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_xlnm.Print_Area" localSheetId="0">Arkusz1!$A$1:$K$192</definedName>
  </definedNames>
  <calcPr calcId="144525"/>
  <fileRecoveryPr repairLoad="1"/>
</workbook>
</file>

<file path=xl/calcChain.xml><?xml version="1.0" encoding="utf-8"?>
<calcChain xmlns="http://schemas.openxmlformats.org/spreadsheetml/2006/main">
  <c r="I139" i="1" l="1"/>
  <c r="J47" i="1"/>
  <c r="I123" i="1"/>
  <c r="J185" i="1"/>
  <c r="I185" i="1"/>
  <c r="K185" i="1" s="1"/>
  <c r="J184" i="1"/>
  <c r="I184" i="1"/>
  <c r="K184" i="1" s="1"/>
  <c r="J179" i="1"/>
  <c r="I179" i="1"/>
  <c r="K179" i="1" s="1"/>
  <c r="J173" i="1"/>
  <c r="I173" i="1"/>
  <c r="K173" i="1" s="1"/>
  <c r="J151" i="1"/>
  <c r="I151" i="1"/>
  <c r="K151" i="1" s="1"/>
  <c r="J141" i="1"/>
  <c r="I141" i="1"/>
  <c r="K141" i="1" s="1"/>
  <c r="I138" i="1"/>
  <c r="H138" i="1"/>
  <c r="J138" i="1" s="1"/>
  <c r="J139" i="1" s="1"/>
  <c r="I135" i="1"/>
  <c r="H135" i="1"/>
  <c r="J135" i="1" s="1"/>
  <c r="I134" i="1"/>
  <c r="H134" i="1"/>
  <c r="J134" i="1" s="1"/>
  <c r="I133" i="1"/>
  <c r="H133" i="1"/>
  <c r="J133" i="1" s="1"/>
  <c r="I132" i="1"/>
  <c r="H132" i="1"/>
  <c r="J132" i="1" s="1"/>
  <c r="I131" i="1"/>
  <c r="H131" i="1"/>
  <c r="J131" i="1" s="1"/>
  <c r="I130" i="1"/>
  <c r="H130" i="1"/>
  <c r="J130" i="1" s="1"/>
  <c r="I129" i="1"/>
  <c r="H129" i="1"/>
  <c r="J129" i="1" s="1"/>
  <c r="I126" i="1"/>
  <c r="H126" i="1"/>
  <c r="J126" i="1" s="1"/>
  <c r="I125" i="1"/>
  <c r="H125" i="1"/>
  <c r="J125" i="1" s="1"/>
  <c r="I122" i="1"/>
  <c r="H122" i="1"/>
  <c r="J122" i="1" s="1"/>
  <c r="J123" i="1" s="1"/>
  <c r="I119" i="1"/>
  <c r="H119" i="1"/>
  <c r="J119" i="1" s="1"/>
  <c r="I118" i="1"/>
  <c r="H118" i="1"/>
  <c r="J118" i="1" s="1"/>
  <c r="I117" i="1"/>
  <c r="H117" i="1"/>
  <c r="J117" i="1" s="1"/>
  <c r="I116" i="1"/>
  <c r="H116" i="1"/>
  <c r="J116" i="1" s="1"/>
  <c r="I113" i="1"/>
  <c r="H113" i="1"/>
  <c r="J113" i="1" s="1"/>
  <c r="I112" i="1"/>
  <c r="H112" i="1"/>
  <c r="J112" i="1" s="1"/>
  <c r="I111" i="1"/>
  <c r="H111" i="1"/>
  <c r="J111" i="1" s="1"/>
  <c r="I110" i="1"/>
  <c r="H110" i="1"/>
  <c r="J110" i="1" s="1"/>
  <c r="I109" i="1"/>
  <c r="H109" i="1"/>
  <c r="J109" i="1" s="1"/>
  <c r="I106" i="1"/>
  <c r="H106" i="1"/>
  <c r="J106" i="1" s="1"/>
  <c r="I105" i="1"/>
  <c r="H105" i="1"/>
  <c r="J105" i="1" s="1"/>
  <c r="I104" i="1"/>
  <c r="H104" i="1"/>
  <c r="J104" i="1" s="1"/>
  <c r="I103" i="1"/>
  <c r="H103" i="1"/>
  <c r="J103" i="1" s="1"/>
  <c r="I102" i="1"/>
  <c r="H102" i="1"/>
  <c r="J102" i="1" s="1"/>
  <c r="I101" i="1"/>
  <c r="H101" i="1"/>
  <c r="J101" i="1" s="1"/>
  <c r="I100" i="1"/>
  <c r="H100" i="1"/>
  <c r="J100" i="1" s="1"/>
  <c r="I99" i="1"/>
  <c r="H99" i="1"/>
  <c r="J99" i="1" s="1"/>
  <c r="I98" i="1"/>
  <c r="H98" i="1"/>
  <c r="J98" i="1" s="1"/>
  <c r="I97" i="1"/>
  <c r="H97" i="1"/>
  <c r="J97" i="1" s="1"/>
  <c r="I96" i="1"/>
  <c r="H96" i="1"/>
  <c r="J96" i="1" s="1"/>
  <c r="I95" i="1"/>
  <c r="H95" i="1"/>
  <c r="J95" i="1" s="1"/>
  <c r="I94" i="1"/>
  <c r="H94" i="1"/>
  <c r="J94" i="1" s="1"/>
  <c r="I93" i="1"/>
  <c r="H93" i="1"/>
  <c r="J93" i="1" s="1"/>
  <c r="I92" i="1"/>
  <c r="H92" i="1"/>
  <c r="J92" i="1" s="1"/>
  <c r="I91" i="1"/>
  <c r="H91" i="1"/>
  <c r="J91" i="1" s="1"/>
  <c r="I90" i="1"/>
  <c r="H90" i="1"/>
  <c r="J90" i="1" s="1"/>
  <c r="I87" i="1"/>
  <c r="H87" i="1"/>
  <c r="J87" i="1" s="1"/>
  <c r="I84" i="1"/>
  <c r="H84" i="1"/>
  <c r="J84" i="1" s="1"/>
  <c r="I81" i="1"/>
  <c r="H81" i="1"/>
  <c r="J81" i="1" s="1"/>
  <c r="I80" i="1"/>
  <c r="H80" i="1"/>
  <c r="J80" i="1" s="1"/>
  <c r="I77" i="1"/>
  <c r="H77" i="1"/>
  <c r="J77" i="1" s="1"/>
  <c r="I74" i="1"/>
  <c r="H74" i="1"/>
  <c r="J74" i="1" s="1"/>
  <c r="I73" i="1"/>
  <c r="H73" i="1"/>
  <c r="J73" i="1" s="1"/>
  <c r="I72" i="1"/>
  <c r="H72" i="1"/>
  <c r="J72" i="1" s="1"/>
  <c r="I69" i="1"/>
  <c r="H69" i="1"/>
  <c r="J69" i="1" s="1"/>
  <c r="I68" i="1"/>
  <c r="H68" i="1"/>
  <c r="J68" i="1" s="1"/>
  <c r="I65" i="1"/>
  <c r="H65" i="1"/>
  <c r="J65" i="1" s="1"/>
  <c r="I64" i="1"/>
  <c r="H64" i="1"/>
  <c r="J64" i="1" s="1"/>
  <c r="I63" i="1"/>
  <c r="H63" i="1"/>
  <c r="J63" i="1" s="1"/>
  <c r="I62" i="1"/>
  <c r="H62" i="1"/>
  <c r="J62" i="1" s="1"/>
  <c r="I61" i="1"/>
  <c r="H61" i="1"/>
  <c r="J61" i="1" s="1"/>
  <c r="I60" i="1"/>
  <c r="H60" i="1"/>
  <c r="J60" i="1" s="1"/>
  <c r="I57" i="1"/>
  <c r="H57" i="1"/>
  <c r="J57" i="1" s="1"/>
  <c r="I56" i="1"/>
  <c r="H56" i="1"/>
  <c r="J56" i="1" s="1"/>
  <c r="I55" i="1"/>
  <c r="H55" i="1"/>
  <c r="J55" i="1" s="1"/>
  <c r="I54" i="1"/>
  <c r="H54" i="1"/>
  <c r="J54" i="1" s="1"/>
  <c r="I53" i="1"/>
  <c r="H53" i="1"/>
  <c r="J53" i="1" s="1"/>
  <c r="I52" i="1"/>
  <c r="H52" i="1"/>
  <c r="J52" i="1" s="1"/>
  <c r="I51" i="1"/>
  <c r="H51" i="1"/>
  <c r="J51" i="1" s="1"/>
  <c r="I50" i="1"/>
  <c r="H50" i="1"/>
  <c r="J50" i="1" s="1"/>
  <c r="I49" i="1"/>
  <c r="H49" i="1"/>
  <c r="J49" i="1" s="1"/>
  <c r="I46" i="1"/>
  <c r="I47" i="1" s="1"/>
  <c r="H46" i="1"/>
  <c r="J46" i="1" s="1"/>
  <c r="I43" i="1"/>
  <c r="H43" i="1"/>
  <c r="J43" i="1" s="1"/>
  <c r="I42" i="1"/>
  <c r="H42" i="1"/>
  <c r="J42" i="1" s="1"/>
  <c r="I41" i="1"/>
  <c r="H41" i="1"/>
  <c r="J41" i="1" s="1"/>
  <c r="I40" i="1"/>
  <c r="H40" i="1"/>
  <c r="J40" i="1" s="1"/>
  <c r="I39" i="1"/>
  <c r="H39" i="1"/>
  <c r="J39" i="1" s="1"/>
  <c r="I38" i="1"/>
  <c r="H38" i="1"/>
  <c r="J38" i="1" s="1"/>
  <c r="I37" i="1"/>
  <c r="H37" i="1"/>
  <c r="J37" i="1" s="1"/>
  <c r="I36" i="1"/>
  <c r="H36" i="1"/>
  <c r="J36" i="1" s="1"/>
  <c r="I35" i="1"/>
  <c r="H35" i="1"/>
  <c r="J35" i="1" s="1"/>
  <c r="I34" i="1"/>
  <c r="H34" i="1"/>
  <c r="J34" i="1" s="1"/>
  <c r="I33" i="1"/>
  <c r="H33" i="1"/>
  <c r="J33" i="1" s="1"/>
  <c r="I30" i="1"/>
  <c r="I31" i="1" s="1"/>
  <c r="H30" i="1"/>
  <c r="J30" i="1" s="1"/>
  <c r="J31" i="1" s="1"/>
  <c r="I27" i="1"/>
  <c r="H27" i="1"/>
  <c r="J27" i="1" s="1"/>
  <c r="I26" i="1"/>
  <c r="H26" i="1"/>
  <c r="J26" i="1" s="1"/>
  <c r="I25" i="1"/>
  <c r="H25" i="1"/>
  <c r="J25" i="1" s="1"/>
  <c r="I24" i="1"/>
  <c r="H24" i="1"/>
  <c r="J24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I14" i="1"/>
  <c r="H14" i="1"/>
  <c r="J14" i="1" s="1"/>
  <c r="I13" i="1"/>
  <c r="H13" i="1"/>
  <c r="J13" i="1" s="1"/>
  <c r="I10" i="1"/>
  <c r="H10" i="1"/>
  <c r="J10" i="1" s="1"/>
  <c r="I9" i="1"/>
  <c r="H9" i="1"/>
  <c r="J9" i="1" s="1"/>
  <c r="I6" i="1"/>
  <c r="H6" i="1"/>
  <c r="J6" i="1" s="1"/>
  <c r="H5" i="1"/>
  <c r="J5" i="1" s="1"/>
  <c r="J162" i="1"/>
  <c r="K162" i="1" s="1"/>
  <c r="I162" i="1"/>
  <c r="I5" i="1"/>
  <c r="K186" i="1" l="1"/>
  <c r="J75" i="1"/>
  <c r="I120" i="1"/>
  <c r="J58" i="1"/>
  <c r="J107" i="1"/>
  <c r="I75" i="1"/>
  <c r="I107" i="1"/>
  <c r="J186" i="1"/>
  <c r="J15" i="1"/>
  <c r="I127" i="1"/>
  <c r="J120" i="1"/>
  <c r="I82" i="1"/>
  <c r="I70" i="1"/>
  <c r="I15" i="1"/>
  <c r="J82" i="1"/>
  <c r="J70" i="1"/>
  <c r="J44" i="1"/>
  <c r="J114" i="1"/>
  <c r="I44" i="1"/>
  <c r="I58" i="1"/>
  <c r="J136" i="1"/>
  <c r="I136" i="1"/>
  <c r="J127" i="1"/>
  <c r="I114" i="1"/>
  <c r="I28" i="1"/>
  <c r="J28" i="1"/>
  <c r="I11" i="1"/>
  <c r="J11" i="1"/>
  <c r="I88" i="1"/>
  <c r="J88" i="1"/>
  <c r="I85" i="1"/>
  <c r="J85" i="1"/>
  <c r="I78" i="1"/>
  <c r="J78" i="1"/>
  <c r="I7" i="1" l="1"/>
  <c r="J7" i="1"/>
  <c r="I66" i="1"/>
  <c r="J66" i="1"/>
  <c r="J22" i="1"/>
  <c r="I22" i="1"/>
  <c r="K12" i="2" l="1"/>
  <c r="J12" i="2"/>
</calcChain>
</file>

<file path=xl/sharedStrings.xml><?xml version="1.0" encoding="utf-8"?>
<sst xmlns="http://schemas.openxmlformats.org/spreadsheetml/2006/main" count="363" uniqueCount="191">
  <si>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</si>
  <si>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</si>
  <si>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</si>
  <si>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</si>
  <si>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</si>
  <si>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</si>
  <si>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</si>
  <si>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</si>
  <si>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</si>
  <si>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</si>
  <si>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 xml:space="preserve">          ZADANIE 1</t>
  </si>
  <si>
    <t>szt.</t>
  </si>
  <si>
    <t>RAZEM</t>
  </si>
  <si>
    <t xml:space="preserve">          ZADANIE 2</t>
  </si>
  <si>
    <t>ZADANIE 12</t>
  </si>
  <si>
    <t>szt</t>
  </si>
  <si>
    <t>1 litr</t>
  </si>
  <si>
    <t>op</t>
  </si>
  <si>
    <t>750 ml</t>
  </si>
  <si>
    <t>Ręczniki papierowe w rolce - białe, miękkie dwuwarstwowe "Tork Matic" - celuloza biała, długość rolki 120m, wymiary odcinka (szerxdł) 21x25, średnica rolki 19 cm</t>
  </si>
  <si>
    <t>rolka</t>
  </si>
  <si>
    <t>Papier toaletowy do dozownika z automatyczną zmianą rolek "Tork Advanced" system T6, dwuwartswowy, celuloza+makulatura/biały, średnica rolki 13,2 cm +/- 1%, długośc rolki 100 m. Ilość rolek w kartonie 27 sztuk.</t>
  </si>
  <si>
    <t>Ekologiczny delikatnie alkaiczny koncentrat do mycia przeszkleń i powierzchni ponadpodłogowych oznakowany certyfikatem EcoLabel. Produkt w opakowaniu 1 litrowym z tworzywa PCR. Pozostawiający optymalne właściwości ślizgowe dla gumowej wkładki podczas mycia przeszkleń. PH koncentratu: 11, pH roztworu roboczego 8,5. Kolor produktu niebieski, zapach przyjemny. Gęstość względna 1,02 g/cm# (przy 20 st. C.). Temperatura zapłonu &gt;60 st. C.</t>
  </si>
  <si>
    <t xml:space="preserve">Intensywnie czyszczący, bezpieczny dla wykłądzin elastycznych i podłóg zarówno z kamienia naturalnego jak i sztucznego, produkt posiadający optymalne do polerowania komponenty. Produkt redukujący przylepianie się etykietek i gum do żucia do powierzchni oraz tworzenie się czarnych zarysowań po obcasach. Substancje występujące w produkcie nie mogą się nawarstwiać a ulegać wymianie w procesie mycia na mokro. Produkt powinien posiadać właściwości antypoślizgowe zgodnie z DIN 18032 część 2. Produkt konfekcjonowany w butelkach 1 litrowych z zintegrowanym dozownikiem. PH koncentratu 4,5, PH roztworu: 7. Gęstość względna produktu 1,01 g/cm3 (przy 20 st. C.). Kolor czerwony, zapach przyjemny. Temperatura zapłonu &gt;60 st. C. Dozowanie 25 ml/ 8 l zimnej wody. </t>
  </si>
  <si>
    <t>op do 100 ml</t>
  </si>
  <si>
    <t>op 500g</t>
  </si>
  <si>
    <t>100g</t>
  </si>
  <si>
    <t>5 litrów</t>
  </si>
  <si>
    <t>litrów</t>
  </si>
  <si>
    <t>Pasta do butów czarna.</t>
  </si>
  <si>
    <t xml:space="preserve">szt. </t>
  </si>
  <si>
    <t>Płyn do mycia sanitariów ph 0-0,5 kolor czerwony gęstość względna 1.057 do 1.067 np.. Into XL fresh</t>
  </si>
  <si>
    <t>litr</t>
  </si>
  <si>
    <t>10 litrów</t>
  </si>
  <si>
    <t>Płyn myjący do sanitariatów kolor czerwony o gęstości względnej 1,194-1,202, ph 0,1-0,2 - 100% np.. Helotil</t>
  </si>
  <si>
    <t>Udrażniacz w granulkach do rur</t>
  </si>
  <si>
    <t>1 kg</t>
  </si>
  <si>
    <t>900 ml</t>
  </si>
  <si>
    <t>Worek do gromadzenia odpadów czarny z folii z przerobu wtórnego o rozmiarach 70x110 z zakładkami bocznymi gr. 0,07mm nieprzeźroczysty</t>
  </si>
  <si>
    <t>Worek do gromadzenia odpadów czarny z folii z przerobu wtórnego o rozmiarach 50x60 z zakładkami bocznymi gr. 0,04mm nieprzeźroczysty</t>
  </si>
  <si>
    <t>Worek do gromadzenia odpadów czarny z folii z przerobu wtórnego o rozmiarach 70x60 z zakładkami bocznymi gr. 0,04mm nieprzeźroczysty</t>
  </si>
  <si>
    <t>Worek do gromadzenia odpadów przeźroczysty z folii z przerobu wtórnego o rozmiarach 70x110 z zakładkami bocznymi gr. 0,07mm nieprzeźroczysty</t>
  </si>
  <si>
    <t>Worek do gromadzenia odpadów czerwona z folii oryginalnej- polietylen LDPE o rozmiarach 70x110 z zakładkami bocznymi gr. 0,07mm nieprzeźroczysty</t>
  </si>
  <si>
    <t>Worek do gromadzenia odpadów czerwona z folii oryginalnej- polietylen LDPE o rozmiarach 70x60 z zakładkami bocznymi gr. 0,03mm nieprzeźroczysty</t>
  </si>
  <si>
    <t>Worek do gromadzenia odpadów czerwony z folii oryginalnej- polietynel LDPE o rozmiarach 50x60 z zakładkami bocznymi gr. 0.03mm nieprzeźroczysty</t>
  </si>
  <si>
    <t>Worek do gromadzenia odpadów przeźroczyste z folii z przerobu wtórnego o rozmiarach 70x60 z zakladkami bocznymi o gr. 0,04mm</t>
  </si>
  <si>
    <t>Worek do gromadzenia odpadów żółty z folii oryginalnej-polietylen LDPE o rozmiarach 70x110 z zakładkami bocznymi gr. 0.07mm nieprzeźroczysty</t>
  </si>
  <si>
    <t>Worek do gromadzenia odpadów niebieski z folii z przerobu wtórnego o rozmiarach 70x110 z zakładkami bocznymi gr. 0,07mm nieprzeźroczyste</t>
  </si>
  <si>
    <t>Worek do gromadzenia odpadów niebieski z folii z przerobu wtórnego o rozmiarach 70x60 z zakładkami bocznymi gr. 0,07mm nieprzeźroczyste</t>
  </si>
  <si>
    <t>Stelaż 40cmx10-11cm przeznaczony do mopów kieszeniowych wykonany z polipropylenu z magnetycznym domykaniem wszystkie części łączące stelaż  przegubem oraz w przegubie metalowe, grubośc łączenia z kijem. Aluminiowy długość 135cm-140cm z otworem do mocowania uchwytu do mopa na końcu trzonka grubość ścianki 1,1mm.</t>
  </si>
  <si>
    <t>kpl</t>
  </si>
  <si>
    <t xml:space="preserve">Razem </t>
  </si>
  <si>
    <t>kg</t>
  </si>
  <si>
    <t>od 5 do10 kg</t>
  </si>
  <si>
    <t>0,75 litra</t>
  </si>
  <si>
    <t>0,45 kg</t>
  </si>
  <si>
    <t xml:space="preserve">                                    RAZEM:</t>
  </si>
  <si>
    <t>Pojemnik na odpady medyczne z otworem wrzutowym kolor czerwony</t>
  </si>
  <si>
    <t>0,2L</t>
  </si>
  <si>
    <t>0,5L</t>
  </si>
  <si>
    <t>2L</t>
  </si>
  <si>
    <t>Pojemnik na odpady medyczne z otworem wrzutowym kolor czerwony, wysokośc pojemnika minimum 22 cm</t>
  </si>
  <si>
    <t>10L</t>
  </si>
  <si>
    <t>60L</t>
  </si>
  <si>
    <t>Pojemnik na odpady medyczne z otworem wrzutowym kolor niebieski</t>
  </si>
  <si>
    <t>Pojemniki na odpady medyczne z otworem wrzutowym kolor niebieski</t>
  </si>
  <si>
    <t xml:space="preserve">Środek wolny od żywic zwilżających, powłoka polimerowa tworzącasamonabłyszczający się film, który jest również antypoślizgowy a także posiada możliwość okresowej renowacji za pomocą mycia intensywnego bez konieczności mycia gruntowego. Zapobiega szybkiemu brudzeniu się powierzchni. Powłoka musi być odporna na działanie środków do dezynfekcji powierzchni, alkoholi i produktów do dezynfekcji rąk. PH produktu8,5, kolor mleczny. Wymagana gęstość produktu (przy 20 st.) - 1,02 +/- 0,05 g/cm3. Produkt nie powinien wymagać polerowania w celu utwardzenia. Produkt biodegradowalny. Opakowanie produktu wykonane z tworzywa PCR (pochodzące z recyklingu). Okres ważności - 3 lata od daty produkcji. </t>
  </si>
  <si>
    <t>opak.</t>
  </si>
  <si>
    <t>Intensywnie czyszczący, niskopieniący płyndo mycia  gruntowego, polecany przede wszystkim do mycia elastycznych wykładzin podłogowych wrażliwych na działanie zasad. Szybko i bezproblemowo usuwa powłoki polimerowe i filmy pielęgnacyjne oraz zabrudzenia oleiste i tłuszczowe. Produkt certyfikowany"ekologicznym znakiem jakości". Produkt musi być bezpieczny dla wykładzin podłogowych typu linoleum. Kolor cieczy: bezbarwny, PH koncentratu: 9,5, PH roztworu: 9. Stężenie robocze 10-30%. Gęstość produktu (przy 20 st.) - 1.02+/- 0,05 g/cm3. Produkt biodegradowalny. Okres ważności - 5 lat od datyprodukcji.</t>
  </si>
  <si>
    <t xml:space="preserve">opak. </t>
  </si>
  <si>
    <t>Ekologiczny produkt bez barwników i substancji zapachowych do codziennego mycia i pilęgnacji. Powierzchnie myte produktem zachowują swój połysk. Wysycha bez smug i pozostawia antypoślizgowy płyn spełniający normę DIN 18032/2. Oznakowany certyfikatem Eco Label oraz Nordic Eco Label. Kolor produktu: bezbarwny, PH koncentratu: 7,5, PH roztworu: 7,5. Gęstośc produktu: 1,02g =/- 0,05 g/cm3. Opakowanie z wbudowanym dozownikiem, produkt biodegradowalny. Okres ważności - 5 lat od daty produkcji.</t>
  </si>
  <si>
    <t>Rękawice jednorazowe winylowe bez talku, syntetyczne do prac gospodarczych, rozmiary według potrzeb zamawiającego</t>
  </si>
  <si>
    <t>opakowanie po 100 sztuk</t>
  </si>
  <si>
    <t xml:space="preserve">Sól tabletkowa do uzdatniania wody pakowana w worki 25 kg. Sól musi być dostarczona do magazynu lub na blok cieplny ( według potrzeb zamawiającego) znajdujący się na terenie szpitala. Minimalne zamówienie to 3 tony miesięcznie. Szpital nie ma możliwości rozładunku palet z wysokiego samochodu. </t>
  </si>
  <si>
    <t>Epurocet P-100 cetamina 20 kg</t>
  </si>
  <si>
    <t>25 kg</t>
  </si>
  <si>
    <t>Sól w granulkach do zmiękczania wody używana do zmywarek domowych.</t>
  </si>
  <si>
    <t>1,5 kg</t>
  </si>
  <si>
    <t xml:space="preserve">Gąbka z hypoalergicznym żelem myjącym do jednorazowego użycia, wykonana z włókna poliestrowego o wymiarach nie mniejszych niż 20 cmx24cmx0,5cm. Gramatura nie mniej niż 100g.m2. Opakowanie jednostkowe minimum 12 szt. Żel ma posiadać raport bezpieczeństwa produktu kosmetycznego. </t>
  </si>
  <si>
    <t>Płyn zimowy do spryskiwaczy (-22C)</t>
  </si>
  <si>
    <t>Płyn do czyszczenia kokpitu matowe typu "czyste plastiki"</t>
  </si>
  <si>
    <t>ml</t>
  </si>
  <si>
    <t>Płyn alkaiczny skoncentrowany typu "Truck Cleaner 2000 Netra"</t>
  </si>
  <si>
    <t>Koncentrat do płynu zimowego do (-80C)</t>
  </si>
  <si>
    <t>Chusteczki nasączone do przecierania zabudowy medycznej typu 'chusteczki Pampers"</t>
  </si>
  <si>
    <t>100/1</t>
  </si>
  <si>
    <t>szt./op</t>
  </si>
  <si>
    <t>Chusteczki nasączone do rąk i ciężkich zabrudzeń</t>
  </si>
  <si>
    <t>Czernidło do opon w areozolu</t>
  </si>
  <si>
    <t>ml/op</t>
  </si>
  <si>
    <t>Preparat do czyszczenia felg aluminiowych</t>
  </si>
  <si>
    <t>Środek do zabezpieczania felg aluminiowych</t>
  </si>
  <si>
    <t>sz</t>
  </si>
  <si>
    <t>Ścierka z mokrofibry do czyszczenia samochodów i na grubo bez celulozy typu "Max forte"</t>
  </si>
  <si>
    <t xml:space="preserve">Odmrażacz do szyb w sprayu </t>
  </si>
  <si>
    <t>Szczotka (miotła) z ruchomym przegubem typu "VIKAN"</t>
  </si>
  <si>
    <t>Trzonek aluminiowy przepływowy do wody typu "VIKAN"</t>
  </si>
  <si>
    <t>Kubek jednorazowy biały 200 ml; a 100 szt.</t>
  </si>
  <si>
    <t>Kieliszek jednorazowy 25 ml; a 50 szt.</t>
  </si>
  <si>
    <t>Sznurek polipropylenowy (do snopkowania); długość rolki 1600 m</t>
  </si>
  <si>
    <t>Folia aluminiowa 40mb</t>
  </si>
  <si>
    <t>Opaska zaciskowa biała długość 20 cm plastikowa; a 100 szt.</t>
  </si>
  <si>
    <t>Szczotka z pojemnikiem do WC biała</t>
  </si>
  <si>
    <t>Zmiotka + szufelka</t>
  </si>
  <si>
    <t>Miotła 40 cm + trzonek</t>
  </si>
  <si>
    <t xml:space="preserve">Trzonek drewniany fi 28 mm długość 150 cm </t>
  </si>
  <si>
    <t xml:space="preserve">Proszek do prania białego op 7,5 kg
</t>
  </si>
  <si>
    <t>Woreczek na wymiociny, szczelnie zamykany pierścieniem kolor biały / przeźroczysty; a 50 szt</t>
  </si>
  <si>
    <t>Opaska identyfikacyjna dla zmarłych z tworzywa sztucznego.</t>
  </si>
  <si>
    <t>Pad czarny lub czerwony 11' przeznaczony do maszynowego czyszczenia podłóg</t>
  </si>
  <si>
    <t>Pad czarny lub czerwony 16' przeznaczony do maszynowego czyszczenia podłóg</t>
  </si>
  <si>
    <t>Pad czarny lub czerwony 20' przeznaczony do maszynowego czyszczenia podłóg</t>
  </si>
  <si>
    <t>Pad biały 11' przeznaczony do maszynowego froterowania podłóg</t>
  </si>
  <si>
    <t>Pad biały 16' przeznaczony do maszynowego froterowania podłóg</t>
  </si>
  <si>
    <t>Pad biały 20' przeznaczony do maszynowego froterowania podłóg</t>
  </si>
  <si>
    <t>Środek biologiczny o właściwościach wiażących i niszczących zapachy. Działający u samego źródła przykrego zapachu spowodowanego rozkładem bakteryjnym produktów organicznych, a także wiążący istniejące nośniki zapachów jak np. Fekalia. Pozostawiający neutralny świezy zapach</t>
  </si>
  <si>
    <t>op. A'5 litrów</t>
  </si>
  <si>
    <t>Etykieta samoprzylepna biała z czarnym nadrukiem. Klej standardowy akrylowy. Rozmiar wys. 8,5 cm, szer. 7 cm. Etykieta przeznaczona do pisania długopisem. Na rolce 1000 szt. Etykiet</t>
  </si>
  <si>
    <t>rolka 1000 szt. Etykiet</t>
  </si>
  <si>
    <t xml:space="preserve">Kod odpadów </t>
  </si>
  <si>
    <t>Wytwórcy odpadów medycznych</t>
  </si>
  <si>
    <t>10 Wojskowy Szpital Kliniczny z Polikliniką SP ZOZ w Bydgoszczy</t>
  </si>
  <si>
    <t>Numer REGON</t>
  </si>
  <si>
    <t>Nr księgi rejestrowej, organ rejestrowy</t>
  </si>
  <si>
    <t>Wojewoda Kujawsko-Pomorski</t>
  </si>
  <si>
    <t>Data i godzina otwarcia (rozpoczęcia użytkowania)</t>
  </si>
  <si>
    <t>Data i godzina zamknięcia</t>
  </si>
  <si>
    <t>Kod komórki organizacyjnej</t>
  </si>
  <si>
    <t>Etykieta samoprzylepna na strzykawkę 40x25 mm 3500 szt. na rolce. Etykieta biała czarne napisy. Klej standardowy akrylowy.Mozliwość pisania długopisem.</t>
  </si>
  <si>
    <t>rolka 3500 szt. Etykiet</t>
  </si>
  <si>
    <t>Etykieta samoprzylepna na butelkę 90x55 mm 1000 szt. na rolce. Etykieta biała czarne napisy. Klej standardowy akrylowy.Możliwość pisania długopisem.</t>
  </si>
  <si>
    <t xml:space="preserve">Etykieta samoprzylepna pomarańczowa 80x50 mm. Nadruk czarny 1000 szt. na rolce. Klej standardowy akrylowy.                                                                </t>
  </si>
  <si>
    <t>Kod odpadu</t>
  </si>
  <si>
    <t>150110*</t>
  </si>
  <si>
    <t>Wytwórca odpadu</t>
  </si>
  <si>
    <t>10 Wojskowy Szpital Kliniczny z Polikliniką - SPZOZ Bydgoszcz</t>
  </si>
  <si>
    <t xml:space="preserve">Etykieta samoprzylepna 60x60 </t>
  </si>
  <si>
    <t>„MATERIAŁ ZAKAŹNY DLA LUDZI”</t>
  </si>
  <si>
    <t xml:space="preserve">Etykieta mat 50mm x 30mm, gładka, bez opisu w kolorze: pomarańczowym                                                   </t>
  </si>
  <si>
    <t xml:space="preserve">Etykieta mat 50mm x 30mm, gładka, bez opisu w kolorze: białym                                                  </t>
  </si>
  <si>
    <t>Razem</t>
  </si>
  <si>
    <t xml:space="preserve">          ZADANIE 3</t>
  </si>
  <si>
    <t xml:space="preserve">          ZADANIE 4</t>
  </si>
  <si>
    <t>ZADANIE 5</t>
  </si>
  <si>
    <t>ZADANIE 6</t>
  </si>
  <si>
    <t>ZADANIE 7</t>
  </si>
  <si>
    <t>ZADANIE 8</t>
  </si>
  <si>
    <t xml:space="preserve">        ZADANIE 9</t>
  </si>
  <si>
    <t xml:space="preserve">          ZADANIE 10</t>
  </si>
  <si>
    <t xml:space="preserve">          ZADANIE 11</t>
  </si>
  <si>
    <t xml:space="preserve">          ZADANIE 13</t>
  </si>
  <si>
    <t xml:space="preserve">          ZADANIE 14</t>
  </si>
  <si>
    <t xml:space="preserve">          ZADANIE 16</t>
  </si>
  <si>
    <t>500 ml</t>
  </si>
  <si>
    <t>25 litrów</t>
  </si>
  <si>
    <t>1litr</t>
  </si>
  <si>
    <t>ZADANIE 20</t>
  </si>
  <si>
    <t>ZADANIE 21</t>
  </si>
  <si>
    <t>ZADANIE 22</t>
  </si>
  <si>
    <t>Pad zielony 17' przeznaczony do maszynowego froterowania podłóg</t>
  </si>
  <si>
    <t>Zapach do pojazdów typu (woreczki)</t>
  </si>
  <si>
    <t>Płyn letni do spryskiwaczy Nano Pro</t>
  </si>
  <si>
    <t>Płyn do czyszczenia szyb samochodowych typu NanoPro Sonax</t>
  </si>
  <si>
    <t xml:space="preserve">Środek zapobiegający zamarzaniu oleju napędowego </t>
  </si>
  <si>
    <t>l</t>
  </si>
  <si>
    <t>od 10 do 12 l</t>
  </si>
  <si>
    <t>Do zadania 9 - pozycja 1,2,3 i 6 - wykonawca bezpłatnie dostarczy i zamontuje oraz będzie serwisował w czasie trwania umowy urządzenia dozujące na terenie kuchni oraz szpitala. Pozycja 1 i 6 dozowniki typu Topmater 20. Wszystkie wyżej wymienione preparaty chemiczne i urządzenia dozujące powinny być kompatybilne i pochodzić od jednego producenta.</t>
  </si>
  <si>
    <t xml:space="preserve">          ZADANIE 15</t>
  </si>
  <si>
    <t>ZADANIE 17</t>
  </si>
  <si>
    <t xml:space="preserve">          ZADANIE 18</t>
  </si>
  <si>
    <t>ZADANIE 19</t>
  </si>
  <si>
    <t xml:space="preserve">          ZADANIE 23</t>
  </si>
  <si>
    <t>ZADANIE  24</t>
  </si>
  <si>
    <t>Ilość</t>
  </si>
  <si>
    <r>
      <t xml:space="preserve">Papier toaletowy JUMBO makulaturowo-celulozowy dwuwarstwowy, długość 100mb +/-5%, o gramaturze 2x od 17 do 18 g/m2, Dwu warstwowy, klejony, wysokość rolki 9 cm, średnica rolki 19-20 cm, perforacja 11 cm. </t>
    </r>
    <r>
      <rPr>
        <b/>
        <sz val="11"/>
        <color theme="1"/>
        <rFont val="Arial Narrow"/>
        <family val="2"/>
        <charset val="238"/>
      </rPr>
      <t>Wymagany atest PZH - dołączyć do oferty</t>
    </r>
  </si>
  <si>
    <r>
      <t xml:space="preserve">Ręczniki papierowe makulaturowo-celulozowo wodoutrwalony, dwuwarstwowe w składkach ZZ o wymiarach listka 21x22-24, kolor extra biały 75%, klejony z dekorem - gramatura 2x18g/m2 +/-5%. Pakowane w karton 20x200 listków. </t>
    </r>
    <r>
      <rPr>
        <b/>
        <sz val="11"/>
        <color theme="1"/>
        <rFont val="Arial Narrow"/>
        <family val="2"/>
        <charset val="238"/>
      </rPr>
      <t>Wymagany atest PZH - dołączyć do oferty</t>
    </r>
    <r>
      <rPr>
        <sz val="11"/>
        <color theme="1"/>
        <rFont val="Arial Narrow"/>
        <family val="2"/>
        <charset val="238"/>
      </rPr>
      <t xml:space="preserve"> (zgrzewka min. 200 listków)</t>
    </r>
  </si>
  <si>
    <r>
      <t xml:space="preserve">Krem ochronny do rąk glicerynowy z witaminą A i E o przyjemnym zapachu. </t>
    </r>
    <r>
      <rPr>
        <b/>
        <sz val="11"/>
        <color theme="1"/>
        <rFont val="Arial Narrow"/>
        <family val="2"/>
        <charset val="238"/>
      </rPr>
      <t>Wymagane dostarczenie ulotki karty charakterystyki - dołączyć do oferty</t>
    </r>
  </si>
  <si>
    <r>
      <t xml:space="preserve">Pasta do rąk BHP mydlano-detergentowa biała. </t>
    </r>
    <r>
      <rPr>
        <b/>
        <sz val="11"/>
        <color theme="1"/>
        <rFont val="Arial Narrow"/>
        <family val="2"/>
        <charset val="238"/>
      </rPr>
      <t>Wymagane dostarczenie ulotki karty charakterystyki - dołączyć do oferty</t>
    </r>
  </si>
  <si>
    <r>
      <t xml:space="preserve">Mydło w kostkach przeznaczone do rąk i ciała o przyjemnym zapachu. Testowane dermatologicznie. Ph 5,5-7. </t>
    </r>
    <r>
      <rPr>
        <b/>
        <sz val="11"/>
        <color theme="1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</si>
  <si>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Mydło w płynie przeznaczone do rąk i ciała o przyjemnym zapachu. Testowane dermatologicznie. Ph 5,5-7. </t>
    </r>
    <r>
      <rPr>
        <b/>
        <sz val="11"/>
        <color theme="1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</si>
  <si>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Koncentrat, skutecznie usuwający zabrudzenia z powierzchni naczyń, zapewniający wysoki połysk naczyń, nie pozostawiający zacieków. Chroniący i nawilżajacy skórę rąk, obojętny dla środowiska płyn posiadający ph 7. Produkt przebadany dermatologicznie. Postac żelu. Opakowanie posiadające przejrzyste etykiety, piktogramy o zastosowaniu produktu. </t>
    </r>
    <r>
      <rPr>
        <b/>
        <sz val="11"/>
        <color theme="1"/>
        <rFont val="Arial Narrow"/>
        <family val="2"/>
        <charset val="238"/>
      </rPr>
      <t>Wymagane dostarczenie ulotki karty charakterystyki - dołączyć do oferty</t>
    </r>
  </si>
  <si>
    <r>
      <t xml:space="preserve">Płyn do dezynfekcji na zapleczu gastronomicznym, dozowany przez system do pianowego mycia i dezynfekcji. Skład chemiczny ≥5 - &lt;15% niejonowe związki powierzchniowo czynne, kationowe związki powierzchniowo czynne &lt;5% amfoteryczne związki powierzchniowo czynne np. STERIL </t>
    </r>
    <r>
      <rPr>
        <b/>
        <sz val="11"/>
        <color indexed="8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</si>
  <si>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Płyn do maszynowego mycia naczyń, skład: pH 12-14,&lt;5% fosfoniany, wodorotlenek sodu 10-20, sól kwasu nitrylotrójoctowego 10-20%, wodorotlenek potasu 5-10%  np. LD 12 </t>
    </r>
    <r>
      <rPr>
        <b/>
        <sz val="11"/>
        <color indexed="8"/>
        <rFont val="Arial Narrow"/>
        <family val="2"/>
        <charset val="238"/>
      </rPr>
      <t>Wymagane dostarczenie ulotki Karty charakterystyki - dołączyć do oferty</t>
    </r>
    <r>
      <rPr>
        <sz val="11"/>
        <color indexed="8"/>
        <rFont val="Arial Narrow"/>
        <family val="2"/>
        <charset val="238"/>
      </rPr>
      <t xml:space="preserve"> </t>
    </r>
  </si>
  <si>
    <r>
      <t xml:space="preserve">Środek nabłyszczający i do płukania naczyń w zmywarkach przemysłowych skład: etoksylowany alkohol tłuszczowy 5-10%, niejonowy środek powirzchniowo czynny 2-5% zawierający substańcje konserwujące np..  RA 10 </t>
    </r>
    <r>
      <rPr>
        <b/>
        <sz val="11"/>
        <color indexed="8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</si>
  <si>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Środek do usuwania osadów mineralnych- kamienia z urządzeń gastronomicznych, maszyn myjących, pieców konwekcyjno - parowych, bemarów grzewczych, czajników np.STRYP A WAY </t>
    </r>
    <r>
      <rPr>
        <b/>
        <sz val="11"/>
        <color indexed="8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</si>
  <si>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Mydło w płynie bakteriobójcze bez barwników i środków zapachowych &lt;5% anionowe, niejonowe powierzchniowo czynne, alkilopoliglikozydy 1-2% np. EPICARE 5 </t>
    </r>
    <r>
      <rPr>
        <b/>
        <sz val="11"/>
        <color indexed="8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</si>
  <si>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Środek do dezynfekcji małych powierzchni działający w czasie do 5 min./butelka ze spryskiwaczem/ Działanie bakteriobójcze i grzybobójcze  - 30 sekund. Testowany zgodnie z normami DGHM/DVV - 5 min. Nie zawiera środków zapachowych i aldechydów np. SIRAFAN-SPEED </t>
    </r>
    <r>
      <rPr>
        <b/>
        <sz val="11"/>
        <color indexed="8"/>
        <rFont val="Arial Narrow"/>
        <family val="2"/>
        <charset val="238"/>
      </rPr>
      <t xml:space="preserve">Wymagane dostarczenie ulotki Karty charakterystyki - dołączyć do oferty </t>
    </r>
  </si>
  <si>
    <r>
      <t xml:space="preserve">Uniwersalny środek do mycia wszystkich powierzchni na kuchni dozowany poprzez system do pianowego mycia i dezynfekcji, o przyjemnym zapachu. Skład chemiczny niejonowe i anionowe związki powierzchniowo czynne, rozpuszczalniki rozpuszczalne w wodzie, substancje zapachowe, substancjie pomocnicze i barwniki. pH koncentratu 10.5 np. IMI ORANGE </t>
    </r>
    <r>
      <rPr>
        <b/>
        <sz val="11"/>
        <color indexed="8"/>
        <rFont val="Arial Narrow"/>
        <family val="2"/>
        <charset val="238"/>
      </rPr>
      <t>Wymagane dostarczenie ulotki Karty charakterystyki - dołączyć do  oferty</t>
    </r>
  </si>
  <si>
    <r>
      <t xml:space="preserve">Preparat w tabletkach o działaniu dezynfekującym obejmującym bakterie, wirusy, grzyby na zapleczu gastronomicznym zawierający aktywny chlor np. MEDICARINA </t>
    </r>
    <r>
      <rPr>
        <b/>
        <sz val="11"/>
        <color indexed="8"/>
        <rFont val="Arial Narrow"/>
        <family val="2"/>
        <charset val="238"/>
      </rPr>
      <t>Wymagane dostarczenie ulotki Karty charakterystyki - dołączyć do oferty</t>
    </r>
  </si>
  <si>
    <r>
      <t xml:space="preserve">Żel do czyszczenia powierzchni zatłuszczonych i przypalonych  działający samoczynnie bez szorowania np. GREASESTRIP PLUS </t>
    </r>
    <r>
      <rPr>
        <b/>
        <sz val="11"/>
        <color indexed="8"/>
        <rFont val="Arial Narrow"/>
        <family val="2"/>
        <charset val="238"/>
      </rPr>
      <t>Wymagane dostarczenie ulotki Karty charakterystyki - dołączyć do oferty</t>
    </r>
  </si>
  <si>
    <t>090538318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</si>
</sst>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u/>
      <sz val="11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46D0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</cellStyleXfs>
  <cellXfs count="163">
    <xf numFmtId="0" fontId="0" fillId="0" borderId="0" xfId="0"/>
    <xf numFmtId="0" fontId="2" fillId="0" borderId="0" xfId="0" applyFont="1"/>
    <xf numFmtId="2" fontId="3" fillId="0" borderId="5" xfId="0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vertical="center" wrapText="1"/>
    </xf>
    <xf numFmtId="4" fontId="2" fillId="0" borderId="5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vertical="center"/>
    </xf>
    <xf numFmtId="4" fontId="4" fillId="0" borderId="5" xfId="2" applyNumberFormat="1" applyFont="1" applyBorder="1" applyAlignment="1">
      <alignment vertical="center" wrapText="1"/>
    </xf>
    <xf numFmtId="4" fontId="4" fillId="0" borderId="5" xfId="2" applyNumberFormat="1" applyFont="1" applyBorder="1" applyAlignment="1">
      <alignment horizontal="center" vertical="center"/>
    </xf>
    <xf numFmtId="4" fontId="4" fillId="0" borderId="5" xfId="2" applyNumberFormat="1" applyFont="1" applyBorder="1" applyAlignment="1">
      <alignment vertical="center"/>
    </xf>
    <xf numFmtId="4" fontId="4" fillId="0" borderId="5" xfId="2" applyNumberFormat="1" applyFont="1" applyBorder="1" applyAlignment="1">
      <alignment horizontal="right" vertical="center"/>
    </xf>
    <xf numFmtId="4" fontId="4" fillId="0" borderId="5" xfId="2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horizontal="left" vertical="center"/>
    </xf>
    <xf numFmtId="4" fontId="3" fillId="0" borderId="11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left" vertical="center"/>
    </xf>
    <xf numFmtId="4" fontId="3" fillId="0" borderId="3" xfId="0" applyNumberFormat="1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left" vertical="center"/>
    </xf>
    <xf numFmtId="4" fontId="2" fillId="0" borderId="11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vertical="center" wrapText="1"/>
    </xf>
    <xf numFmtId="4" fontId="2" fillId="0" borderId="11" xfId="0" applyNumberFormat="1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vertical="center" wrapText="1"/>
    </xf>
    <xf numFmtId="4" fontId="2" fillId="0" borderId="12" xfId="0" applyNumberFormat="1" applyFont="1" applyBorder="1" applyAlignment="1">
      <alignment vertical="center"/>
    </xf>
    <xf numFmtId="4" fontId="2" fillId="0" borderId="12" xfId="0" applyNumberFormat="1" applyFont="1" applyBorder="1" applyAlignment="1">
      <alignment horizontal="right" vertical="center"/>
    </xf>
    <xf numFmtId="4" fontId="4" fillId="0" borderId="5" xfId="0" applyNumberFormat="1" applyFont="1" applyFill="1" applyBorder="1" applyAlignment="1">
      <alignment vertical="center" wrapText="1"/>
    </xf>
    <xf numFmtId="4" fontId="4" fillId="0" borderId="11" xfId="0" applyNumberFormat="1" applyFont="1" applyFill="1" applyBorder="1" applyAlignment="1">
      <alignment vertical="center" wrapText="1"/>
    </xf>
    <xf numFmtId="4" fontId="4" fillId="0" borderId="5" xfId="0" applyNumberFormat="1" applyFont="1" applyFill="1" applyBorder="1" applyAlignment="1">
      <alignment horizontal="left" vertical="center" wrapText="1"/>
    </xf>
    <xf numFmtId="4" fontId="4" fillId="0" borderId="11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left" vertical="center"/>
    </xf>
    <xf numFmtId="4" fontId="2" fillId="0" borderId="5" xfId="0" applyNumberFormat="1" applyFont="1" applyBorder="1" applyAlignment="1">
      <alignment horizontal="left" vertical="center"/>
    </xf>
    <xf numFmtId="4" fontId="2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3" fontId="2" fillId="0" borderId="0" xfId="0" applyNumberFormat="1" applyFont="1" applyAlignment="1">
      <alignment vertical="center"/>
    </xf>
    <xf numFmtId="3" fontId="5" fillId="0" borderId="5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2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vertical="center"/>
    </xf>
    <xf numFmtId="4" fontId="9" fillId="0" borderId="0" xfId="0" applyNumberFormat="1" applyFont="1" applyAlignment="1">
      <alignment vertical="center"/>
    </xf>
    <xf numFmtId="3" fontId="10" fillId="0" borderId="5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3" fontId="7" fillId="0" borderId="5" xfId="1" applyNumberFormat="1" applyFont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/>
    </xf>
    <xf numFmtId="4" fontId="7" fillId="0" borderId="5" xfId="2" applyNumberFormat="1" applyFont="1" applyBorder="1" applyAlignment="1">
      <alignment horizontal="left" vertical="center"/>
    </xf>
    <xf numFmtId="4" fontId="5" fillId="0" borderId="5" xfId="2" applyNumberFormat="1" applyFont="1" applyBorder="1" applyAlignment="1">
      <alignment vertical="center"/>
    </xf>
    <xf numFmtId="4" fontId="7" fillId="0" borderId="8" xfId="2" applyNumberFormat="1" applyFont="1" applyBorder="1" applyAlignment="1">
      <alignment vertical="center"/>
    </xf>
    <xf numFmtId="4" fontId="7" fillId="0" borderId="7" xfId="2" applyNumberFormat="1" applyFont="1" applyBorder="1" applyAlignment="1">
      <alignment vertical="center"/>
    </xf>
    <xf numFmtId="4" fontId="5" fillId="0" borderId="9" xfId="2" applyNumberFormat="1" applyFont="1" applyBorder="1" applyAlignment="1">
      <alignment vertical="center"/>
    </xf>
    <xf numFmtId="3" fontId="7" fillId="0" borderId="8" xfId="2" applyNumberFormat="1" applyFont="1" applyBorder="1" applyAlignment="1">
      <alignment vertical="center"/>
    </xf>
    <xf numFmtId="4" fontId="5" fillId="0" borderId="9" xfId="2" applyNumberFormat="1" applyFont="1" applyBorder="1" applyAlignment="1">
      <alignment vertical="center"/>
    </xf>
    <xf numFmtId="4" fontId="5" fillId="0" borderId="5" xfId="2" applyNumberFormat="1" applyFont="1" applyBorder="1" applyAlignment="1">
      <alignment vertical="center"/>
    </xf>
    <xf numFmtId="4" fontId="7" fillId="0" borderId="2" xfId="2" applyNumberFormat="1" applyFont="1" applyBorder="1" applyAlignment="1">
      <alignment horizontal="left" vertical="center"/>
    </xf>
    <xf numFmtId="4" fontId="7" fillId="0" borderId="3" xfId="2" applyNumberFormat="1" applyFont="1" applyBorder="1" applyAlignment="1">
      <alignment horizontal="left" vertical="center"/>
    </xf>
    <xf numFmtId="4" fontId="5" fillId="0" borderId="4" xfId="2" applyNumberFormat="1" applyFont="1" applyBorder="1" applyAlignment="1">
      <alignment vertical="center"/>
    </xf>
    <xf numFmtId="4" fontId="7" fillId="0" borderId="0" xfId="0" applyNumberFormat="1" applyFont="1" applyBorder="1" applyAlignment="1">
      <alignment horizontal="left" vertical="center"/>
    </xf>
    <xf numFmtId="3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 wrapText="1"/>
    </xf>
    <xf numFmtId="4" fontId="4" fillId="0" borderId="5" xfId="2" applyNumberFormat="1" applyFont="1" applyBorder="1" applyAlignment="1">
      <alignment horizontal="right" vertical="center" wrapText="1"/>
    </xf>
    <xf numFmtId="4" fontId="4" fillId="0" borderId="5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4" fontId="4" fillId="0" borderId="11" xfId="0" applyNumberFormat="1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left" vertical="center"/>
    </xf>
    <xf numFmtId="4" fontId="7" fillId="0" borderId="3" xfId="0" applyNumberFormat="1" applyFont="1" applyFill="1" applyBorder="1" applyAlignment="1">
      <alignment horizontal="left" vertical="center"/>
    </xf>
    <xf numFmtId="4" fontId="7" fillId="0" borderId="5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vertical="center"/>
    </xf>
    <xf numFmtId="4" fontId="7" fillId="0" borderId="7" xfId="2" applyNumberFormat="1" applyFont="1" applyBorder="1" applyAlignment="1">
      <alignment horizontal="left" vertical="center"/>
    </xf>
    <xf numFmtId="4" fontId="7" fillId="0" borderId="9" xfId="2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7" fillId="0" borderId="8" xfId="2" applyNumberFormat="1" applyFont="1" applyBorder="1" applyAlignment="1">
      <alignment horizontal="left" vertical="center"/>
    </xf>
    <xf numFmtId="4" fontId="2" fillId="0" borderId="9" xfId="0" applyNumberFormat="1" applyFont="1" applyBorder="1" applyAlignment="1">
      <alignment vertical="center"/>
    </xf>
    <xf numFmtId="4" fontId="10" fillId="0" borderId="5" xfId="0" applyNumberFormat="1" applyFont="1" applyBorder="1" applyAlignment="1">
      <alignment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vertical="center" wrapText="1"/>
    </xf>
    <xf numFmtId="4" fontId="10" fillId="0" borderId="11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3" fontId="9" fillId="0" borderId="13" xfId="0" applyNumberFormat="1" applyFont="1" applyBorder="1" applyAlignment="1">
      <alignment vertical="center" wrapText="1"/>
    </xf>
    <xf numFmtId="0" fontId="10" fillId="0" borderId="13" xfId="0" applyNumberFormat="1" applyFont="1" applyBorder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4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10" fillId="0" borderId="2" xfId="0" applyNumberFormat="1" applyFont="1" applyBorder="1" applyAlignment="1">
      <alignment horizontal="left" vertical="center" wrapText="1"/>
    </xf>
    <xf numFmtId="4" fontId="10" fillId="0" borderId="4" xfId="0" applyNumberFormat="1" applyFont="1" applyBorder="1" applyAlignment="1">
      <alignment horizontal="left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vertical="center"/>
    </xf>
    <xf numFmtId="3" fontId="10" fillId="0" borderId="11" xfId="0" applyNumberFormat="1" applyFont="1" applyBorder="1" applyAlignment="1">
      <alignment horizontal="center" vertical="center" wrapText="1"/>
    </xf>
    <xf numFmtId="3" fontId="10" fillId="2" borderId="13" xfId="0" applyNumberFormat="1" applyFont="1" applyFill="1" applyBorder="1" applyAlignment="1">
      <alignment horizontal="center" vertical="center"/>
    </xf>
    <xf numFmtId="4" fontId="10" fillId="2" borderId="13" xfId="0" applyNumberFormat="1" applyFont="1" applyFill="1" applyBorder="1" applyAlignment="1">
      <alignment horizontal="center" vertical="center"/>
    </xf>
    <xf numFmtId="3" fontId="10" fillId="2" borderId="13" xfId="0" applyNumberFormat="1" applyFont="1" applyFill="1" applyBorder="1" applyAlignment="1">
      <alignment horizontal="center" vertical="center" wrapText="1"/>
    </xf>
    <xf numFmtId="4" fontId="10" fillId="2" borderId="13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vertical="center"/>
    </xf>
    <xf numFmtId="4" fontId="9" fillId="0" borderId="5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vertical="center" wrapText="1"/>
    </xf>
    <xf numFmtId="9" fontId="10" fillId="0" borderId="5" xfId="3" applyFont="1" applyBorder="1" applyAlignment="1">
      <alignment horizontal="right" vertical="center" wrapText="1"/>
    </xf>
    <xf numFmtId="9" fontId="2" fillId="0" borderId="5" xfId="3" applyFont="1" applyBorder="1" applyAlignment="1">
      <alignment horizontal="center" vertical="center"/>
    </xf>
    <xf numFmtId="9" fontId="2" fillId="0" borderId="5" xfId="3" applyFont="1" applyBorder="1" applyAlignment="1">
      <alignment vertical="center"/>
    </xf>
    <xf numFmtId="9" fontId="2" fillId="0" borderId="12" xfId="3" applyFont="1" applyBorder="1" applyAlignment="1">
      <alignment vertical="center"/>
    </xf>
    <xf numFmtId="3" fontId="4" fillId="0" borderId="5" xfId="2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 wrapText="1"/>
    </xf>
    <xf numFmtId="9" fontId="2" fillId="0" borderId="11" xfId="3" applyFont="1" applyBorder="1" applyAlignment="1">
      <alignment vertical="center"/>
    </xf>
    <xf numFmtId="9" fontId="2" fillId="0" borderId="11" xfId="3" applyFont="1" applyBorder="1" applyAlignment="1">
      <alignment horizontal="center" vertical="center"/>
    </xf>
    <xf numFmtId="9" fontId="4" fillId="0" borderId="5" xfId="3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vertical="center"/>
    </xf>
    <xf numFmtId="9" fontId="4" fillId="0" borderId="5" xfId="3" applyFont="1" applyBorder="1" applyAlignment="1">
      <alignment vertical="center"/>
    </xf>
    <xf numFmtId="3" fontId="10" fillId="0" borderId="11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center" vertical="center"/>
    </xf>
    <xf numFmtId="4" fontId="8" fillId="0" borderId="5" xfId="1" applyNumberFormat="1" applyFont="1" applyFill="1" applyBorder="1" applyAlignment="1">
      <alignment horizontal="center" vertical="center" wrapText="1"/>
    </xf>
    <xf numFmtId="3" fontId="8" fillId="0" borderId="5" xfId="1" applyNumberFormat="1" applyFont="1" applyFill="1" applyBorder="1" applyAlignment="1">
      <alignment horizontal="center" vertical="center" wrapText="1"/>
    </xf>
    <xf numFmtId="4" fontId="8" fillId="0" borderId="5" xfId="1" applyNumberFormat="1" applyFont="1" applyBorder="1" applyAlignment="1">
      <alignment horizontal="center" vertical="center" wrapText="1"/>
    </xf>
    <xf numFmtId="4" fontId="8" fillId="0" borderId="5" xfId="1" applyNumberFormat="1" applyFont="1" applyBorder="1" applyAlignment="1">
      <alignment horizontal="center" vertical="center"/>
    </xf>
  </cellXfs>
  <cellStyles count="4">
    <cellStyle name="Normalny" xfId="0" builtinId="0"/>
    <cellStyle name="Normalny 2" xfId="2"/>
    <cellStyle name="Normalny 3" xfId="1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47</xdr:row>
      <xdr:rowOff>0</xdr:rowOff>
    </xdr:from>
    <xdr:to>
      <xdr:col>3</xdr:col>
      <xdr:colOff>104775</xdr:colOff>
      <xdr:row>47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941300</xdr:colOff>
      <xdr:row>151</xdr:row>
      <xdr:rowOff>74295</xdr:rowOff>
    </xdr:from>
    <xdr:to>
      <xdr:col>1</xdr:col>
      <xdr:colOff>3457285</xdr:colOff>
      <xdr:row>159</xdr:row>
      <xdr:rowOff>2065</xdr:rowOff>
    </xdr:to>
    <xdr:sp macro="" textlink="">
      <xdr:nvSpPr>
        <xdr:cNvPr id="20" name="Text Box 149"/>
        <xdr:cNvSpPr txBox="1">
          <a:spLocks noChangeArrowheads="1"/>
        </xdr:cNvSpPr>
      </xdr:nvSpPr>
      <xdr:spPr bwMode="auto">
        <a:xfrm>
          <a:off x="1223910" y="76504570"/>
          <a:ext cx="2515985" cy="16024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Nazwisko i imię pacjenta          nr hist. choroby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nazwa i dawka leku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data i godzina przygotowania/podpis</a:t>
          </a:r>
        </a:p>
      </xdr:txBody>
    </xdr:sp>
    <xdr:clientData/>
  </xdr:twoCellAnchor>
  <xdr:twoCellAnchor>
    <xdr:from>
      <xdr:col>1</xdr:col>
      <xdr:colOff>1488097</xdr:colOff>
      <xdr:row>186</xdr:row>
      <xdr:rowOff>114301</xdr:rowOff>
    </xdr:from>
    <xdr:to>
      <xdr:col>1</xdr:col>
      <xdr:colOff>2990850</xdr:colOff>
      <xdr:row>186</xdr:row>
      <xdr:rowOff>1514475</xdr:rowOff>
    </xdr:to>
    <xdr:pic>
      <xdr:nvPicPr>
        <xdr:cNvPr id="1034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4322" y="85705951"/>
          <a:ext cx="1502753" cy="1400174"/>
        </a:xfrm>
        <a:prstGeom prst="rect">
          <a:avLst/>
        </a:prstGeom>
        <a:noFill/>
      </xdr:spPr>
    </xdr:pic>
    <xdr:clientData/>
  </xdr:twoCellAnchor>
  <xdr:twoCellAnchor>
    <xdr:from>
      <xdr:col>1</xdr:col>
      <xdr:colOff>923925</xdr:colOff>
      <xdr:row>162</xdr:row>
      <xdr:rowOff>161925</xdr:rowOff>
    </xdr:from>
    <xdr:to>
      <xdr:col>1</xdr:col>
      <xdr:colOff>3439910</xdr:colOff>
      <xdr:row>170</xdr:row>
      <xdr:rowOff>99220</xdr:rowOff>
    </xdr:to>
    <xdr:sp macro="" textlink="">
      <xdr:nvSpPr>
        <xdr:cNvPr id="5" name="Text Box 149"/>
        <xdr:cNvSpPr txBox="1">
          <a:spLocks noChangeArrowheads="1"/>
        </xdr:cNvSpPr>
      </xdr:nvSpPr>
      <xdr:spPr bwMode="auto">
        <a:xfrm>
          <a:off x="1200150" y="79228950"/>
          <a:ext cx="2515985" cy="16041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Nazwisko i imię pacjenta          nr hist. choroby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nazwa i dawka leku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data i godzina przygotowania/podpis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190"/>
  <sheetViews>
    <sheetView tabSelected="1" view="pageLayout" topLeftCell="A184" zoomScale="91" zoomScaleNormal="100" zoomScalePageLayoutView="91" workbookViewId="0">
      <selection activeCell="I190" sqref="I190"/>
    </sheetView>
  </sheetViews>
  <sheetFormatPr defaultColWidth="8.75" defaultRowHeight="16.5"/>
  <cols>
    <col min="1" max="1" width="3.625" style="61" customWidth="1"/>
    <col min="2" max="2" width="53" style="11" customWidth="1"/>
    <col min="3" max="3" width="9.5" style="11" customWidth="1"/>
    <col min="4" max="4" width="6.625" style="10" customWidth="1"/>
    <col min="5" max="5" width="8.75" style="61"/>
    <col min="6" max="6" width="8.375" style="12" customWidth="1"/>
    <col min="7" max="7" width="5.75" style="11" customWidth="1"/>
    <col min="8" max="8" width="7.875" style="11" customWidth="1"/>
    <col min="9" max="9" width="10.375" style="11" customWidth="1"/>
    <col min="10" max="10" width="10.125" style="11" customWidth="1"/>
    <col min="11" max="11" width="11.25" style="11" customWidth="1"/>
    <col min="12" max="16384" width="8.75" style="11"/>
  </cols>
  <sheetData>
    <row r="2" spans="1:11" ht="47.25" customHeight="1">
      <c r="A2" s="158" t="s">
        <v>0</v>
      </c>
      <c r="B2" s="159" t="s">
        <v>1</v>
      </c>
      <c r="C2" s="159" t="s">
        <v>2</v>
      </c>
      <c r="D2" s="159" t="s">
        <v>3</v>
      </c>
      <c r="E2" s="160" t="s">
        <v>173</v>
      </c>
      <c r="F2" s="159" t="s">
        <v>4</v>
      </c>
      <c r="G2" s="159" t="s">
        <v>5</v>
      </c>
      <c r="H2" s="159" t="s">
        <v>6</v>
      </c>
      <c r="I2" s="159" t="s">
        <v>7</v>
      </c>
      <c r="J2" s="161" t="s">
        <v>8</v>
      </c>
      <c r="K2" s="162" t="s">
        <v>9</v>
      </c>
    </row>
    <row r="3" spans="1:11">
      <c r="A3" s="74">
        <v>1</v>
      </c>
      <c r="B3" s="75">
        <v>2</v>
      </c>
      <c r="C3" s="74">
        <v>3</v>
      </c>
      <c r="D3" s="74">
        <v>4</v>
      </c>
      <c r="E3" s="74">
        <v>5</v>
      </c>
      <c r="F3" s="74">
        <v>6</v>
      </c>
      <c r="G3" s="74">
        <v>7</v>
      </c>
      <c r="H3" s="74">
        <v>8</v>
      </c>
      <c r="I3" s="74">
        <v>9</v>
      </c>
      <c r="J3" s="74">
        <v>10</v>
      </c>
      <c r="K3" s="74">
        <v>11</v>
      </c>
    </row>
    <row r="4" spans="1:11">
      <c r="A4" s="76" t="s">
        <v>10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1" ht="66">
      <c r="A5" s="7">
        <v>1</v>
      </c>
      <c r="B5" s="14" t="s">
        <v>174</v>
      </c>
      <c r="C5" s="13" t="s">
        <v>20</v>
      </c>
      <c r="D5" s="13" t="s">
        <v>11</v>
      </c>
      <c r="E5" s="7">
        <v>28000</v>
      </c>
      <c r="F5" s="15"/>
      <c r="G5" s="141"/>
      <c r="H5" s="16">
        <f>SUM(F5*G5,F5)</f>
        <v>0</v>
      </c>
      <c r="I5" s="16">
        <f>(E5*F5)</f>
        <v>0</v>
      </c>
      <c r="J5" s="16">
        <f>(E5*H5)</f>
        <v>0</v>
      </c>
      <c r="K5" s="16"/>
    </row>
    <row r="6" spans="1:11" ht="82.5">
      <c r="A6" s="7">
        <v>2</v>
      </c>
      <c r="B6" s="14" t="s">
        <v>175</v>
      </c>
      <c r="C6" s="13" t="s">
        <v>11</v>
      </c>
      <c r="D6" s="13" t="s">
        <v>11</v>
      </c>
      <c r="E6" s="7">
        <v>100000</v>
      </c>
      <c r="F6" s="15"/>
      <c r="G6" s="141"/>
      <c r="H6" s="16">
        <f>SUM(F6*G6,F6)</f>
        <v>0</v>
      </c>
      <c r="I6" s="16">
        <f>(E6*F6)</f>
        <v>0</v>
      </c>
      <c r="J6" s="16">
        <f>(E6*H6)</f>
        <v>0</v>
      </c>
      <c r="K6" s="16"/>
    </row>
    <row r="7" spans="1:11">
      <c r="A7" s="17" t="s">
        <v>12</v>
      </c>
      <c r="B7" s="17"/>
      <c r="C7" s="17"/>
      <c r="D7" s="17"/>
      <c r="E7" s="17"/>
      <c r="F7" s="17"/>
      <c r="G7" s="17"/>
      <c r="H7" s="17"/>
      <c r="I7" s="18">
        <f>SUM(I5,I6)</f>
        <v>0</v>
      </c>
      <c r="J7" s="18">
        <f>SUM(J5,J6)</f>
        <v>0</v>
      </c>
      <c r="K7" s="16"/>
    </row>
    <row r="8" spans="1:11">
      <c r="A8" s="76" t="s">
        <v>13</v>
      </c>
      <c r="B8" s="76"/>
      <c r="C8" s="76"/>
      <c r="D8" s="76"/>
      <c r="E8" s="76"/>
      <c r="F8" s="76"/>
      <c r="G8" s="76"/>
      <c r="H8" s="76"/>
      <c r="I8" s="76"/>
      <c r="J8" s="76"/>
      <c r="K8" s="77"/>
    </row>
    <row r="9" spans="1:11" ht="49.5">
      <c r="A9" s="7">
        <v>1</v>
      </c>
      <c r="B9" s="14" t="s">
        <v>19</v>
      </c>
      <c r="C9" s="13" t="s">
        <v>20</v>
      </c>
      <c r="D9" s="13" t="s">
        <v>11</v>
      </c>
      <c r="E9" s="7">
        <v>500</v>
      </c>
      <c r="F9" s="15"/>
      <c r="G9" s="141"/>
      <c r="H9" s="16">
        <f t="shared" ref="H9:H10" si="0">SUM(F9*G9,F9)</f>
        <v>0</v>
      </c>
      <c r="I9" s="16">
        <f t="shared" ref="I9:I10" si="1">(E9*F9)</f>
        <v>0</v>
      </c>
      <c r="J9" s="16">
        <f t="shared" ref="J9:J10" si="2">(E9*H9)</f>
        <v>0</v>
      </c>
      <c r="K9" s="16"/>
    </row>
    <row r="10" spans="1:11" ht="66">
      <c r="A10" s="7">
        <v>2</v>
      </c>
      <c r="B10" s="14" t="s">
        <v>21</v>
      </c>
      <c r="C10" s="13" t="s">
        <v>20</v>
      </c>
      <c r="D10" s="13" t="s">
        <v>11</v>
      </c>
      <c r="E10" s="7">
        <v>400</v>
      </c>
      <c r="F10" s="15"/>
      <c r="G10" s="141"/>
      <c r="H10" s="16">
        <f t="shared" si="0"/>
        <v>0</v>
      </c>
      <c r="I10" s="16">
        <f t="shared" si="1"/>
        <v>0</v>
      </c>
      <c r="J10" s="16">
        <f t="shared" si="2"/>
        <v>0</v>
      </c>
      <c r="K10" s="16"/>
    </row>
    <row r="11" spans="1:11">
      <c r="A11" s="17" t="s">
        <v>12</v>
      </c>
      <c r="B11" s="17"/>
      <c r="C11" s="17"/>
      <c r="D11" s="17"/>
      <c r="E11" s="17"/>
      <c r="F11" s="17"/>
      <c r="G11" s="17"/>
      <c r="H11" s="17"/>
      <c r="I11" s="18">
        <f>SUM(I9:I10)</f>
        <v>0</v>
      </c>
      <c r="J11" s="18">
        <f>SUM(J9:J10)</f>
        <v>0</v>
      </c>
      <c r="K11" s="16"/>
    </row>
    <row r="12" spans="1:11">
      <c r="A12" s="78" t="s">
        <v>141</v>
      </c>
      <c r="B12" s="79"/>
      <c r="C12" s="79"/>
      <c r="D12" s="79"/>
      <c r="E12" s="79"/>
      <c r="F12" s="79"/>
      <c r="G12" s="79"/>
      <c r="H12" s="79"/>
      <c r="I12" s="79"/>
      <c r="J12" s="79"/>
      <c r="K12" s="80"/>
    </row>
    <row r="13" spans="1:11" ht="115.5">
      <c r="A13" s="81"/>
      <c r="B13" s="19" t="s">
        <v>22</v>
      </c>
      <c r="C13" s="20" t="s">
        <v>16</v>
      </c>
      <c r="D13" s="20" t="s">
        <v>15</v>
      </c>
      <c r="E13" s="144">
        <v>400</v>
      </c>
      <c r="F13" s="22"/>
      <c r="G13" s="155"/>
      <c r="H13" s="16">
        <f t="shared" ref="H13:H14" si="3">SUM(F13*G13,F13)</f>
        <v>0</v>
      </c>
      <c r="I13" s="16">
        <f t="shared" ref="I13:I14" si="4">(E13*F13)</f>
        <v>0</v>
      </c>
      <c r="J13" s="16">
        <f t="shared" ref="J13:J14" si="5">(E13*H13)</f>
        <v>0</v>
      </c>
      <c r="K13" s="82"/>
    </row>
    <row r="14" spans="1:11" ht="211.5" customHeight="1">
      <c r="A14" s="81"/>
      <c r="B14" s="19" t="s">
        <v>23</v>
      </c>
      <c r="C14" s="23" t="s">
        <v>16</v>
      </c>
      <c r="D14" s="20" t="s">
        <v>15</v>
      </c>
      <c r="E14" s="144">
        <v>300</v>
      </c>
      <c r="F14" s="22"/>
      <c r="G14" s="155"/>
      <c r="H14" s="16">
        <f t="shared" si="3"/>
        <v>0</v>
      </c>
      <c r="I14" s="16">
        <f t="shared" si="4"/>
        <v>0</v>
      </c>
      <c r="J14" s="16">
        <f t="shared" si="5"/>
        <v>0</v>
      </c>
      <c r="K14" s="83"/>
    </row>
    <row r="15" spans="1:11">
      <c r="A15" s="24" t="s">
        <v>12</v>
      </c>
      <c r="B15" s="25"/>
      <c r="C15" s="25"/>
      <c r="D15" s="25"/>
      <c r="E15" s="25"/>
      <c r="F15" s="25"/>
      <c r="G15" s="25"/>
      <c r="H15" s="26"/>
      <c r="I15" s="18">
        <f>SUM(I13,I14)</f>
        <v>0</v>
      </c>
      <c r="J15" s="18">
        <f>SUM(J13,J14)</f>
        <v>0</v>
      </c>
    </row>
    <row r="16" spans="1:11">
      <c r="A16" s="84" t="s">
        <v>142</v>
      </c>
      <c r="B16" s="85"/>
      <c r="C16" s="85"/>
      <c r="D16" s="85"/>
      <c r="E16" s="85"/>
      <c r="F16" s="85"/>
      <c r="G16" s="85"/>
      <c r="H16" s="85"/>
      <c r="I16" s="85"/>
      <c r="J16" s="85"/>
      <c r="K16" s="86"/>
    </row>
    <row r="17" spans="1:11" ht="49.5">
      <c r="A17" s="7">
        <v>1</v>
      </c>
      <c r="B17" s="14" t="s">
        <v>176</v>
      </c>
      <c r="C17" s="13" t="s">
        <v>24</v>
      </c>
      <c r="D17" s="13" t="s">
        <v>11</v>
      </c>
      <c r="E17" s="7">
        <v>300</v>
      </c>
      <c r="F17" s="15"/>
      <c r="G17" s="141"/>
      <c r="H17" s="16">
        <f t="shared" ref="H17:H21" si="6">SUM(F17*G17,F17)</f>
        <v>0</v>
      </c>
      <c r="I17" s="16">
        <f t="shared" ref="I17:I21" si="7">(E17*F17)</f>
        <v>0</v>
      </c>
      <c r="J17" s="16">
        <f t="shared" ref="J17:J21" si="8">(E17*H17)</f>
        <v>0</v>
      </c>
      <c r="K17" s="16"/>
    </row>
    <row r="18" spans="1:11" ht="33">
      <c r="A18" s="7">
        <v>2</v>
      </c>
      <c r="B18" s="14" t="s">
        <v>177</v>
      </c>
      <c r="C18" s="13" t="s">
        <v>25</v>
      </c>
      <c r="D18" s="13" t="s">
        <v>11</v>
      </c>
      <c r="E18" s="7">
        <v>120</v>
      </c>
      <c r="F18" s="15"/>
      <c r="G18" s="141"/>
      <c r="H18" s="16">
        <f t="shared" si="6"/>
        <v>0</v>
      </c>
      <c r="I18" s="16">
        <f t="shared" si="7"/>
        <v>0</v>
      </c>
      <c r="J18" s="16">
        <f t="shared" si="8"/>
        <v>0</v>
      </c>
      <c r="K18" s="16"/>
    </row>
    <row r="19" spans="1:11" ht="49.5">
      <c r="A19" s="7">
        <v>3</v>
      </c>
      <c r="B19" s="14" t="s">
        <v>178</v>
      </c>
      <c r="C19" s="13" t="s">
        <v>26</v>
      </c>
      <c r="D19" s="13" t="s">
        <v>11</v>
      </c>
      <c r="E19" s="7">
        <v>350</v>
      </c>
      <c r="F19" s="15"/>
      <c r="G19" s="141"/>
      <c r="H19" s="16">
        <f t="shared" si="6"/>
        <v>0</v>
      </c>
      <c r="I19" s="16">
        <f t="shared" si="7"/>
        <v>0</v>
      </c>
      <c r="J19" s="16">
        <f t="shared" si="8"/>
        <v>0</v>
      </c>
      <c r="K19" s="16"/>
    </row>
    <row r="20" spans="1:11" ht="49.5">
      <c r="A20" s="7">
        <v>4</v>
      </c>
      <c r="B20" s="14" t="s">
        <v>179</v>
      </c>
      <c r="C20" s="13" t="s">
        <v>27</v>
      </c>
      <c r="D20" s="13" t="s">
        <v>28</v>
      </c>
      <c r="E20" s="58">
        <v>350</v>
      </c>
      <c r="F20" s="15"/>
      <c r="G20" s="141"/>
      <c r="H20" s="16">
        <f t="shared" si="6"/>
        <v>0</v>
      </c>
      <c r="I20" s="16">
        <f t="shared" si="7"/>
        <v>0</v>
      </c>
      <c r="J20" s="16">
        <f t="shared" si="8"/>
        <v>0</v>
      </c>
      <c r="K20" s="16"/>
    </row>
    <row r="21" spans="1:11">
      <c r="A21" s="7">
        <v>5</v>
      </c>
      <c r="B21" s="14" t="s">
        <v>29</v>
      </c>
      <c r="C21" s="13" t="s">
        <v>30</v>
      </c>
      <c r="D21" s="13" t="s">
        <v>11</v>
      </c>
      <c r="E21" s="58">
        <v>120</v>
      </c>
      <c r="F21" s="15"/>
      <c r="G21" s="141"/>
      <c r="H21" s="16">
        <f t="shared" si="6"/>
        <v>0</v>
      </c>
      <c r="I21" s="16">
        <f t="shared" si="7"/>
        <v>0</v>
      </c>
      <c r="J21" s="16">
        <f t="shared" si="8"/>
        <v>0</v>
      </c>
      <c r="K21" s="66"/>
    </row>
    <row r="22" spans="1:11">
      <c r="A22" s="17" t="s">
        <v>12</v>
      </c>
      <c r="B22" s="17"/>
      <c r="C22" s="17"/>
      <c r="D22" s="17"/>
      <c r="E22" s="17"/>
      <c r="F22" s="17"/>
      <c r="G22" s="17"/>
      <c r="H22" s="17"/>
      <c r="I22" s="18">
        <f>SUM(I17:I21)</f>
        <v>0</v>
      </c>
      <c r="J22" s="18">
        <f>SUM(J17:J21)</f>
        <v>0</v>
      </c>
    </row>
    <row r="23" spans="1:11">
      <c r="A23" s="149"/>
      <c r="B23" s="150" t="s">
        <v>143</v>
      </c>
      <c r="C23" s="151"/>
      <c r="D23" s="151"/>
      <c r="E23" s="152"/>
      <c r="F23" s="153"/>
      <c r="G23" s="151"/>
      <c r="H23" s="151"/>
      <c r="I23" s="154"/>
      <c r="J23" s="154"/>
    </row>
    <row r="24" spans="1:11" ht="33">
      <c r="A24" s="8">
        <v>1</v>
      </c>
      <c r="B24" s="32" t="s">
        <v>31</v>
      </c>
      <c r="C24" s="13" t="s">
        <v>16</v>
      </c>
      <c r="D24" s="13" t="s">
        <v>32</v>
      </c>
      <c r="E24" s="7">
        <v>200</v>
      </c>
      <c r="F24" s="15"/>
      <c r="G24" s="141"/>
      <c r="H24" s="16">
        <f t="shared" ref="H24:H27" si="9">SUM(F24*G24,F24)</f>
        <v>0</v>
      </c>
      <c r="I24" s="16">
        <f t="shared" ref="I24:I27" si="10">(E24*F24)</f>
        <v>0</v>
      </c>
      <c r="J24" s="16">
        <f t="shared" ref="J24:J27" si="11">(E24*H24)</f>
        <v>0</v>
      </c>
      <c r="K24" s="16"/>
    </row>
    <row r="25" spans="1:11" ht="33">
      <c r="A25" s="8"/>
      <c r="B25" s="32" t="s">
        <v>31</v>
      </c>
      <c r="C25" s="13" t="s">
        <v>27</v>
      </c>
      <c r="D25" s="13" t="s">
        <v>17</v>
      </c>
      <c r="E25" s="7">
        <v>50</v>
      </c>
      <c r="F25" s="15"/>
      <c r="G25" s="141"/>
      <c r="H25" s="16">
        <f t="shared" si="9"/>
        <v>0</v>
      </c>
      <c r="I25" s="16">
        <f t="shared" si="10"/>
        <v>0</v>
      </c>
      <c r="J25" s="16">
        <f t="shared" si="11"/>
        <v>0</v>
      </c>
      <c r="K25" s="16"/>
    </row>
    <row r="26" spans="1:11" ht="33">
      <c r="A26" s="8"/>
      <c r="B26" s="32" t="s">
        <v>34</v>
      </c>
      <c r="C26" s="13" t="s">
        <v>33</v>
      </c>
      <c r="D26" s="13" t="s">
        <v>17</v>
      </c>
      <c r="E26" s="7">
        <v>45</v>
      </c>
      <c r="F26" s="15"/>
      <c r="G26" s="141"/>
      <c r="H26" s="16">
        <f t="shared" si="9"/>
        <v>0</v>
      </c>
      <c r="I26" s="16">
        <f t="shared" si="10"/>
        <v>0</v>
      </c>
      <c r="J26" s="16">
        <f t="shared" si="11"/>
        <v>0</v>
      </c>
      <c r="K26" s="16"/>
    </row>
    <row r="27" spans="1:11">
      <c r="A27" s="8"/>
      <c r="B27" s="32" t="s">
        <v>35</v>
      </c>
      <c r="C27" s="13" t="s">
        <v>36</v>
      </c>
      <c r="D27" s="13" t="s">
        <v>17</v>
      </c>
      <c r="E27" s="7">
        <v>50</v>
      </c>
      <c r="F27" s="15"/>
      <c r="G27" s="141"/>
      <c r="H27" s="16">
        <f t="shared" si="9"/>
        <v>0</v>
      </c>
      <c r="I27" s="16">
        <f t="shared" si="10"/>
        <v>0</v>
      </c>
      <c r="J27" s="16">
        <f t="shared" si="11"/>
        <v>0</v>
      </c>
      <c r="K27" s="16"/>
    </row>
    <row r="28" spans="1:11">
      <c r="A28" s="8"/>
      <c r="B28" s="33" t="s">
        <v>12</v>
      </c>
      <c r="C28" s="34"/>
      <c r="D28" s="34"/>
      <c r="E28" s="60"/>
      <c r="F28" s="35"/>
      <c r="G28" s="34"/>
      <c r="H28" s="34"/>
      <c r="I28" s="18">
        <f>SUM(I24:I27)</f>
        <v>0</v>
      </c>
      <c r="J28" s="18">
        <f>SUM(J24:J27)</f>
        <v>0</v>
      </c>
      <c r="K28" s="16"/>
    </row>
    <row r="29" spans="1:11">
      <c r="A29" s="36" t="s">
        <v>144</v>
      </c>
      <c r="B29" s="37"/>
      <c r="C29" s="37"/>
      <c r="D29" s="37"/>
      <c r="E29" s="37"/>
      <c r="F29" s="37"/>
      <c r="G29" s="37"/>
      <c r="H29" s="37"/>
      <c r="I29" s="37"/>
      <c r="J29" s="37"/>
      <c r="K29" s="38"/>
    </row>
    <row r="30" spans="1:11" ht="115.5">
      <c r="A30" s="7">
        <v>1</v>
      </c>
      <c r="B30" s="14" t="s">
        <v>180</v>
      </c>
      <c r="C30" s="13" t="s">
        <v>37</v>
      </c>
      <c r="D30" s="13" t="s">
        <v>15</v>
      </c>
      <c r="E30" s="7">
        <v>750</v>
      </c>
      <c r="F30" s="15"/>
      <c r="G30" s="142"/>
      <c r="H30" s="16">
        <f>SUM(F30*G30,F30)</f>
        <v>0</v>
      </c>
      <c r="I30" s="16">
        <f>(E30*F30)</f>
        <v>0</v>
      </c>
      <c r="J30" s="16">
        <f>(E30*H30)</f>
        <v>0</v>
      </c>
      <c r="K30" s="16"/>
    </row>
    <row r="31" spans="1:11">
      <c r="A31" s="24" t="s">
        <v>12</v>
      </c>
      <c r="B31" s="25"/>
      <c r="C31" s="25"/>
      <c r="D31" s="25"/>
      <c r="E31" s="25"/>
      <c r="F31" s="25"/>
      <c r="G31" s="25"/>
      <c r="H31" s="26"/>
      <c r="I31" s="18">
        <f>SUM(I30)</f>
        <v>0</v>
      </c>
      <c r="J31" s="18">
        <f>SUM(J30)</f>
        <v>0</v>
      </c>
    </row>
    <row r="32" spans="1:11">
      <c r="A32" s="39" t="s">
        <v>145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</row>
    <row r="33" spans="1:11" ht="33">
      <c r="A33" s="7">
        <v>1</v>
      </c>
      <c r="B33" s="14" t="s">
        <v>38</v>
      </c>
      <c r="C33" s="13" t="s">
        <v>15</v>
      </c>
      <c r="D33" s="13" t="s">
        <v>15</v>
      </c>
      <c r="E33" s="7">
        <v>120000</v>
      </c>
      <c r="F33" s="15"/>
      <c r="G33" s="142"/>
      <c r="H33" s="16">
        <f t="shared" ref="H33:H43" si="12">SUM(F33*G33,F33)</f>
        <v>0</v>
      </c>
      <c r="I33" s="16">
        <f t="shared" ref="I33:I43" si="13">(E33*F33)</f>
        <v>0</v>
      </c>
      <c r="J33" s="16">
        <f t="shared" ref="J33:J43" si="14">(E33*H33)</f>
        <v>0</v>
      </c>
      <c r="K33" s="16"/>
    </row>
    <row r="34" spans="1:11" ht="33">
      <c r="A34" s="7">
        <v>2</v>
      </c>
      <c r="B34" s="14" t="s">
        <v>39</v>
      </c>
      <c r="C34" s="13" t="s">
        <v>15</v>
      </c>
      <c r="D34" s="13" t="s">
        <v>15</v>
      </c>
      <c r="E34" s="7">
        <v>165000</v>
      </c>
      <c r="F34" s="15"/>
      <c r="G34" s="142"/>
      <c r="H34" s="16">
        <f t="shared" si="12"/>
        <v>0</v>
      </c>
      <c r="I34" s="16">
        <f t="shared" si="13"/>
        <v>0</v>
      </c>
      <c r="J34" s="16">
        <f t="shared" si="14"/>
        <v>0</v>
      </c>
      <c r="K34" s="16"/>
    </row>
    <row r="35" spans="1:11" ht="33">
      <c r="A35" s="7">
        <v>3</v>
      </c>
      <c r="B35" s="14" t="s">
        <v>40</v>
      </c>
      <c r="C35" s="13" t="s">
        <v>15</v>
      </c>
      <c r="D35" s="13" t="s">
        <v>15</v>
      </c>
      <c r="E35" s="7">
        <v>110000</v>
      </c>
      <c r="F35" s="15"/>
      <c r="G35" s="142"/>
      <c r="H35" s="16">
        <f t="shared" si="12"/>
        <v>0</v>
      </c>
      <c r="I35" s="16">
        <f t="shared" si="13"/>
        <v>0</v>
      </c>
      <c r="J35" s="16">
        <f t="shared" si="14"/>
        <v>0</v>
      </c>
      <c r="K35" s="16"/>
    </row>
    <row r="36" spans="1:11" ht="33">
      <c r="A36" s="7">
        <v>4</v>
      </c>
      <c r="B36" s="14" t="s">
        <v>41</v>
      </c>
      <c r="C36" s="13" t="s">
        <v>15</v>
      </c>
      <c r="D36" s="13" t="s">
        <v>15</v>
      </c>
      <c r="E36" s="7">
        <v>94500</v>
      </c>
      <c r="F36" s="15"/>
      <c r="G36" s="142"/>
      <c r="H36" s="16">
        <f t="shared" si="12"/>
        <v>0</v>
      </c>
      <c r="I36" s="16">
        <f t="shared" si="13"/>
        <v>0</v>
      </c>
      <c r="J36" s="16">
        <f t="shared" si="14"/>
        <v>0</v>
      </c>
      <c r="K36" s="16"/>
    </row>
    <row r="37" spans="1:11" ht="49.5">
      <c r="A37" s="63">
        <v>5</v>
      </c>
      <c r="B37" s="41" t="s">
        <v>42</v>
      </c>
      <c r="C37" s="40" t="s">
        <v>15</v>
      </c>
      <c r="D37" s="40" t="s">
        <v>15</v>
      </c>
      <c r="E37" s="63">
        <v>80000</v>
      </c>
      <c r="F37" s="42"/>
      <c r="G37" s="146"/>
      <c r="H37" s="16">
        <f t="shared" si="12"/>
        <v>0</v>
      </c>
      <c r="I37" s="16">
        <f t="shared" si="13"/>
        <v>0</v>
      </c>
      <c r="J37" s="16">
        <f t="shared" si="14"/>
        <v>0</v>
      </c>
      <c r="K37" s="27"/>
    </row>
    <row r="38" spans="1:11" ht="49.5">
      <c r="A38" s="7">
        <v>6</v>
      </c>
      <c r="B38" s="14" t="s">
        <v>43</v>
      </c>
      <c r="C38" s="13" t="s">
        <v>15</v>
      </c>
      <c r="D38" s="13" t="s">
        <v>15</v>
      </c>
      <c r="E38" s="7">
        <v>20000</v>
      </c>
      <c r="F38" s="15"/>
      <c r="G38" s="142"/>
      <c r="H38" s="16">
        <f t="shared" si="12"/>
        <v>0</v>
      </c>
      <c r="I38" s="16">
        <f t="shared" si="13"/>
        <v>0</v>
      </c>
      <c r="J38" s="16">
        <f t="shared" si="14"/>
        <v>0</v>
      </c>
      <c r="K38" s="16"/>
    </row>
    <row r="39" spans="1:11" ht="49.5">
      <c r="A39" s="7">
        <v>7</v>
      </c>
      <c r="B39" s="14" t="s">
        <v>44</v>
      </c>
      <c r="C39" s="13" t="s">
        <v>15</v>
      </c>
      <c r="D39" s="13" t="s">
        <v>15</v>
      </c>
      <c r="E39" s="7">
        <v>20000</v>
      </c>
      <c r="F39" s="15"/>
      <c r="G39" s="142"/>
      <c r="H39" s="16">
        <f t="shared" si="12"/>
        <v>0</v>
      </c>
      <c r="I39" s="16">
        <f t="shared" si="13"/>
        <v>0</v>
      </c>
      <c r="J39" s="16">
        <f t="shared" si="14"/>
        <v>0</v>
      </c>
      <c r="K39" s="16"/>
    </row>
    <row r="40" spans="1:11" ht="33">
      <c r="A40" s="64">
        <v>8</v>
      </c>
      <c r="B40" s="44" t="s">
        <v>45</v>
      </c>
      <c r="C40" s="43" t="s">
        <v>15</v>
      </c>
      <c r="D40" s="43" t="s">
        <v>15</v>
      </c>
      <c r="E40" s="64">
        <v>32000</v>
      </c>
      <c r="F40" s="46"/>
      <c r="G40" s="143"/>
      <c r="H40" s="16">
        <f t="shared" si="12"/>
        <v>0</v>
      </c>
      <c r="I40" s="16">
        <f t="shared" si="13"/>
        <v>0</v>
      </c>
      <c r="J40" s="16">
        <f t="shared" si="14"/>
        <v>0</v>
      </c>
      <c r="K40" s="45"/>
    </row>
    <row r="41" spans="1:11" ht="33">
      <c r="A41" s="7">
        <v>9</v>
      </c>
      <c r="B41" s="14" t="s">
        <v>46</v>
      </c>
      <c r="C41" s="13" t="s">
        <v>15</v>
      </c>
      <c r="D41" s="13" t="s">
        <v>15</v>
      </c>
      <c r="E41" s="7">
        <v>1500</v>
      </c>
      <c r="F41" s="15"/>
      <c r="G41" s="142"/>
      <c r="H41" s="16">
        <f t="shared" si="12"/>
        <v>0</v>
      </c>
      <c r="I41" s="16">
        <f t="shared" si="13"/>
        <v>0</v>
      </c>
      <c r="J41" s="16">
        <f t="shared" si="14"/>
        <v>0</v>
      </c>
      <c r="K41" s="16"/>
    </row>
    <row r="42" spans="1:11" ht="33">
      <c r="A42" s="7">
        <v>10</v>
      </c>
      <c r="B42" s="14" t="s">
        <v>47</v>
      </c>
      <c r="C42" s="13" t="s">
        <v>11</v>
      </c>
      <c r="D42" s="13" t="s">
        <v>15</v>
      </c>
      <c r="E42" s="7">
        <v>25000</v>
      </c>
      <c r="F42" s="15"/>
      <c r="G42" s="142"/>
      <c r="H42" s="16">
        <f t="shared" si="12"/>
        <v>0</v>
      </c>
      <c r="I42" s="16">
        <f t="shared" si="13"/>
        <v>0</v>
      </c>
      <c r="J42" s="16">
        <f t="shared" si="14"/>
        <v>0</v>
      </c>
      <c r="K42" s="16"/>
    </row>
    <row r="43" spans="1:11" ht="33">
      <c r="A43" s="7">
        <v>11</v>
      </c>
      <c r="B43" s="14" t="s">
        <v>48</v>
      </c>
      <c r="C43" s="13" t="s">
        <v>11</v>
      </c>
      <c r="D43" s="13" t="s">
        <v>15</v>
      </c>
      <c r="E43" s="7">
        <v>10000</v>
      </c>
      <c r="F43" s="15"/>
      <c r="G43" s="142"/>
      <c r="H43" s="16">
        <f t="shared" si="12"/>
        <v>0</v>
      </c>
      <c r="I43" s="16">
        <f t="shared" si="13"/>
        <v>0</v>
      </c>
      <c r="J43" s="16">
        <f t="shared" si="14"/>
        <v>0</v>
      </c>
      <c r="K43" s="16"/>
    </row>
    <row r="44" spans="1:11">
      <c r="A44" s="24" t="s">
        <v>12</v>
      </c>
      <c r="B44" s="25"/>
      <c r="C44" s="25"/>
      <c r="D44" s="25"/>
      <c r="E44" s="25"/>
      <c r="F44" s="25"/>
      <c r="G44" s="25"/>
      <c r="H44" s="26"/>
      <c r="I44" s="18">
        <f>SUM((I33:I43))</f>
        <v>0</v>
      </c>
      <c r="J44" s="18">
        <f>SUM((J33:J43))</f>
        <v>0</v>
      </c>
    </row>
    <row r="45" spans="1:11">
      <c r="A45" s="39" t="s">
        <v>146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</row>
    <row r="46" spans="1:11" ht="82.5">
      <c r="A46" s="7">
        <v>1</v>
      </c>
      <c r="B46" s="14" t="s">
        <v>49</v>
      </c>
      <c r="C46" s="13" t="s">
        <v>50</v>
      </c>
      <c r="D46" s="13" t="s">
        <v>50</v>
      </c>
      <c r="E46" s="7">
        <v>25</v>
      </c>
      <c r="F46" s="15"/>
      <c r="G46" s="141"/>
      <c r="H46" s="16">
        <f>SUM(F46*G46,F46)</f>
        <v>0</v>
      </c>
      <c r="I46" s="16">
        <f>(E46*F46)</f>
        <v>0</v>
      </c>
      <c r="J46" s="16">
        <f>(E46*H46)</f>
        <v>0</v>
      </c>
      <c r="K46" s="16"/>
    </row>
    <row r="47" spans="1:11">
      <c r="A47" s="24" t="s">
        <v>51</v>
      </c>
      <c r="B47" s="25"/>
      <c r="C47" s="25"/>
      <c r="D47" s="25"/>
      <c r="E47" s="25"/>
      <c r="F47" s="25"/>
      <c r="G47" s="25"/>
      <c r="H47" s="26"/>
      <c r="I47" s="18">
        <f>SUM(I46)</f>
        <v>0</v>
      </c>
      <c r="J47" s="18">
        <f>SUM(J46)</f>
        <v>0</v>
      </c>
    </row>
    <row r="48" spans="1:11">
      <c r="A48" s="87" t="s">
        <v>147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</row>
    <row r="49" spans="1:11" ht="99">
      <c r="A49" s="88">
        <v>1</v>
      </c>
      <c r="B49" s="47" t="s">
        <v>181</v>
      </c>
      <c r="C49" s="89" t="s">
        <v>27</v>
      </c>
      <c r="D49" s="89" t="s">
        <v>164</v>
      </c>
      <c r="E49" s="90">
        <v>30</v>
      </c>
      <c r="F49" s="91"/>
      <c r="G49" s="148"/>
      <c r="H49" s="16">
        <f t="shared" ref="H49:H57" si="15">SUM(F49*G49,F49)</f>
        <v>0</v>
      </c>
      <c r="I49" s="16">
        <f t="shared" ref="I49:I57" si="16">(E49*F49)</f>
        <v>0</v>
      </c>
      <c r="J49" s="16">
        <f t="shared" ref="J49:J57" si="17">(E49*H49)</f>
        <v>0</v>
      </c>
      <c r="K49" s="92"/>
    </row>
    <row r="50" spans="1:11" ht="66">
      <c r="A50" s="93">
        <v>2</v>
      </c>
      <c r="B50" s="48" t="s">
        <v>182</v>
      </c>
      <c r="C50" s="94" t="s">
        <v>165</v>
      </c>
      <c r="D50" s="95" t="s">
        <v>164</v>
      </c>
      <c r="E50" s="96">
        <v>550</v>
      </c>
      <c r="F50" s="91"/>
      <c r="G50" s="148"/>
      <c r="H50" s="16">
        <f t="shared" si="15"/>
        <v>0</v>
      </c>
      <c r="I50" s="16">
        <f t="shared" si="16"/>
        <v>0</v>
      </c>
      <c r="J50" s="16">
        <f t="shared" si="17"/>
        <v>0</v>
      </c>
      <c r="K50" s="92"/>
    </row>
    <row r="51" spans="1:11" ht="82.5">
      <c r="A51" s="93">
        <v>3</v>
      </c>
      <c r="B51" s="47" t="s">
        <v>183</v>
      </c>
      <c r="C51" s="97" t="s">
        <v>53</v>
      </c>
      <c r="D51" s="89" t="s">
        <v>52</v>
      </c>
      <c r="E51" s="93">
        <v>130</v>
      </c>
      <c r="F51" s="91"/>
      <c r="G51" s="148"/>
      <c r="H51" s="16">
        <f t="shared" si="15"/>
        <v>0</v>
      </c>
      <c r="I51" s="16">
        <f t="shared" si="16"/>
        <v>0</v>
      </c>
      <c r="J51" s="16">
        <f t="shared" si="17"/>
        <v>0</v>
      </c>
      <c r="K51" s="92"/>
    </row>
    <row r="52" spans="1:11" ht="66">
      <c r="A52" s="98">
        <v>4</v>
      </c>
      <c r="B52" s="47" t="s">
        <v>184</v>
      </c>
      <c r="C52" s="89" t="s">
        <v>27</v>
      </c>
      <c r="D52" s="89" t="s">
        <v>32</v>
      </c>
      <c r="E52" s="93">
        <v>320</v>
      </c>
      <c r="F52" s="91"/>
      <c r="G52" s="148"/>
      <c r="H52" s="16">
        <f t="shared" si="15"/>
        <v>0</v>
      </c>
      <c r="I52" s="16">
        <f t="shared" si="16"/>
        <v>0</v>
      </c>
      <c r="J52" s="16">
        <f t="shared" si="17"/>
        <v>0</v>
      </c>
      <c r="K52" s="92"/>
    </row>
    <row r="53" spans="1:11" ht="66">
      <c r="A53" s="93">
        <v>5</v>
      </c>
      <c r="B53" s="49" t="s">
        <v>185</v>
      </c>
      <c r="C53" s="89" t="s">
        <v>27</v>
      </c>
      <c r="D53" s="89" t="s">
        <v>32</v>
      </c>
      <c r="E53" s="90">
        <v>20</v>
      </c>
      <c r="F53" s="91"/>
      <c r="G53" s="148"/>
      <c r="H53" s="16">
        <f t="shared" si="15"/>
        <v>0</v>
      </c>
      <c r="I53" s="16">
        <f t="shared" si="16"/>
        <v>0</v>
      </c>
      <c r="J53" s="16">
        <f t="shared" si="17"/>
        <v>0</v>
      </c>
      <c r="K53" s="92"/>
    </row>
    <row r="54" spans="1:11" ht="119.25" customHeight="1">
      <c r="A54" s="93">
        <v>6</v>
      </c>
      <c r="B54" s="49" t="s">
        <v>187</v>
      </c>
      <c r="C54" s="89" t="s">
        <v>27</v>
      </c>
      <c r="D54" s="89" t="s">
        <v>32</v>
      </c>
      <c r="E54" s="88">
        <v>100</v>
      </c>
      <c r="F54" s="91"/>
      <c r="G54" s="148"/>
      <c r="H54" s="16">
        <f t="shared" si="15"/>
        <v>0</v>
      </c>
      <c r="I54" s="16">
        <f t="shared" si="16"/>
        <v>0</v>
      </c>
      <c r="J54" s="16">
        <f t="shared" si="17"/>
        <v>0</v>
      </c>
      <c r="K54" s="92"/>
    </row>
    <row r="55" spans="1:11" ht="99">
      <c r="A55" s="93">
        <v>7</v>
      </c>
      <c r="B55" s="50" t="s">
        <v>186</v>
      </c>
      <c r="C55" s="95" t="s">
        <v>54</v>
      </c>
      <c r="D55" s="95" t="s">
        <v>32</v>
      </c>
      <c r="E55" s="96">
        <v>60</v>
      </c>
      <c r="F55" s="91"/>
      <c r="G55" s="148"/>
      <c r="H55" s="16">
        <f t="shared" si="15"/>
        <v>0</v>
      </c>
      <c r="I55" s="16">
        <f t="shared" si="16"/>
        <v>0</v>
      </c>
      <c r="J55" s="16">
        <f t="shared" si="17"/>
        <v>0</v>
      </c>
      <c r="K55" s="92"/>
    </row>
    <row r="56" spans="1:11" ht="66">
      <c r="A56" s="93">
        <v>8</v>
      </c>
      <c r="B56" s="50" t="s">
        <v>188</v>
      </c>
      <c r="C56" s="95" t="s">
        <v>55</v>
      </c>
      <c r="D56" s="95" t="s">
        <v>52</v>
      </c>
      <c r="E56" s="96">
        <v>10</v>
      </c>
      <c r="F56" s="91"/>
      <c r="G56" s="148"/>
      <c r="H56" s="16">
        <f t="shared" si="15"/>
        <v>0</v>
      </c>
      <c r="I56" s="16">
        <f t="shared" si="16"/>
        <v>0</v>
      </c>
      <c r="J56" s="16">
        <f t="shared" si="17"/>
        <v>0</v>
      </c>
      <c r="K56" s="92"/>
    </row>
    <row r="57" spans="1:11" ht="49.5">
      <c r="A57" s="93">
        <v>9</v>
      </c>
      <c r="B57" s="49" t="s">
        <v>189</v>
      </c>
      <c r="C57" s="89" t="s">
        <v>27</v>
      </c>
      <c r="D57" s="89" t="s">
        <v>32</v>
      </c>
      <c r="E57" s="90">
        <v>10</v>
      </c>
      <c r="F57" s="91"/>
      <c r="G57" s="148"/>
      <c r="H57" s="27">
        <f t="shared" si="15"/>
        <v>0</v>
      </c>
      <c r="I57" s="27">
        <f t="shared" si="16"/>
        <v>0</v>
      </c>
      <c r="J57" s="27">
        <f t="shared" si="17"/>
        <v>0</v>
      </c>
      <c r="K57" s="92"/>
    </row>
    <row r="58" spans="1:11">
      <c r="A58" s="99" t="s">
        <v>56</v>
      </c>
      <c r="B58" s="100"/>
      <c r="C58" s="100"/>
      <c r="D58" s="100"/>
      <c r="E58" s="100"/>
      <c r="F58" s="100"/>
      <c r="G58" s="100"/>
      <c r="H58" s="89"/>
      <c r="I58" s="101">
        <f>SUM(I49:I57)</f>
        <v>0</v>
      </c>
      <c r="J58" s="101">
        <f>SUM(J49:J57)</f>
        <v>0</v>
      </c>
      <c r="K58" s="102"/>
    </row>
    <row r="59" spans="1:11">
      <c r="A59" s="84" t="s">
        <v>148</v>
      </c>
      <c r="B59" s="85"/>
      <c r="C59" s="85"/>
      <c r="D59" s="85"/>
      <c r="E59" s="85"/>
      <c r="F59" s="85"/>
      <c r="G59" s="85"/>
      <c r="H59" s="103"/>
      <c r="I59" s="103"/>
      <c r="J59" s="103"/>
      <c r="K59" s="86"/>
    </row>
    <row r="60" spans="1:11" ht="20.45" customHeight="1">
      <c r="A60" s="7">
        <v>1</v>
      </c>
      <c r="B60" s="14" t="s">
        <v>57</v>
      </c>
      <c r="C60" s="13" t="s">
        <v>58</v>
      </c>
      <c r="D60" s="13" t="s">
        <v>11</v>
      </c>
      <c r="E60" s="7">
        <v>100</v>
      </c>
      <c r="F60" s="15"/>
      <c r="G60" s="141"/>
      <c r="H60" s="16">
        <f t="shared" ref="H60:H65" si="18">SUM(F60*G60,F60)</f>
        <v>0</v>
      </c>
      <c r="I60" s="16">
        <f t="shared" ref="I60:I65" si="19">(E60*F60)</f>
        <v>0</v>
      </c>
      <c r="J60" s="16">
        <f t="shared" ref="J60:J65" si="20">(E60*H60)</f>
        <v>0</v>
      </c>
      <c r="K60" s="16"/>
    </row>
    <row r="61" spans="1:11" ht="20.45" customHeight="1">
      <c r="A61" s="7">
        <v>2</v>
      </c>
      <c r="B61" s="14" t="s">
        <v>57</v>
      </c>
      <c r="C61" s="13" t="s">
        <v>59</v>
      </c>
      <c r="D61" s="13" t="s">
        <v>11</v>
      </c>
      <c r="E61" s="7">
        <v>1500</v>
      </c>
      <c r="F61" s="15"/>
      <c r="G61" s="141"/>
      <c r="H61" s="16">
        <f t="shared" si="18"/>
        <v>0</v>
      </c>
      <c r="I61" s="16">
        <f t="shared" si="19"/>
        <v>0</v>
      </c>
      <c r="J61" s="16">
        <f t="shared" si="20"/>
        <v>0</v>
      </c>
      <c r="K61" s="16"/>
    </row>
    <row r="62" spans="1:11" ht="20.45" customHeight="1">
      <c r="A62" s="7">
        <v>3</v>
      </c>
      <c r="B62" s="14" t="s">
        <v>57</v>
      </c>
      <c r="C62" s="13" t="s">
        <v>60</v>
      </c>
      <c r="D62" s="13" t="s">
        <v>11</v>
      </c>
      <c r="E62" s="7">
        <v>5000</v>
      </c>
      <c r="F62" s="15"/>
      <c r="G62" s="141"/>
      <c r="H62" s="16">
        <f t="shared" si="18"/>
        <v>0</v>
      </c>
      <c r="I62" s="16">
        <f t="shared" si="19"/>
        <v>0</v>
      </c>
      <c r="J62" s="16">
        <f t="shared" si="20"/>
        <v>0</v>
      </c>
      <c r="K62" s="16"/>
    </row>
    <row r="63" spans="1:11" ht="39.75" customHeight="1">
      <c r="A63" s="7">
        <v>4</v>
      </c>
      <c r="B63" s="14" t="s">
        <v>61</v>
      </c>
      <c r="C63" s="13" t="s">
        <v>60</v>
      </c>
      <c r="D63" s="13" t="s">
        <v>11</v>
      </c>
      <c r="E63" s="7">
        <v>500</v>
      </c>
      <c r="F63" s="15"/>
      <c r="G63" s="141"/>
      <c r="H63" s="16">
        <f t="shared" si="18"/>
        <v>0</v>
      </c>
      <c r="I63" s="16">
        <f t="shared" si="19"/>
        <v>0</v>
      </c>
      <c r="J63" s="16">
        <f t="shared" si="20"/>
        <v>0</v>
      </c>
      <c r="K63" s="16"/>
    </row>
    <row r="64" spans="1:11" ht="19.149999999999999" customHeight="1">
      <c r="A64" s="7">
        <v>5</v>
      </c>
      <c r="B64" s="14" t="s">
        <v>57</v>
      </c>
      <c r="C64" s="13" t="s">
        <v>62</v>
      </c>
      <c r="D64" s="13" t="s">
        <v>11</v>
      </c>
      <c r="E64" s="58">
        <v>600</v>
      </c>
      <c r="F64" s="15"/>
      <c r="G64" s="141"/>
      <c r="H64" s="16">
        <f t="shared" si="18"/>
        <v>0</v>
      </c>
      <c r="I64" s="16">
        <f t="shared" si="19"/>
        <v>0</v>
      </c>
      <c r="J64" s="16">
        <f t="shared" si="20"/>
        <v>0</v>
      </c>
      <c r="K64" s="16"/>
    </row>
    <row r="65" spans="1:11" ht="22.15" customHeight="1">
      <c r="A65" s="7">
        <v>6</v>
      </c>
      <c r="B65" s="14" t="s">
        <v>57</v>
      </c>
      <c r="C65" s="13" t="s">
        <v>63</v>
      </c>
      <c r="D65" s="13" t="s">
        <v>11</v>
      </c>
      <c r="E65" s="58">
        <v>150</v>
      </c>
      <c r="F65" s="15"/>
      <c r="G65" s="141"/>
      <c r="H65" s="16">
        <f t="shared" si="18"/>
        <v>0</v>
      </c>
      <c r="I65" s="16">
        <f t="shared" si="19"/>
        <v>0</v>
      </c>
      <c r="J65" s="16">
        <f t="shared" si="20"/>
        <v>0</v>
      </c>
      <c r="K65" s="66"/>
    </row>
    <row r="66" spans="1:11">
      <c r="A66" s="17" t="s">
        <v>12</v>
      </c>
      <c r="B66" s="17"/>
      <c r="C66" s="17"/>
      <c r="D66" s="17"/>
      <c r="E66" s="17"/>
      <c r="F66" s="17"/>
      <c r="G66" s="17"/>
      <c r="H66" s="17"/>
      <c r="I66" s="18">
        <f>SUM(I60:I65)</f>
        <v>0</v>
      </c>
      <c r="J66" s="18">
        <f>SUM(J60:J65)</f>
        <v>0</v>
      </c>
    </row>
    <row r="67" spans="1:11">
      <c r="A67" s="78" t="s">
        <v>149</v>
      </c>
      <c r="B67" s="79"/>
      <c r="C67" s="79"/>
      <c r="D67" s="79"/>
      <c r="E67" s="79"/>
      <c r="F67" s="79"/>
      <c r="G67" s="79"/>
      <c r="H67" s="79"/>
      <c r="I67" s="79"/>
      <c r="J67" s="79"/>
      <c r="K67" s="104"/>
    </row>
    <row r="68" spans="1:11" ht="33.6" customHeight="1">
      <c r="A68" s="7">
        <v>1</v>
      </c>
      <c r="B68" s="14" t="s">
        <v>64</v>
      </c>
      <c r="C68" s="13" t="s">
        <v>60</v>
      </c>
      <c r="D68" s="13" t="s">
        <v>11</v>
      </c>
      <c r="E68" s="7">
        <v>1000</v>
      </c>
      <c r="F68" s="15"/>
      <c r="G68" s="142"/>
      <c r="H68" s="16">
        <f t="shared" ref="H68:H69" si="21">SUM(F68*G68,F68)</f>
        <v>0</v>
      </c>
      <c r="I68" s="16">
        <f t="shared" ref="I68:I69" si="22">(E68*F68)</f>
        <v>0</v>
      </c>
      <c r="J68" s="16">
        <f t="shared" ref="J68:J69" si="23">(E68*H68)</f>
        <v>0</v>
      </c>
      <c r="K68" s="16"/>
    </row>
    <row r="69" spans="1:11" ht="33.6" customHeight="1">
      <c r="A69" s="7">
        <v>2</v>
      </c>
      <c r="B69" s="14" t="s">
        <v>65</v>
      </c>
      <c r="C69" s="13" t="s">
        <v>62</v>
      </c>
      <c r="D69" s="13" t="s">
        <v>11</v>
      </c>
      <c r="E69" s="7">
        <v>3000</v>
      </c>
      <c r="F69" s="15"/>
      <c r="G69" s="142"/>
      <c r="H69" s="16">
        <f t="shared" si="21"/>
        <v>0</v>
      </c>
      <c r="I69" s="16">
        <f t="shared" si="22"/>
        <v>0</v>
      </c>
      <c r="J69" s="16">
        <f t="shared" si="23"/>
        <v>0</v>
      </c>
      <c r="K69" s="51"/>
    </row>
    <row r="70" spans="1:11">
      <c r="A70" s="24" t="s">
        <v>12</v>
      </c>
      <c r="B70" s="25"/>
      <c r="C70" s="25"/>
      <c r="D70" s="25"/>
      <c r="E70" s="25"/>
      <c r="F70" s="25"/>
      <c r="G70" s="25"/>
      <c r="H70" s="26"/>
      <c r="I70" s="18">
        <f>SUM(I68:I69)</f>
        <v>0</v>
      </c>
      <c r="J70" s="18">
        <f>SUM(J68:J69)</f>
        <v>0</v>
      </c>
    </row>
    <row r="71" spans="1:11">
      <c r="A71" s="105" t="s">
        <v>14</v>
      </c>
      <c r="B71" s="106"/>
      <c r="C71" s="106"/>
      <c r="D71" s="106"/>
      <c r="E71" s="106"/>
      <c r="F71" s="106"/>
      <c r="G71" s="106"/>
      <c r="H71" s="106"/>
      <c r="I71" s="106"/>
      <c r="J71" s="106"/>
      <c r="K71" s="107"/>
    </row>
    <row r="72" spans="1:11" ht="181.5">
      <c r="A72" s="7">
        <v>1</v>
      </c>
      <c r="B72" s="14" t="s">
        <v>66</v>
      </c>
      <c r="C72" s="13" t="s">
        <v>33</v>
      </c>
      <c r="D72" s="13" t="s">
        <v>67</v>
      </c>
      <c r="E72" s="7">
        <v>50</v>
      </c>
      <c r="F72" s="15"/>
      <c r="G72" s="142"/>
      <c r="H72" s="16">
        <f t="shared" ref="H72:H74" si="24">SUM(F72*G72,F72)</f>
        <v>0</v>
      </c>
      <c r="I72" s="16">
        <f t="shared" ref="I72:I74" si="25">(E72*F72)</f>
        <v>0</v>
      </c>
      <c r="J72" s="16">
        <f t="shared" ref="J72:J74" si="26">(E72*H72)</f>
        <v>0</v>
      </c>
      <c r="K72" s="16"/>
    </row>
    <row r="73" spans="1:11" ht="148.5">
      <c r="A73" s="7">
        <v>2</v>
      </c>
      <c r="B73" s="14" t="s">
        <v>68</v>
      </c>
      <c r="C73" s="13" t="s">
        <v>33</v>
      </c>
      <c r="D73" s="13" t="s">
        <v>69</v>
      </c>
      <c r="E73" s="7">
        <v>50</v>
      </c>
      <c r="F73" s="15"/>
      <c r="G73" s="141"/>
      <c r="H73" s="16">
        <f t="shared" si="24"/>
        <v>0</v>
      </c>
      <c r="I73" s="16">
        <f t="shared" si="25"/>
        <v>0</v>
      </c>
      <c r="J73" s="16">
        <f t="shared" si="26"/>
        <v>0</v>
      </c>
      <c r="K73" s="16"/>
    </row>
    <row r="74" spans="1:11" ht="132">
      <c r="A74" s="63">
        <v>3</v>
      </c>
      <c r="B74" s="41" t="s">
        <v>70</v>
      </c>
      <c r="C74" s="40" t="s">
        <v>16</v>
      </c>
      <c r="D74" s="40" t="s">
        <v>67</v>
      </c>
      <c r="E74" s="63">
        <v>1400</v>
      </c>
      <c r="F74" s="42"/>
      <c r="G74" s="147"/>
      <c r="H74" s="27">
        <f t="shared" si="24"/>
        <v>0</v>
      </c>
      <c r="I74" s="27">
        <f t="shared" si="25"/>
        <v>0</v>
      </c>
      <c r="J74" s="27">
        <f t="shared" si="26"/>
        <v>0</v>
      </c>
      <c r="K74" s="27"/>
    </row>
    <row r="75" spans="1:11" s="51" customFormat="1">
      <c r="A75" s="68" t="s">
        <v>12</v>
      </c>
      <c r="B75" s="16"/>
      <c r="C75" s="16"/>
      <c r="D75" s="13"/>
      <c r="E75" s="7"/>
      <c r="F75" s="15"/>
      <c r="G75" s="16"/>
      <c r="H75" s="16"/>
      <c r="I75" s="18">
        <f>SUM(I72:I74)</f>
        <v>0</v>
      </c>
      <c r="J75" s="18">
        <f>SUM(J72:J74)</f>
        <v>0</v>
      </c>
      <c r="K75" s="16"/>
    </row>
    <row r="76" spans="1:11">
      <c r="A76" s="76" t="s">
        <v>150</v>
      </c>
      <c r="B76" s="76"/>
      <c r="C76" s="76"/>
      <c r="D76" s="76"/>
      <c r="E76" s="76"/>
      <c r="F76" s="76"/>
      <c r="G76" s="76"/>
      <c r="H76" s="76"/>
      <c r="I76" s="76"/>
      <c r="J76" s="76"/>
      <c r="K76" s="77"/>
    </row>
    <row r="77" spans="1:11" ht="45.75" customHeight="1">
      <c r="A77" s="7">
        <v>1</v>
      </c>
      <c r="B77" s="14" t="s">
        <v>71</v>
      </c>
      <c r="C77" s="13" t="s">
        <v>17</v>
      </c>
      <c r="D77" s="52" t="s">
        <v>72</v>
      </c>
      <c r="E77" s="7">
        <v>800</v>
      </c>
      <c r="F77" s="15"/>
      <c r="G77" s="141"/>
      <c r="H77" s="16">
        <f>SUM(F77*G77,F77)</f>
        <v>0</v>
      </c>
      <c r="I77" s="16">
        <f>(E77*F77)</f>
        <v>0</v>
      </c>
      <c r="J77" s="16">
        <f>(E77*H77)</f>
        <v>0</v>
      </c>
      <c r="K77" s="16"/>
    </row>
    <row r="78" spans="1:11">
      <c r="A78" s="17" t="s">
        <v>12</v>
      </c>
      <c r="B78" s="17"/>
      <c r="C78" s="17"/>
      <c r="D78" s="17"/>
      <c r="E78" s="17"/>
      <c r="F78" s="17"/>
      <c r="G78" s="17"/>
      <c r="H78" s="17"/>
      <c r="I78" s="18">
        <f>SUM(I77:I77)</f>
        <v>0</v>
      </c>
      <c r="J78" s="18">
        <f>SUM(J77:J77)</f>
        <v>0</v>
      </c>
      <c r="K78" s="16"/>
    </row>
    <row r="79" spans="1:11">
      <c r="A79" s="76" t="s">
        <v>151</v>
      </c>
      <c r="B79" s="76"/>
      <c r="C79" s="76"/>
      <c r="D79" s="76"/>
      <c r="E79" s="76"/>
      <c r="F79" s="76"/>
      <c r="G79" s="76"/>
      <c r="H79" s="76"/>
      <c r="I79" s="76"/>
      <c r="J79" s="76"/>
      <c r="K79" s="77"/>
    </row>
    <row r="80" spans="1:11" ht="82.5">
      <c r="A80" s="7">
        <v>1</v>
      </c>
      <c r="B80" s="14" t="s">
        <v>73</v>
      </c>
      <c r="C80" s="13" t="s">
        <v>75</v>
      </c>
      <c r="D80" s="13" t="s">
        <v>17</v>
      </c>
      <c r="E80" s="7">
        <v>1500</v>
      </c>
      <c r="F80" s="15"/>
      <c r="G80" s="141"/>
      <c r="H80" s="16">
        <f t="shared" ref="H80:H81" si="27">SUM(F80*G80,F80)</f>
        <v>0</v>
      </c>
      <c r="I80" s="16">
        <f t="shared" ref="I80:I81" si="28">(E80*F80)</f>
        <v>0</v>
      </c>
      <c r="J80" s="16">
        <f t="shared" ref="J80:J81" si="29">(E80*H80)</f>
        <v>0</v>
      </c>
      <c r="K80" s="16"/>
    </row>
    <row r="81" spans="1:11">
      <c r="A81" s="7">
        <v>2</v>
      </c>
      <c r="B81" s="14" t="s">
        <v>74</v>
      </c>
      <c r="C81" s="13" t="s">
        <v>17</v>
      </c>
      <c r="D81" s="13" t="s">
        <v>17</v>
      </c>
      <c r="E81" s="7">
        <v>15</v>
      </c>
      <c r="F81" s="15"/>
      <c r="G81" s="141"/>
      <c r="H81" s="16">
        <f t="shared" si="27"/>
        <v>0</v>
      </c>
      <c r="I81" s="16">
        <f t="shared" si="28"/>
        <v>0</v>
      </c>
      <c r="J81" s="16">
        <f t="shared" si="29"/>
        <v>0</v>
      </c>
      <c r="K81" s="16"/>
    </row>
    <row r="82" spans="1:11">
      <c r="A82" s="17" t="s">
        <v>12</v>
      </c>
      <c r="B82" s="17"/>
      <c r="C82" s="17"/>
      <c r="D82" s="17"/>
      <c r="E82" s="17"/>
      <c r="F82" s="17"/>
      <c r="G82" s="17"/>
      <c r="H82" s="17"/>
      <c r="I82" s="18">
        <f>SUM(I80:I81)</f>
        <v>0</v>
      </c>
      <c r="J82" s="18">
        <f>SUM(J80:J81)</f>
        <v>0</v>
      </c>
      <c r="K82" s="16"/>
    </row>
    <row r="83" spans="1:11">
      <c r="A83" s="108" t="s">
        <v>167</v>
      </c>
      <c r="B83" s="103"/>
      <c r="C83" s="103"/>
      <c r="D83" s="103"/>
      <c r="E83" s="103"/>
      <c r="F83" s="103"/>
      <c r="G83" s="103"/>
      <c r="H83" s="103"/>
      <c r="I83" s="103"/>
      <c r="J83" s="103"/>
      <c r="K83" s="80"/>
    </row>
    <row r="84" spans="1:11">
      <c r="A84" s="63">
        <v>1</v>
      </c>
      <c r="B84" s="41" t="s">
        <v>76</v>
      </c>
      <c r="C84" s="40" t="s">
        <v>77</v>
      </c>
      <c r="D84" s="40" t="s">
        <v>17</v>
      </c>
      <c r="E84" s="63">
        <v>25</v>
      </c>
      <c r="F84" s="42"/>
      <c r="G84" s="147"/>
      <c r="H84" s="27">
        <f>SUM(F84*G84,F84)</f>
        <v>0</v>
      </c>
      <c r="I84" s="27">
        <f>(E84*F84)</f>
        <v>0</v>
      </c>
      <c r="J84" s="27">
        <f>(E84*H84)</f>
        <v>0</v>
      </c>
      <c r="K84" s="27"/>
    </row>
    <row r="85" spans="1:11">
      <c r="A85" s="17" t="s">
        <v>12</v>
      </c>
      <c r="B85" s="17"/>
      <c r="C85" s="17"/>
      <c r="D85" s="17"/>
      <c r="E85" s="17"/>
      <c r="F85" s="17"/>
      <c r="G85" s="17"/>
      <c r="H85" s="17"/>
      <c r="I85" s="18">
        <f>SUM(I84:I84)</f>
        <v>0</v>
      </c>
      <c r="J85" s="18">
        <f>SUM(J84:J84)</f>
        <v>0</v>
      </c>
      <c r="K85" s="16"/>
    </row>
    <row r="86" spans="1:11">
      <c r="A86" s="76" t="s">
        <v>152</v>
      </c>
      <c r="B86" s="76"/>
      <c r="C86" s="76"/>
      <c r="D86" s="76"/>
      <c r="E86" s="76"/>
      <c r="F86" s="76"/>
      <c r="G86" s="76"/>
      <c r="H86" s="76"/>
      <c r="I86" s="76"/>
      <c r="J86" s="76"/>
      <c r="K86" s="77"/>
    </row>
    <row r="87" spans="1:11" ht="97.5" customHeight="1">
      <c r="A87" s="7">
        <v>1</v>
      </c>
      <c r="B87" s="14" t="s">
        <v>78</v>
      </c>
      <c r="C87" s="13" t="s">
        <v>17</v>
      </c>
      <c r="D87" s="13" t="s">
        <v>17</v>
      </c>
      <c r="E87" s="7">
        <v>600</v>
      </c>
      <c r="F87" s="15"/>
      <c r="G87" s="141"/>
      <c r="H87" s="16">
        <f>SUM(F87*G87,F87)</f>
        <v>0</v>
      </c>
      <c r="I87" s="16">
        <f>(E87*F87)</f>
        <v>0</v>
      </c>
      <c r="J87" s="16">
        <f>(E87*H87)</f>
        <v>0</v>
      </c>
      <c r="K87" s="16"/>
    </row>
    <row r="88" spans="1:11">
      <c r="A88" s="17" t="s">
        <v>12</v>
      </c>
      <c r="B88" s="17"/>
      <c r="C88" s="17"/>
      <c r="D88" s="17"/>
      <c r="E88" s="17"/>
      <c r="F88" s="17"/>
      <c r="G88" s="17"/>
      <c r="H88" s="17"/>
      <c r="I88" s="18">
        <f>SUM(I87:I87)</f>
        <v>0</v>
      </c>
      <c r="J88" s="18">
        <f>SUM(J87:J87)</f>
        <v>0</v>
      </c>
      <c r="K88" s="16"/>
    </row>
    <row r="89" spans="1:11" ht="20.45" customHeight="1">
      <c r="A89" s="67" t="s">
        <v>168</v>
      </c>
      <c r="B89" s="67"/>
      <c r="C89" s="67"/>
      <c r="D89" s="67"/>
      <c r="E89" s="67"/>
      <c r="F89" s="67"/>
      <c r="G89" s="67"/>
      <c r="H89" s="67"/>
      <c r="I89" s="67"/>
      <c r="J89" s="67"/>
      <c r="K89" s="67"/>
    </row>
    <row r="90" spans="1:11" ht="54" customHeight="1">
      <c r="A90" s="7">
        <v>1</v>
      </c>
      <c r="B90" s="14" t="s">
        <v>79</v>
      </c>
      <c r="C90" s="13" t="s">
        <v>27</v>
      </c>
      <c r="D90" s="13" t="s">
        <v>17</v>
      </c>
      <c r="E90" s="7">
        <v>60</v>
      </c>
      <c r="F90" s="15"/>
      <c r="G90" s="142"/>
      <c r="H90" s="16">
        <f t="shared" ref="H90:H106" si="30">SUM(F90*G90,F90)</f>
        <v>0</v>
      </c>
      <c r="I90" s="16">
        <f t="shared" ref="I90:I106" si="31">(E90*F90)</f>
        <v>0</v>
      </c>
      <c r="J90" s="16">
        <f t="shared" ref="J90:J106" si="32">(E90*H90)</f>
        <v>0</v>
      </c>
      <c r="K90" s="16"/>
    </row>
    <row r="91" spans="1:11" ht="54" customHeight="1">
      <c r="A91" s="7">
        <v>2</v>
      </c>
      <c r="B91" s="14" t="s">
        <v>161</v>
      </c>
      <c r="C91" s="13" t="s">
        <v>27</v>
      </c>
      <c r="D91" s="13" t="s">
        <v>17</v>
      </c>
      <c r="E91" s="7">
        <v>60</v>
      </c>
      <c r="F91" s="15"/>
      <c r="G91" s="142"/>
      <c r="H91" s="16">
        <f t="shared" si="30"/>
        <v>0</v>
      </c>
      <c r="I91" s="16">
        <f t="shared" si="31"/>
        <v>0</v>
      </c>
      <c r="J91" s="16">
        <f t="shared" si="32"/>
        <v>0</v>
      </c>
      <c r="K91" s="16"/>
    </row>
    <row r="92" spans="1:11" ht="54" customHeight="1">
      <c r="A92" s="7">
        <v>3</v>
      </c>
      <c r="B92" s="14" t="s">
        <v>162</v>
      </c>
      <c r="C92" s="13" t="s">
        <v>153</v>
      </c>
      <c r="D92" s="13" t="s">
        <v>17</v>
      </c>
      <c r="E92" s="7">
        <v>30</v>
      </c>
      <c r="F92" s="15"/>
      <c r="G92" s="142"/>
      <c r="H92" s="16">
        <f t="shared" si="30"/>
        <v>0</v>
      </c>
      <c r="I92" s="16">
        <f t="shared" si="31"/>
        <v>0</v>
      </c>
      <c r="J92" s="16">
        <f t="shared" si="32"/>
        <v>0</v>
      </c>
      <c r="K92" s="16"/>
    </row>
    <row r="93" spans="1:11" ht="54" customHeight="1">
      <c r="A93" s="7">
        <v>4</v>
      </c>
      <c r="B93" s="14" t="s">
        <v>80</v>
      </c>
      <c r="C93" s="13" t="s">
        <v>18</v>
      </c>
      <c r="D93" s="13" t="s">
        <v>81</v>
      </c>
      <c r="E93" s="7">
        <v>5</v>
      </c>
      <c r="F93" s="15"/>
      <c r="G93" s="142"/>
      <c r="H93" s="16">
        <f t="shared" si="30"/>
        <v>0</v>
      </c>
      <c r="I93" s="16">
        <f t="shared" si="31"/>
        <v>0</v>
      </c>
      <c r="J93" s="16">
        <f t="shared" si="32"/>
        <v>0</v>
      </c>
      <c r="K93" s="16"/>
    </row>
    <row r="94" spans="1:11" ht="54" customHeight="1">
      <c r="A94" s="7">
        <v>5</v>
      </c>
      <c r="B94" s="14" t="s">
        <v>82</v>
      </c>
      <c r="C94" s="13" t="s">
        <v>154</v>
      </c>
      <c r="D94" s="13" t="s">
        <v>32</v>
      </c>
      <c r="E94" s="7">
        <v>2</v>
      </c>
      <c r="F94" s="15"/>
      <c r="G94" s="142"/>
      <c r="H94" s="16">
        <f t="shared" si="30"/>
        <v>0</v>
      </c>
      <c r="I94" s="16">
        <f t="shared" si="31"/>
        <v>0</v>
      </c>
      <c r="J94" s="16">
        <f t="shared" si="32"/>
        <v>0</v>
      </c>
      <c r="K94" s="16"/>
    </row>
    <row r="95" spans="1:11" ht="54" customHeight="1">
      <c r="A95" s="63">
        <v>6</v>
      </c>
      <c r="B95" s="41" t="s">
        <v>83</v>
      </c>
      <c r="C95" s="40" t="s">
        <v>155</v>
      </c>
      <c r="D95" s="40" t="s">
        <v>17</v>
      </c>
      <c r="E95" s="63">
        <v>20</v>
      </c>
      <c r="F95" s="42"/>
      <c r="G95" s="146"/>
      <c r="H95" s="27">
        <f t="shared" si="30"/>
        <v>0</v>
      </c>
      <c r="I95" s="27">
        <f t="shared" si="31"/>
        <v>0</v>
      </c>
      <c r="J95" s="27">
        <f t="shared" si="32"/>
        <v>0</v>
      </c>
      <c r="K95" s="27"/>
    </row>
    <row r="96" spans="1:11" s="51" customFormat="1" ht="54" customHeight="1">
      <c r="A96" s="7">
        <v>7</v>
      </c>
      <c r="B96" s="14" t="s">
        <v>84</v>
      </c>
      <c r="C96" s="13" t="s">
        <v>85</v>
      </c>
      <c r="D96" s="13" t="s">
        <v>86</v>
      </c>
      <c r="E96" s="7">
        <v>60</v>
      </c>
      <c r="F96" s="15"/>
      <c r="G96" s="142"/>
      <c r="H96" s="16">
        <f t="shared" si="30"/>
        <v>0</v>
      </c>
      <c r="I96" s="16">
        <f t="shared" si="31"/>
        <v>0</v>
      </c>
      <c r="J96" s="16">
        <f t="shared" si="32"/>
        <v>0</v>
      </c>
      <c r="K96" s="16"/>
    </row>
    <row r="97" spans="1:11" s="51" customFormat="1" ht="54" customHeight="1">
      <c r="A97" s="7">
        <v>8</v>
      </c>
      <c r="B97" s="14" t="s">
        <v>87</v>
      </c>
      <c r="C97" s="13">
        <v>25</v>
      </c>
      <c r="D97" s="13" t="s">
        <v>86</v>
      </c>
      <c r="E97" s="7">
        <v>15</v>
      </c>
      <c r="F97" s="15"/>
      <c r="G97" s="142"/>
      <c r="H97" s="16">
        <f t="shared" si="30"/>
        <v>0</v>
      </c>
      <c r="I97" s="16">
        <f t="shared" si="31"/>
        <v>0</v>
      </c>
      <c r="J97" s="16">
        <f t="shared" si="32"/>
        <v>0</v>
      </c>
      <c r="K97" s="16"/>
    </row>
    <row r="98" spans="1:11" ht="54" customHeight="1">
      <c r="A98" s="64">
        <v>9</v>
      </c>
      <c r="B98" s="44" t="s">
        <v>88</v>
      </c>
      <c r="C98" s="43">
        <v>400</v>
      </c>
      <c r="D98" s="43" t="s">
        <v>89</v>
      </c>
      <c r="E98" s="64">
        <v>15</v>
      </c>
      <c r="F98" s="46"/>
      <c r="G98" s="143"/>
      <c r="H98" s="45">
        <f t="shared" si="30"/>
        <v>0</v>
      </c>
      <c r="I98" s="45">
        <f t="shared" si="31"/>
        <v>0</v>
      </c>
      <c r="J98" s="45">
        <f t="shared" si="32"/>
        <v>0</v>
      </c>
      <c r="K98" s="45"/>
    </row>
    <row r="99" spans="1:11" ht="54" customHeight="1">
      <c r="A99" s="7">
        <v>10</v>
      </c>
      <c r="B99" s="14" t="s">
        <v>90</v>
      </c>
      <c r="C99" s="13">
        <v>700</v>
      </c>
      <c r="D99" s="13" t="s">
        <v>89</v>
      </c>
      <c r="E99" s="7">
        <v>5</v>
      </c>
      <c r="F99" s="15"/>
      <c r="G99" s="142"/>
      <c r="H99" s="16">
        <f t="shared" si="30"/>
        <v>0</v>
      </c>
      <c r="I99" s="16">
        <f t="shared" si="31"/>
        <v>0</v>
      </c>
      <c r="J99" s="16">
        <f t="shared" si="32"/>
        <v>0</v>
      </c>
      <c r="K99" s="16"/>
    </row>
    <row r="100" spans="1:11" ht="54" customHeight="1">
      <c r="A100" s="7">
        <v>11</v>
      </c>
      <c r="B100" s="14" t="s">
        <v>91</v>
      </c>
      <c r="C100" s="13">
        <v>700</v>
      </c>
      <c r="D100" s="13" t="s">
        <v>89</v>
      </c>
      <c r="E100" s="7">
        <v>5</v>
      </c>
      <c r="F100" s="15"/>
      <c r="G100" s="142"/>
      <c r="H100" s="16">
        <f t="shared" si="30"/>
        <v>0</v>
      </c>
      <c r="I100" s="16">
        <f t="shared" si="31"/>
        <v>0</v>
      </c>
      <c r="J100" s="16">
        <f t="shared" si="32"/>
        <v>0</v>
      </c>
      <c r="K100" s="16"/>
    </row>
    <row r="101" spans="1:11" ht="54" customHeight="1">
      <c r="A101" s="7">
        <v>12</v>
      </c>
      <c r="B101" s="14" t="s">
        <v>160</v>
      </c>
      <c r="C101" s="13" t="s">
        <v>11</v>
      </c>
      <c r="D101" s="13" t="s">
        <v>92</v>
      </c>
      <c r="E101" s="7">
        <v>24</v>
      </c>
      <c r="F101" s="15"/>
      <c r="G101" s="142"/>
      <c r="H101" s="16">
        <f t="shared" si="30"/>
        <v>0</v>
      </c>
      <c r="I101" s="16">
        <f t="shared" si="31"/>
        <v>0</v>
      </c>
      <c r="J101" s="16">
        <f t="shared" si="32"/>
        <v>0</v>
      </c>
      <c r="K101" s="16"/>
    </row>
    <row r="102" spans="1:11" ht="54" customHeight="1">
      <c r="A102" s="7">
        <v>13</v>
      </c>
      <c r="B102" s="14" t="s">
        <v>93</v>
      </c>
      <c r="C102" s="13" t="s">
        <v>11</v>
      </c>
      <c r="D102" s="13" t="s">
        <v>15</v>
      </c>
      <c r="E102" s="7">
        <v>13</v>
      </c>
      <c r="F102" s="15"/>
      <c r="G102" s="142"/>
      <c r="H102" s="16">
        <f t="shared" si="30"/>
        <v>0</v>
      </c>
      <c r="I102" s="16">
        <f t="shared" si="31"/>
        <v>0</v>
      </c>
      <c r="J102" s="16">
        <f t="shared" si="32"/>
        <v>0</v>
      </c>
      <c r="K102" s="16"/>
    </row>
    <row r="103" spans="1:11" ht="54" customHeight="1">
      <c r="A103" s="7">
        <v>14</v>
      </c>
      <c r="B103" s="14" t="s">
        <v>94</v>
      </c>
      <c r="C103" s="13">
        <v>600</v>
      </c>
      <c r="D103" s="13" t="s">
        <v>89</v>
      </c>
      <c r="E103" s="7">
        <v>30</v>
      </c>
      <c r="F103" s="15"/>
      <c r="G103" s="142"/>
      <c r="H103" s="16">
        <f t="shared" si="30"/>
        <v>0</v>
      </c>
      <c r="I103" s="16">
        <f t="shared" si="31"/>
        <v>0</v>
      </c>
      <c r="J103" s="16">
        <f t="shared" si="32"/>
        <v>0</v>
      </c>
      <c r="K103" s="16"/>
    </row>
    <row r="104" spans="1:11" ht="54" customHeight="1">
      <c r="A104" s="7">
        <v>15</v>
      </c>
      <c r="B104" s="14" t="s">
        <v>95</v>
      </c>
      <c r="C104" s="13" t="s">
        <v>11</v>
      </c>
      <c r="D104" s="13" t="s">
        <v>15</v>
      </c>
      <c r="E104" s="7">
        <v>6</v>
      </c>
      <c r="F104" s="15"/>
      <c r="G104" s="142"/>
      <c r="H104" s="16">
        <f t="shared" si="30"/>
        <v>0</v>
      </c>
      <c r="I104" s="16">
        <f t="shared" si="31"/>
        <v>0</v>
      </c>
      <c r="J104" s="16">
        <f t="shared" si="32"/>
        <v>0</v>
      </c>
      <c r="K104" s="16"/>
    </row>
    <row r="105" spans="1:11" ht="48.6" customHeight="1">
      <c r="A105" s="7">
        <v>16</v>
      </c>
      <c r="B105" s="14" t="s">
        <v>96</v>
      </c>
      <c r="C105" s="13" t="s">
        <v>11</v>
      </c>
      <c r="D105" s="13" t="s">
        <v>15</v>
      </c>
      <c r="E105" s="7">
        <v>4</v>
      </c>
      <c r="F105" s="15"/>
      <c r="G105" s="142"/>
      <c r="H105" s="16">
        <f t="shared" si="30"/>
        <v>0</v>
      </c>
      <c r="I105" s="16">
        <f t="shared" si="31"/>
        <v>0</v>
      </c>
      <c r="J105" s="16">
        <f t="shared" si="32"/>
        <v>0</v>
      </c>
      <c r="K105" s="16"/>
    </row>
    <row r="106" spans="1:11" ht="48.6" customHeight="1">
      <c r="A106" s="7">
        <v>17</v>
      </c>
      <c r="B106" s="14" t="s">
        <v>163</v>
      </c>
      <c r="C106" s="13" t="s">
        <v>155</v>
      </c>
      <c r="D106" s="13" t="s">
        <v>32</v>
      </c>
      <c r="E106" s="7">
        <v>2</v>
      </c>
      <c r="F106" s="15"/>
      <c r="G106" s="142"/>
      <c r="H106" s="16">
        <f t="shared" si="30"/>
        <v>0</v>
      </c>
      <c r="I106" s="16">
        <f t="shared" si="31"/>
        <v>0</v>
      </c>
      <c r="J106" s="16">
        <f t="shared" si="32"/>
        <v>0</v>
      </c>
      <c r="K106" s="16"/>
    </row>
    <row r="107" spans="1:11">
      <c r="A107" s="24" t="s">
        <v>12</v>
      </c>
      <c r="B107" s="25"/>
      <c r="C107" s="25"/>
      <c r="D107" s="25"/>
      <c r="E107" s="25"/>
      <c r="F107" s="25"/>
      <c r="G107" s="25"/>
      <c r="H107" s="26"/>
      <c r="I107" s="18">
        <f>SUM(I90:I106)</f>
        <v>0</v>
      </c>
      <c r="J107" s="18">
        <f>SUM(J90:J106)</f>
        <v>0</v>
      </c>
    </row>
    <row r="108" spans="1:11">
      <c r="A108" s="84" t="s">
        <v>169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6"/>
    </row>
    <row r="109" spans="1:11" ht="20.45" customHeight="1">
      <c r="A109" s="7">
        <v>1</v>
      </c>
      <c r="B109" s="14" t="s">
        <v>97</v>
      </c>
      <c r="C109" s="13" t="s">
        <v>17</v>
      </c>
      <c r="D109" s="13" t="s">
        <v>17</v>
      </c>
      <c r="E109" s="7">
        <v>1500</v>
      </c>
      <c r="F109" s="15"/>
      <c r="G109" s="141"/>
      <c r="H109" s="16">
        <f t="shared" ref="H109:H113" si="33">SUM(F109*G109,F109)</f>
        <v>0</v>
      </c>
      <c r="I109" s="16">
        <f t="shared" ref="I109:I113" si="34">(E109*F109)</f>
        <v>0</v>
      </c>
      <c r="J109" s="16">
        <f t="shared" ref="J109:J113" si="35">(E109*H109)</f>
        <v>0</v>
      </c>
      <c r="K109" s="16"/>
    </row>
    <row r="110" spans="1:11" ht="20.45" customHeight="1">
      <c r="A110" s="7">
        <v>2</v>
      </c>
      <c r="B110" s="14" t="s">
        <v>98</v>
      </c>
      <c r="C110" s="13" t="s">
        <v>17</v>
      </c>
      <c r="D110" s="13" t="s">
        <v>17</v>
      </c>
      <c r="E110" s="7">
        <v>1800</v>
      </c>
      <c r="F110" s="15"/>
      <c r="G110" s="141"/>
      <c r="H110" s="16">
        <f t="shared" si="33"/>
        <v>0</v>
      </c>
      <c r="I110" s="16">
        <f t="shared" si="34"/>
        <v>0</v>
      </c>
      <c r="J110" s="16">
        <f t="shared" si="35"/>
        <v>0</v>
      </c>
      <c r="K110" s="16"/>
    </row>
    <row r="111" spans="1:11" ht="19.149999999999999" customHeight="1">
      <c r="A111" s="62">
        <v>5</v>
      </c>
      <c r="B111" s="14" t="s">
        <v>99</v>
      </c>
      <c r="C111" s="13" t="s">
        <v>20</v>
      </c>
      <c r="D111" s="13" t="s">
        <v>20</v>
      </c>
      <c r="E111" s="58">
        <v>30</v>
      </c>
      <c r="F111" s="15"/>
      <c r="G111" s="141"/>
      <c r="H111" s="16">
        <f t="shared" si="33"/>
        <v>0</v>
      </c>
      <c r="I111" s="16">
        <f t="shared" si="34"/>
        <v>0</v>
      </c>
      <c r="J111" s="16">
        <f t="shared" si="35"/>
        <v>0</v>
      </c>
      <c r="K111" s="16"/>
    </row>
    <row r="112" spans="1:11" ht="19.149999999999999" customHeight="1">
      <c r="A112" s="7">
        <v>6</v>
      </c>
      <c r="B112" s="14" t="s">
        <v>100</v>
      </c>
      <c r="C112" s="13" t="s">
        <v>20</v>
      </c>
      <c r="D112" s="13" t="s">
        <v>20</v>
      </c>
      <c r="E112" s="58">
        <v>200</v>
      </c>
      <c r="F112" s="15"/>
      <c r="G112" s="141"/>
      <c r="H112" s="16">
        <f t="shared" si="33"/>
        <v>0</v>
      </c>
      <c r="I112" s="16">
        <f t="shared" si="34"/>
        <v>0</v>
      </c>
      <c r="J112" s="16">
        <f t="shared" si="35"/>
        <v>0</v>
      </c>
      <c r="K112" s="16"/>
    </row>
    <row r="113" spans="1:11" ht="19.149999999999999" customHeight="1">
      <c r="A113" s="7">
        <v>7</v>
      </c>
      <c r="B113" s="14" t="s">
        <v>101</v>
      </c>
      <c r="C113" s="13" t="s">
        <v>17</v>
      </c>
      <c r="D113" s="13" t="s">
        <v>17</v>
      </c>
      <c r="E113" s="58">
        <v>500</v>
      </c>
      <c r="F113" s="15"/>
      <c r="G113" s="141"/>
      <c r="H113" s="16">
        <f t="shared" si="33"/>
        <v>0</v>
      </c>
      <c r="I113" s="16">
        <f t="shared" si="34"/>
        <v>0</v>
      </c>
      <c r="J113" s="16">
        <f t="shared" si="35"/>
        <v>0</v>
      </c>
      <c r="K113" s="16"/>
    </row>
    <row r="114" spans="1:11">
      <c r="A114" s="17" t="s">
        <v>12</v>
      </c>
      <c r="B114" s="17"/>
      <c r="C114" s="17"/>
      <c r="D114" s="17"/>
      <c r="E114" s="17"/>
      <c r="F114" s="17"/>
      <c r="G114" s="17"/>
      <c r="H114" s="17"/>
      <c r="I114" s="18">
        <f>SUM(I109:I113)</f>
        <v>0</v>
      </c>
      <c r="J114" s="18">
        <f>SUM(J109:J113)</f>
        <v>0</v>
      </c>
      <c r="K114" s="16"/>
    </row>
    <row r="115" spans="1:11">
      <c r="A115" s="67" t="s">
        <v>170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</row>
    <row r="116" spans="1:11" ht="60" customHeight="1">
      <c r="A116" s="7">
        <v>1</v>
      </c>
      <c r="B116" s="14" t="s">
        <v>102</v>
      </c>
      <c r="C116" s="13" t="s">
        <v>11</v>
      </c>
      <c r="D116" s="13" t="s">
        <v>11</v>
      </c>
      <c r="E116" s="7">
        <v>150</v>
      </c>
      <c r="F116" s="15"/>
      <c r="G116" s="142"/>
      <c r="H116" s="16">
        <f t="shared" ref="H116:H119" si="36">SUM(F116*G116,F116)</f>
        <v>0</v>
      </c>
      <c r="I116" s="16">
        <f t="shared" ref="I116:I119" si="37">(E116*F116)</f>
        <v>0</v>
      </c>
      <c r="J116" s="16">
        <f t="shared" ref="J116:J119" si="38">(E116*H116)</f>
        <v>0</v>
      </c>
      <c r="K116" s="16"/>
    </row>
    <row r="117" spans="1:11" ht="60" customHeight="1">
      <c r="A117" s="7">
        <v>2</v>
      </c>
      <c r="B117" s="14" t="s">
        <v>103</v>
      </c>
      <c r="C117" s="13" t="s">
        <v>50</v>
      </c>
      <c r="D117" s="13" t="s">
        <v>50</v>
      </c>
      <c r="E117" s="7">
        <v>150</v>
      </c>
      <c r="F117" s="15"/>
      <c r="G117" s="142"/>
      <c r="H117" s="16">
        <f t="shared" si="36"/>
        <v>0</v>
      </c>
      <c r="I117" s="16">
        <f t="shared" si="37"/>
        <v>0</v>
      </c>
      <c r="J117" s="16">
        <f t="shared" si="38"/>
        <v>0</v>
      </c>
      <c r="K117" s="16"/>
    </row>
    <row r="118" spans="1:11" ht="60" customHeight="1">
      <c r="A118" s="7">
        <v>3</v>
      </c>
      <c r="B118" s="14" t="s">
        <v>104</v>
      </c>
      <c r="C118" s="13" t="s">
        <v>50</v>
      </c>
      <c r="D118" s="13" t="s">
        <v>50</v>
      </c>
      <c r="E118" s="7">
        <v>150</v>
      </c>
      <c r="F118" s="15"/>
      <c r="G118" s="142"/>
      <c r="H118" s="16">
        <f t="shared" si="36"/>
        <v>0</v>
      </c>
      <c r="I118" s="16">
        <f t="shared" si="37"/>
        <v>0</v>
      </c>
      <c r="J118" s="16">
        <f t="shared" si="38"/>
        <v>0</v>
      </c>
      <c r="K118" s="16"/>
    </row>
    <row r="119" spans="1:11" ht="60" customHeight="1">
      <c r="A119" s="64">
        <v>4</v>
      </c>
      <c r="B119" s="44" t="s">
        <v>105</v>
      </c>
      <c r="C119" s="43" t="s">
        <v>11</v>
      </c>
      <c r="D119" s="43" t="s">
        <v>11</v>
      </c>
      <c r="E119" s="64">
        <v>100</v>
      </c>
      <c r="F119" s="46"/>
      <c r="G119" s="143"/>
      <c r="H119" s="45">
        <f t="shared" si="36"/>
        <v>0</v>
      </c>
      <c r="I119" s="45">
        <f t="shared" si="37"/>
        <v>0</v>
      </c>
      <c r="J119" s="45">
        <f t="shared" si="38"/>
        <v>0</v>
      </c>
      <c r="K119" s="51"/>
    </row>
    <row r="120" spans="1:11">
      <c r="A120" s="24" t="s">
        <v>12</v>
      </c>
      <c r="B120" s="25"/>
      <c r="C120" s="25"/>
      <c r="D120" s="25"/>
      <c r="E120" s="25"/>
      <c r="F120" s="25"/>
      <c r="G120" s="25"/>
      <c r="H120" s="26"/>
      <c r="I120" s="18">
        <f>SUM(I116:I119)</f>
        <v>0</v>
      </c>
      <c r="J120" s="18">
        <f>SUM(J116:J119)</f>
        <v>0</v>
      </c>
    </row>
    <row r="121" spans="1:11">
      <c r="A121" s="9"/>
      <c r="B121" s="28" t="s">
        <v>156</v>
      </c>
      <c r="C121" s="29"/>
      <c r="D121" s="29"/>
      <c r="E121" s="59"/>
      <c r="F121" s="30"/>
      <c r="G121" s="29"/>
      <c r="H121" s="29"/>
      <c r="I121" s="31"/>
      <c r="J121" s="31"/>
    </row>
    <row r="122" spans="1:11" ht="33">
      <c r="A122" s="8">
        <v>1</v>
      </c>
      <c r="B122" s="32" t="s">
        <v>106</v>
      </c>
      <c r="C122" s="13" t="s">
        <v>17</v>
      </c>
      <c r="D122" s="13" t="s">
        <v>17</v>
      </c>
      <c r="E122" s="7">
        <v>45</v>
      </c>
      <c r="F122" s="15"/>
      <c r="G122" s="141"/>
      <c r="H122" s="16">
        <f>SUM(F122*G122,F122)</f>
        <v>0</v>
      </c>
      <c r="I122" s="16">
        <f>(E122*F122)</f>
        <v>0</v>
      </c>
      <c r="J122" s="16">
        <f>(E122*H122)</f>
        <v>0</v>
      </c>
      <c r="K122" s="16"/>
    </row>
    <row r="123" spans="1:11">
      <c r="A123" s="8"/>
      <c r="B123" s="33" t="s">
        <v>12</v>
      </c>
      <c r="C123" s="34"/>
      <c r="D123" s="34"/>
      <c r="E123" s="60"/>
      <c r="F123" s="35"/>
      <c r="G123" s="34"/>
      <c r="H123" s="34"/>
      <c r="I123" s="18">
        <f>SUM(I122)</f>
        <v>0</v>
      </c>
      <c r="J123" s="18">
        <f>SUM(J122)</f>
        <v>0</v>
      </c>
      <c r="K123" s="16"/>
    </row>
    <row r="124" spans="1:11">
      <c r="A124" s="36" t="s">
        <v>157</v>
      </c>
      <c r="B124" s="37"/>
      <c r="C124" s="37"/>
      <c r="D124" s="37"/>
      <c r="E124" s="37"/>
      <c r="F124" s="37"/>
      <c r="G124" s="37"/>
      <c r="H124" s="37"/>
      <c r="I124" s="37"/>
      <c r="J124" s="37"/>
      <c r="K124" s="38"/>
    </row>
    <row r="125" spans="1:11" ht="36" customHeight="1">
      <c r="A125" s="7">
        <v>1</v>
      </c>
      <c r="B125" s="14" t="s">
        <v>107</v>
      </c>
      <c r="C125" s="13" t="s">
        <v>17</v>
      </c>
      <c r="D125" s="13" t="s">
        <v>17</v>
      </c>
      <c r="E125" s="7">
        <v>400</v>
      </c>
      <c r="F125" s="15"/>
      <c r="G125" s="142"/>
      <c r="H125" s="16">
        <f t="shared" ref="H125:H126" si="39">SUM(F125*G125,F125)</f>
        <v>0</v>
      </c>
      <c r="I125" s="16">
        <f t="shared" ref="I125:I126" si="40">(E125*F125)</f>
        <v>0</v>
      </c>
      <c r="J125" s="16">
        <f t="shared" ref="J125:J126" si="41">(E125*H125)</f>
        <v>0</v>
      </c>
      <c r="K125" s="16"/>
    </row>
    <row r="126" spans="1:11" ht="71.45" customHeight="1">
      <c r="A126" s="7">
        <v>1</v>
      </c>
      <c r="B126" s="14" t="s">
        <v>108</v>
      </c>
      <c r="C126" s="13" t="s">
        <v>11</v>
      </c>
      <c r="D126" s="13" t="s">
        <v>15</v>
      </c>
      <c r="E126" s="7">
        <v>650</v>
      </c>
      <c r="F126" s="15"/>
      <c r="G126" s="141"/>
      <c r="H126" s="16">
        <f t="shared" si="39"/>
        <v>0</v>
      </c>
      <c r="I126" s="16">
        <f t="shared" si="40"/>
        <v>0</v>
      </c>
      <c r="J126" s="16">
        <f t="shared" si="41"/>
        <v>0</v>
      </c>
      <c r="K126" s="16"/>
    </row>
    <row r="127" spans="1:11" ht="19.149999999999999" customHeight="1">
      <c r="A127" s="24" t="s">
        <v>51</v>
      </c>
      <c r="B127" s="25"/>
      <c r="C127" s="25"/>
      <c r="D127" s="25"/>
      <c r="E127" s="25"/>
      <c r="F127" s="25"/>
      <c r="G127" s="25"/>
      <c r="H127" s="26"/>
      <c r="I127" s="18">
        <f>SUM(I125:I126)</f>
        <v>0</v>
      </c>
      <c r="J127" s="18">
        <f>SUM(J125:J126)</f>
        <v>0</v>
      </c>
    </row>
    <row r="128" spans="1:11">
      <c r="A128" s="39" t="s">
        <v>158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</row>
    <row r="129" spans="1:12" ht="33">
      <c r="A129" s="7">
        <v>1</v>
      </c>
      <c r="B129" s="32" t="s">
        <v>109</v>
      </c>
      <c r="C129" s="13" t="s">
        <v>11</v>
      </c>
      <c r="D129" s="13" t="s">
        <v>11</v>
      </c>
      <c r="E129" s="7">
        <v>45</v>
      </c>
      <c r="F129" s="15"/>
      <c r="G129" s="141"/>
      <c r="H129" s="16">
        <f t="shared" ref="H129:H135" si="42">SUM(F129*G129,F129)</f>
        <v>0</v>
      </c>
      <c r="I129" s="16">
        <f t="shared" ref="I129:I135" si="43">(E129*F129)</f>
        <v>0</v>
      </c>
      <c r="J129" s="16">
        <f t="shared" ref="J129:J135" si="44">(E129*H129)</f>
        <v>0</v>
      </c>
      <c r="K129" s="53"/>
    </row>
    <row r="130" spans="1:12">
      <c r="A130" s="7">
        <v>2</v>
      </c>
      <c r="B130" s="54" t="s">
        <v>110</v>
      </c>
      <c r="C130" s="13" t="s">
        <v>11</v>
      </c>
      <c r="D130" s="13" t="s">
        <v>11</v>
      </c>
      <c r="E130" s="7">
        <v>45</v>
      </c>
      <c r="F130" s="15"/>
      <c r="G130" s="141"/>
      <c r="H130" s="16">
        <f t="shared" si="42"/>
        <v>0</v>
      </c>
      <c r="I130" s="16">
        <f t="shared" si="43"/>
        <v>0</v>
      </c>
      <c r="J130" s="16">
        <f t="shared" si="44"/>
        <v>0</v>
      </c>
      <c r="K130" s="53"/>
    </row>
    <row r="131" spans="1:12">
      <c r="A131" s="7">
        <v>3</v>
      </c>
      <c r="B131" s="54" t="s">
        <v>111</v>
      </c>
      <c r="C131" s="13" t="s">
        <v>11</v>
      </c>
      <c r="D131" s="13" t="s">
        <v>11</v>
      </c>
      <c r="E131" s="7">
        <v>45</v>
      </c>
      <c r="F131" s="15"/>
      <c r="G131" s="141"/>
      <c r="H131" s="16">
        <f t="shared" si="42"/>
        <v>0</v>
      </c>
      <c r="I131" s="16">
        <f t="shared" si="43"/>
        <v>0</v>
      </c>
      <c r="J131" s="16">
        <f t="shared" si="44"/>
        <v>0</v>
      </c>
      <c r="K131" s="53"/>
    </row>
    <row r="132" spans="1:12">
      <c r="A132" s="7">
        <v>4</v>
      </c>
      <c r="B132" s="54" t="s">
        <v>112</v>
      </c>
      <c r="C132" s="13" t="s">
        <v>11</v>
      </c>
      <c r="D132" s="13" t="s">
        <v>11</v>
      </c>
      <c r="E132" s="7">
        <v>45</v>
      </c>
      <c r="F132" s="15"/>
      <c r="G132" s="141"/>
      <c r="H132" s="16">
        <f t="shared" si="42"/>
        <v>0</v>
      </c>
      <c r="I132" s="16">
        <f t="shared" si="43"/>
        <v>0</v>
      </c>
      <c r="J132" s="16">
        <f t="shared" si="44"/>
        <v>0</v>
      </c>
      <c r="K132" s="53"/>
    </row>
    <row r="133" spans="1:12">
      <c r="A133" s="7">
        <v>5</v>
      </c>
      <c r="B133" s="54" t="s">
        <v>114</v>
      </c>
      <c r="C133" s="13" t="s">
        <v>11</v>
      </c>
      <c r="D133" s="13" t="s">
        <v>11</v>
      </c>
      <c r="E133" s="7">
        <v>45</v>
      </c>
      <c r="F133" s="15"/>
      <c r="G133" s="141"/>
      <c r="H133" s="16">
        <f t="shared" si="42"/>
        <v>0</v>
      </c>
      <c r="I133" s="16">
        <f t="shared" si="43"/>
        <v>0</v>
      </c>
      <c r="J133" s="16">
        <f t="shared" si="44"/>
        <v>0</v>
      </c>
      <c r="K133" s="109"/>
    </row>
    <row r="134" spans="1:12">
      <c r="A134" s="7">
        <v>6</v>
      </c>
      <c r="B134" s="54" t="s">
        <v>113</v>
      </c>
      <c r="C134" s="13" t="s">
        <v>11</v>
      </c>
      <c r="D134" s="13" t="s">
        <v>11</v>
      </c>
      <c r="E134" s="7">
        <v>45</v>
      </c>
      <c r="F134" s="15"/>
      <c r="G134" s="141"/>
      <c r="H134" s="16">
        <f t="shared" si="42"/>
        <v>0</v>
      </c>
      <c r="I134" s="16">
        <f t="shared" si="43"/>
        <v>0</v>
      </c>
      <c r="J134" s="16">
        <f t="shared" si="44"/>
        <v>0</v>
      </c>
      <c r="K134" s="53"/>
    </row>
    <row r="135" spans="1:12">
      <c r="A135" s="7">
        <v>7</v>
      </c>
      <c r="B135" s="54" t="s">
        <v>159</v>
      </c>
      <c r="C135" s="13" t="s">
        <v>11</v>
      </c>
      <c r="D135" s="13" t="s">
        <v>11</v>
      </c>
      <c r="E135" s="7">
        <v>30</v>
      </c>
      <c r="F135" s="15"/>
      <c r="G135" s="141"/>
      <c r="H135" s="16">
        <f t="shared" si="42"/>
        <v>0</v>
      </c>
      <c r="I135" s="16">
        <f t="shared" si="43"/>
        <v>0</v>
      </c>
      <c r="J135" s="16">
        <f t="shared" si="44"/>
        <v>0</v>
      </c>
      <c r="K135" s="109"/>
    </row>
    <row r="136" spans="1:12">
      <c r="A136" s="24" t="s">
        <v>12</v>
      </c>
      <c r="B136" s="25"/>
      <c r="C136" s="25"/>
      <c r="D136" s="25"/>
      <c r="E136" s="25"/>
      <c r="F136" s="25"/>
      <c r="G136" s="25"/>
      <c r="H136" s="26"/>
      <c r="I136" s="18">
        <f>SUM(I129:I135)</f>
        <v>0</v>
      </c>
      <c r="J136" s="18">
        <f>SUM(J129:J135)</f>
        <v>0</v>
      </c>
    </row>
    <row r="137" spans="1:12">
      <c r="A137" s="78" t="s">
        <v>171</v>
      </c>
      <c r="B137" s="79"/>
      <c r="C137" s="79"/>
      <c r="D137" s="79"/>
      <c r="E137" s="79"/>
      <c r="F137" s="79"/>
      <c r="G137" s="79"/>
      <c r="H137" s="79"/>
      <c r="I137" s="79"/>
      <c r="J137" s="79"/>
      <c r="K137" s="80"/>
    </row>
    <row r="138" spans="1:12" ht="82.5">
      <c r="A138" s="7">
        <v>4</v>
      </c>
      <c r="B138" s="14" t="s">
        <v>115</v>
      </c>
      <c r="C138" s="13" t="s">
        <v>116</v>
      </c>
      <c r="D138" s="13" t="s">
        <v>17</v>
      </c>
      <c r="E138" s="7">
        <v>10</v>
      </c>
      <c r="F138" s="15"/>
      <c r="G138" s="141"/>
      <c r="H138" s="16">
        <f>SUM(F138*G138,F138)</f>
        <v>0</v>
      </c>
      <c r="I138" s="16">
        <f>(E138*F138)</f>
        <v>0</v>
      </c>
      <c r="J138" s="16">
        <f>(E138*H138)</f>
        <v>0</v>
      </c>
      <c r="K138" s="16"/>
    </row>
    <row r="139" spans="1:12">
      <c r="A139" s="24" t="s">
        <v>12</v>
      </c>
      <c r="B139" s="25"/>
      <c r="C139" s="25"/>
      <c r="D139" s="25"/>
      <c r="E139" s="25"/>
      <c r="F139" s="25"/>
      <c r="G139" s="25"/>
      <c r="H139" s="26"/>
      <c r="I139" s="18">
        <f>SUM(I138)</f>
        <v>0</v>
      </c>
      <c r="J139" s="18">
        <f>SUM(J138)</f>
        <v>0</v>
      </c>
    </row>
    <row r="140" spans="1:12">
      <c r="A140" s="69" t="s">
        <v>172</v>
      </c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</row>
    <row r="141" spans="1:12" ht="46.5" customHeight="1" thickBot="1">
      <c r="A141" s="70">
        <v>1</v>
      </c>
      <c r="B141" s="113" t="s">
        <v>117</v>
      </c>
      <c r="C141" s="113"/>
      <c r="D141" s="114" t="s">
        <v>20</v>
      </c>
      <c r="E141" s="130" t="s">
        <v>118</v>
      </c>
      <c r="F141" s="70">
        <v>300</v>
      </c>
      <c r="G141" s="112"/>
      <c r="H141" s="140"/>
      <c r="I141" s="16">
        <f>SUM(G141*H141,G141)</f>
        <v>0</v>
      </c>
      <c r="J141" s="16">
        <f>(F141*G141)</f>
        <v>0</v>
      </c>
      <c r="K141" s="16">
        <f>(F141*I141)</f>
        <v>0</v>
      </c>
      <c r="L141" s="55"/>
    </row>
    <row r="142" spans="1:12" ht="17.25" thickBot="1">
      <c r="A142" s="11"/>
      <c r="B142" s="115" t="s">
        <v>119</v>
      </c>
      <c r="C142" s="116"/>
      <c r="D142" s="116"/>
      <c r="E142" s="116"/>
      <c r="L142" s="55"/>
    </row>
    <row r="143" spans="1:12" ht="116.25" customHeight="1" thickBot="1">
      <c r="A143" s="11"/>
      <c r="B143" s="115" t="s">
        <v>120</v>
      </c>
      <c r="C143" s="117" t="s">
        <v>121</v>
      </c>
      <c r="D143" s="117"/>
      <c r="E143" s="117"/>
      <c r="L143" s="55"/>
    </row>
    <row r="144" spans="1:12" ht="17.25" thickBot="1">
      <c r="A144" s="11"/>
      <c r="B144" s="115" t="s">
        <v>122</v>
      </c>
      <c r="C144" s="118" t="s">
        <v>190</v>
      </c>
      <c r="D144" s="118"/>
      <c r="E144" s="118"/>
      <c r="L144" s="55"/>
    </row>
    <row r="145" spans="1:12" ht="24" customHeight="1" thickBot="1">
      <c r="A145" s="11"/>
      <c r="B145" s="119" t="s">
        <v>123</v>
      </c>
      <c r="C145" s="120">
        <v>18558</v>
      </c>
      <c r="D145" s="120"/>
      <c r="E145" s="120"/>
      <c r="L145" s="55"/>
    </row>
    <row r="146" spans="1:12" ht="50.25" customHeight="1" thickBot="1">
      <c r="A146" s="11"/>
      <c r="B146" s="119"/>
      <c r="C146" s="117" t="s">
        <v>124</v>
      </c>
      <c r="D146" s="117"/>
      <c r="E146" s="117"/>
      <c r="L146" s="55"/>
    </row>
    <row r="147" spans="1:12" ht="17.25" thickBot="1">
      <c r="A147" s="11"/>
      <c r="B147" s="115" t="s">
        <v>125</v>
      </c>
      <c r="C147" s="116"/>
      <c r="D147" s="116"/>
      <c r="E147" s="116"/>
      <c r="L147" s="55"/>
    </row>
    <row r="148" spans="1:12" ht="17.25" thickBot="1">
      <c r="A148" s="11"/>
      <c r="B148" s="115" t="s">
        <v>126</v>
      </c>
      <c r="C148" s="116"/>
      <c r="D148" s="116"/>
      <c r="E148" s="116"/>
      <c r="L148" s="55"/>
    </row>
    <row r="149" spans="1:12" ht="17.25" thickBot="1">
      <c r="A149" s="11"/>
      <c r="B149" s="115" t="s">
        <v>127</v>
      </c>
      <c r="C149" s="116"/>
      <c r="D149" s="116"/>
      <c r="E149" s="116"/>
      <c r="L149" s="55"/>
    </row>
    <row r="150" spans="1:12">
      <c r="A150" s="11"/>
      <c r="B150" s="10"/>
      <c r="D150" s="11"/>
      <c r="L150" s="55"/>
    </row>
    <row r="151" spans="1:12" ht="56.25" customHeight="1">
      <c r="A151" s="70">
        <v>2</v>
      </c>
      <c r="B151" s="125" t="s">
        <v>128</v>
      </c>
      <c r="C151" s="126"/>
      <c r="D151" s="71" t="s">
        <v>20</v>
      </c>
      <c r="E151" s="111" t="s">
        <v>129</v>
      </c>
      <c r="F151" s="70">
        <v>400</v>
      </c>
      <c r="G151" s="112"/>
      <c r="H151" s="140"/>
      <c r="I151" s="16">
        <f>SUM(G151*H151,G151)</f>
        <v>0</v>
      </c>
      <c r="J151" s="16">
        <f>(F151*G151)</f>
        <v>0</v>
      </c>
      <c r="K151" s="16">
        <f>(F151*I151)</f>
        <v>0</v>
      </c>
      <c r="L151" s="55"/>
    </row>
    <row r="152" spans="1:12">
      <c r="A152" s="57"/>
      <c r="B152" s="121"/>
      <c r="C152" s="123"/>
      <c r="D152" s="122"/>
      <c r="E152" s="122"/>
      <c r="F152" s="122"/>
      <c r="G152" s="122"/>
      <c r="H152" s="122"/>
      <c r="I152" s="122"/>
      <c r="L152" s="55"/>
    </row>
    <row r="153" spans="1:12">
      <c r="A153" s="57"/>
      <c r="B153" s="121"/>
      <c r="C153" s="123"/>
      <c r="L153" s="55"/>
    </row>
    <row r="154" spans="1:12">
      <c r="A154" s="57"/>
      <c r="B154" s="121"/>
      <c r="C154" s="123"/>
      <c r="L154" s="55"/>
    </row>
    <row r="155" spans="1:12">
      <c r="A155" s="57"/>
      <c r="B155" s="121"/>
      <c r="C155" s="123"/>
      <c r="L155" s="55"/>
    </row>
    <row r="156" spans="1:12">
      <c r="A156" s="57"/>
      <c r="B156" s="121"/>
      <c r="C156" s="123"/>
      <c r="L156" s="55"/>
    </row>
    <row r="157" spans="1:12">
      <c r="A157" s="57"/>
      <c r="B157" s="121"/>
      <c r="C157" s="123"/>
      <c r="L157" s="55"/>
    </row>
    <row r="158" spans="1:12">
      <c r="A158" s="57"/>
      <c r="B158" s="121"/>
      <c r="C158" s="123"/>
      <c r="L158" s="55"/>
    </row>
    <row r="159" spans="1:12">
      <c r="A159" s="57"/>
      <c r="B159" s="121"/>
      <c r="C159" s="123"/>
      <c r="L159" s="55"/>
    </row>
    <row r="160" spans="1:12">
      <c r="A160" s="57"/>
      <c r="B160" s="121"/>
      <c r="C160" s="123"/>
      <c r="L160" s="55"/>
    </row>
    <row r="161" spans="1:12">
      <c r="A161" s="57"/>
      <c r="B161" s="72"/>
      <c r="C161" s="72"/>
      <c r="L161" s="55"/>
    </row>
    <row r="162" spans="1:12" ht="48" customHeight="1">
      <c r="A162" s="70">
        <v>3</v>
      </c>
      <c r="B162" s="125" t="s">
        <v>130</v>
      </c>
      <c r="C162" s="126"/>
      <c r="D162" s="71" t="s">
        <v>20</v>
      </c>
      <c r="E162" s="111" t="s">
        <v>118</v>
      </c>
      <c r="F162" s="70">
        <v>400</v>
      </c>
      <c r="G162" s="112"/>
      <c r="H162" s="140"/>
      <c r="I162" s="16">
        <f t="shared" ref="I162" si="45">G162*1.23</f>
        <v>0</v>
      </c>
      <c r="J162" s="21">
        <f t="shared" ref="J162" si="46">G162*F162</f>
        <v>0</v>
      </c>
      <c r="K162" s="21">
        <f t="shared" ref="K162" si="47">J162*1.23</f>
        <v>0</v>
      </c>
      <c r="L162" s="55"/>
    </row>
    <row r="163" spans="1:12" ht="15.75" customHeight="1">
      <c r="A163" s="57"/>
      <c r="B163" s="123"/>
      <c r="C163" s="55"/>
      <c r="D163" s="124"/>
      <c r="E163" s="124"/>
      <c r="F163" s="124"/>
      <c r="G163" s="124"/>
      <c r="H163" s="124"/>
      <c r="I163" s="124"/>
      <c r="L163" s="55"/>
    </row>
    <row r="164" spans="1:12">
      <c r="A164" s="57"/>
      <c r="B164" s="72"/>
      <c r="C164" s="72"/>
      <c r="L164" s="55"/>
    </row>
    <row r="165" spans="1:12">
      <c r="A165" s="57"/>
      <c r="B165" s="72"/>
      <c r="C165" s="72"/>
      <c r="L165" s="55"/>
    </row>
    <row r="166" spans="1:12">
      <c r="A166" s="57"/>
      <c r="B166" s="72"/>
      <c r="C166" s="72"/>
      <c r="L166" s="55"/>
    </row>
    <row r="167" spans="1:12">
      <c r="A167" s="57"/>
      <c r="B167" s="72"/>
      <c r="C167" s="72"/>
      <c r="L167" s="55"/>
    </row>
    <row r="168" spans="1:12">
      <c r="A168" s="57"/>
      <c r="B168" s="72"/>
      <c r="C168" s="72"/>
      <c r="L168" s="55"/>
    </row>
    <row r="169" spans="1:12">
      <c r="A169" s="57"/>
      <c r="B169" s="72"/>
      <c r="C169" s="72"/>
      <c r="L169" s="55"/>
    </row>
    <row r="170" spans="1:12">
      <c r="A170" s="57"/>
      <c r="B170" s="72"/>
      <c r="C170" s="72"/>
      <c r="L170" s="55"/>
    </row>
    <row r="171" spans="1:12">
      <c r="A171" s="57"/>
      <c r="B171" s="72"/>
      <c r="C171" s="72"/>
      <c r="L171" s="55"/>
    </row>
    <row r="172" spans="1:12">
      <c r="A172" s="57"/>
      <c r="B172" s="124"/>
      <c r="C172" s="124"/>
      <c r="L172" s="55"/>
    </row>
    <row r="173" spans="1:12" ht="39" customHeight="1" thickBot="1">
      <c r="A173" s="70">
        <v>4</v>
      </c>
      <c r="B173" s="113" t="s">
        <v>131</v>
      </c>
      <c r="C173" s="113"/>
      <c r="D173" s="114" t="s">
        <v>20</v>
      </c>
      <c r="E173" s="130" t="s">
        <v>118</v>
      </c>
      <c r="F173" s="156">
        <v>60</v>
      </c>
      <c r="G173" s="112"/>
      <c r="H173" s="140"/>
      <c r="I173" s="16">
        <f>SUM(G173*H173,G173)</f>
        <v>0</v>
      </c>
      <c r="J173" s="16">
        <f>(F173*G173)</f>
        <v>0</v>
      </c>
      <c r="K173" s="16">
        <f>(F173*I173)</f>
        <v>0</v>
      </c>
      <c r="L173" s="55"/>
    </row>
    <row r="174" spans="1:12" ht="16.5" customHeight="1" thickBot="1">
      <c r="A174" s="11"/>
      <c r="B174" s="131" t="s">
        <v>132</v>
      </c>
      <c r="C174" s="132" t="s">
        <v>133</v>
      </c>
      <c r="D174" s="132"/>
      <c r="E174" s="132"/>
      <c r="F174" s="132"/>
      <c r="G174" s="129"/>
      <c r="H174" s="129"/>
      <c r="I174" s="129"/>
      <c r="J174" s="73"/>
      <c r="K174" s="73"/>
      <c r="L174" s="55"/>
    </row>
    <row r="175" spans="1:12" ht="17.25" customHeight="1" thickBot="1">
      <c r="A175" s="11"/>
      <c r="B175" s="131"/>
      <c r="C175" s="132"/>
      <c r="D175" s="132"/>
      <c r="E175" s="132"/>
      <c r="F175" s="132"/>
      <c r="L175" s="55"/>
    </row>
    <row r="176" spans="1:12" ht="30.75" customHeight="1" thickBot="1">
      <c r="A176" s="11"/>
      <c r="B176" s="133" t="s">
        <v>134</v>
      </c>
      <c r="C176" s="134" t="s">
        <v>135</v>
      </c>
      <c r="D176" s="134"/>
      <c r="E176" s="134"/>
      <c r="F176" s="134"/>
      <c r="L176" s="55"/>
    </row>
    <row r="177" spans="1:22" ht="17.25" thickBot="1">
      <c r="A177" s="11"/>
      <c r="B177" s="133"/>
      <c r="C177" s="134"/>
      <c r="D177" s="134"/>
      <c r="E177" s="134"/>
      <c r="F177" s="134"/>
      <c r="L177" s="55"/>
    </row>
    <row r="178" spans="1:22">
      <c r="A178" s="57"/>
      <c r="B178" s="124"/>
      <c r="C178" s="124"/>
      <c r="L178" s="55"/>
    </row>
    <row r="179" spans="1:22">
      <c r="A179" s="70">
        <v>5</v>
      </c>
      <c r="B179" s="135" t="s">
        <v>136</v>
      </c>
      <c r="C179" s="135"/>
      <c r="D179" s="71" t="s">
        <v>11</v>
      </c>
      <c r="E179" s="70" t="s">
        <v>11</v>
      </c>
      <c r="F179" s="70">
        <v>50</v>
      </c>
      <c r="G179" s="112"/>
      <c r="H179" s="140"/>
      <c r="I179" s="16">
        <f>SUM(G179*H179,G179)</f>
        <v>0</v>
      </c>
      <c r="J179" s="16">
        <f>(F179*G179)</f>
        <v>0</v>
      </c>
      <c r="K179" s="16">
        <f>(F179*I179)</f>
        <v>0</v>
      </c>
      <c r="L179" s="55"/>
    </row>
    <row r="180" spans="1:22" ht="17.25" thickBot="1">
      <c r="A180" s="57"/>
      <c r="D180" s="124"/>
      <c r="E180" s="124"/>
      <c r="F180" s="124"/>
      <c r="G180" s="124"/>
      <c r="H180" s="124"/>
      <c r="I180" s="124"/>
      <c r="L180" s="55"/>
    </row>
    <row r="181" spans="1:22" ht="33.75" customHeight="1" thickBot="1">
      <c r="A181" s="57"/>
      <c r="B181" s="127" t="s">
        <v>137</v>
      </c>
      <c r="C181" s="128"/>
      <c r="L181" s="55"/>
    </row>
    <row r="182" spans="1:22">
      <c r="A182" s="57"/>
      <c r="B182" s="72"/>
      <c r="C182" s="72"/>
      <c r="L182" s="55"/>
    </row>
    <row r="183" spans="1:22">
      <c r="A183" s="57"/>
      <c r="L183" s="55"/>
    </row>
    <row r="184" spans="1:22" ht="45.75" customHeight="1">
      <c r="A184" s="70">
        <v>6</v>
      </c>
      <c r="B184" s="110" t="s">
        <v>138</v>
      </c>
      <c r="C184" s="110"/>
      <c r="D184" s="71" t="s">
        <v>20</v>
      </c>
      <c r="E184" s="111" t="s">
        <v>118</v>
      </c>
      <c r="F184" s="70">
        <v>110</v>
      </c>
      <c r="G184" s="112"/>
      <c r="H184" s="140"/>
      <c r="I184" s="16">
        <f t="shared" ref="I184:I185" si="48">SUM(G184*H184,G184)</f>
        <v>0</v>
      </c>
      <c r="J184" s="16">
        <f t="shared" ref="J184:J185" si="49">(F184*G184)</f>
        <v>0</v>
      </c>
      <c r="K184" s="16">
        <f t="shared" ref="K184:K185" si="50">(F184*I184)</f>
        <v>0</v>
      </c>
      <c r="L184" s="55"/>
    </row>
    <row r="185" spans="1:22" ht="46.5" customHeight="1">
      <c r="A185" s="70">
        <v>7</v>
      </c>
      <c r="B185" s="110" t="s">
        <v>139</v>
      </c>
      <c r="C185" s="110"/>
      <c r="D185" s="71" t="s">
        <v>20</v>
      </c>
      <c r="E185" s="111" t="s">
        <v>118</v>
      </c>
      <c r="F185" s="70">
        <v>110</v>
      </c>
      <c r="G185" s="112"/>
      <c r="H185" s="140"/>
      <c r="I185" s="16">
        <f t="shared" si="48"/>
        <v>0</v>
      </c>
      <c r="J185" s="16">
        <f t="shared" si="49"/>
        <v>0</v>
      </c>
      <c r="K185" s="16">
        <f t="shared" si="50"/>
        <v>0</v>
      </c>
      <c r="L185" s="55"/>
    </row>
    <row r="186" spans="1:22" ht="19.5" customHeight="1">
      <c r="A186" s="8"/>
      <c r="B186" s="137"/>
      <c r="C186" s="137"/>
      <c r="D186" s="138" t="s">
        <v>140</v>
      </c>
      <c r="E186" s="138"/>
      <c r="F186" s="138"/>
      <c r="G186" s="138"/>
      <c r="H186" s="138"/>
      <c r="I186" s="138"/>
      <c r="J186" s="157">
        <f>SUM(J141,J151,J162,J173,J179,J184,J185)</f>
        <v>0</v>
      </c>
      <c r="K186" s="157">
        <f>SUM(K141,K151,K162,K173,K179,K184,K185)</f>
        <v>0</v>
      </c>
      <c r="L186" s="55"/>
    </row>
    <row r="187" spans="1:22" ht="174.75" customHeight="1">
      <c r="A187" s="136"/>
      <c r="B187" s="137"/>
      <c r="C187" s="137"/>
      <c r="D187" s="124"/>
      <c r="E187" s="124"/>
      <c r="F187" s="124"/>
      <c r="G187" s="124"/>
      <c r="H187" s="124"/>
      <c r="I187" s="124"/>
      <c r="J187" s="51"/>
      <c r="K187" s="51"/>
      <c r="L187" s="55"/>
    </row>
    <row r="190" spans="1:22" ht="99">
      <c r="B190" s="139" t="s">
        <v>166</v>
      </c>
      <c r="C190" s="55"/>
      <c r="D190" s="65"/>
      <c r="E190" s="145"/>
      <c r="F190" s="56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</sheetData>
  <mergeCells count="82">
    <mergeCell ref="B151:C151"/>
    <mergeCell ref="B162:C162"/>
    <mergeCell ref="C174:F175"/>
    <mergeCell ref="C176:F177"/>
    <mergeCell ref="C142:E142"/>
    <mergeCell ref="C143:E143"/>
    <mergeCell ref="C144:E144"/>
    <mergeCell ref="C145:E145"/>
    <mergeCell ref="C146:E146"/>
    <mergeCell ref="C147:E147"/>
    <mergeCell ref="C148:E148"/>
    <mergeCell ref="C149:E149"/>
    <mergeCell ref="D186:I186"/>
    <mergeCell ref="D187:I187"/>
    <mergeCell ref="B174:B175"/>
    <mergeCell ref="B176:B177"/>
    <mergeCell ref="D180:I180"/>
    <mergeCell ref="B181:C181"/>
    <mergeCell ref="B184:C184"/>
    <mergeCell ref="B185:C185"/>
    <mergeCell ref="B186:C186"/>
    <mergeCell ref="B187:C187"/>
    <mergeCell ref="A140:L140"/>
    <mergeCell ref="B145:B146"/>
    <mergeCell ref="D152:I152"/>
    <mergeCell ref="D163:I163"/>
    <mergeCell ref="B161:C161"/>
    <mergeCell ref="B141:C141"/>
    <mergeCell ref="B172:C172"/>
    <mergeCell ref="B173:C173"/>
    <mergeCell ref="B165:C165"/>
    <mergeCell ref="B166:C166"/>
    <mergeCell ref="B167:C167"/>
    <mergeCell ref="B168:C168"/>
    <mergeCell ref="B169:C169"/>
    <mergeCell ref="B170:C170"/>
    <mergeCell ref="B182:C182"/>
    <mergeCell ref="B178:C178"/>
    <mergeCell ref="B179:C179"/>
    <mergeCell ref="B171:C171"/>
    <mergeCell ref="A139:H139"/>
    <mergeCell ref="A137:K137"/>
    <mergeCell ref="A89:K89"/>
    <mergeCell ref="A107:H107"/>
    <mergeCell ref="A108:K108"/>
    <mergeCell ref="A114:H114"/>
    <mergeCell ref="A115:K115"/>
    <mergeCell ref="A120:H120"/>
    <mergeCell ref="A124:K124"/>
    <mergeCell ref="A127:H127"/>
    <mergeCell ref="B164:C164"/>
    <mergeCell ref="A7:H7"/>
    <mergeCell ref="A8:K8"/>
    <mergeCell ref="A86:K86"/>
    <mergeCell ref="A128:K128"/>
    <mergeCell ref="A136:H136"/>
    <mergeCell ref="A88:H88"/>
    <mergeCell ref="A59:K59"/>
    <mergeCell ref="A66:H66"/>
    <mergeCell ref="A83:K83"/>
    <mergeCell ref="A85:H85"/>
    <mergeCell ref="A11:H11"/>
    <mergeCell ref="A76:K76"/>
    <mergeCell ref="A78:H78"/>
    <mergeCell ref="A79:K79"/>
    <mergeCell ref="A82:H82"/>
    <mergeCell ref="A71:K71"/>
    <mergeCell ref="A67:K67"/>
    <mergeCell ref="A70:H70"/>
    <mergeCell ref="A16:K16"/>
    <mergeCell ref="A22:H22"/>
    <mergeCell ref="A29:K29"/>
    <mergeCell ref="A31:H31"/>
    <mergeCell ref="A32:K32"/>
    <mergeCell ref="A44:H44"/>
    <mergeCell ref="A45:K45"/>
    <mergeCell ref="A47:H47"/>
    <mergeCell ref="A48:K48"/>
    <mergeCell ref="A58:G58"/>
    <mergeCell ref="A12:K12"/>
    <mergeCell ref="A15:H15"/>
    <mergeCell ref="A4:K4"/>
  </mergeCells>
  <pageMargins left="0.31496062992125984" right="0.51134259259259263" top="0.97916666666666663" bottom="0.79624542124542119" header="0.31496062992125984" footer="0.31496062992125984"/>
  <pageSetup paperSize="9" scale="94" fitToHeight="0" orientation="landscape" r:id="rId1"/>
  <headerFooter>
    <oddHeader>&amp;L&amp;"Czcionka tekstu podstawowego,Pogrubiony"Sprawa nr: 10/2022&amp;C&amp;"Czcionka tekstu podstawowego,Pogrubiony"FORMULARZ CENOWY</oddHeader>
    <oddFooter>&amp;RPieczęć i podpis Wykonawcy</oddFooter>
  </headerFooter>
  <rowBreaks count="7" manualBreakCount="7">
    <brk id="11" max="10" man="1"/>
    <brk id="15" max="10" man="1"/>
    <brk id="28" max="10" man="1"/>
    <brk id="58" max="10" man="1"/>
    <brk id="136" max="10" man="1"/>
    <brk id="172" max="10" man="1"/>
    <brk id="183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6" t="s">
        <v>14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2" spans="2:12" ht="16.5">
      <c r="B12" s="3" t="s">
        <v>12</v>
      </c>
      <c r="C12" s="4"/>
      <c r="D12" s="4"/>
      <c r="E12" s="4"/>
      <c r="F12" s="4"/>
      <c r="G12" s="4"/>
      <c r="H12" s="4"/>
      <c r="I12" s="5"/>
      <c r="J12" s="2">
        <f>SUM([1]Arkusz1!I14)</f>
        <v>3000</v>
      </c>
      <c r="K12" s="2">
        <f>SUM([1]Arkusz1!J14)</f>
        <v>3690</v>
      </c>
      <c r="L12" s="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2022-02-15T13:24:39Z</cp:lastPrinted>
  <dcterms:created xsi:type="dcterms:W3CDTF">2019-02-15T07:41:41Z</dcterms:created>
  <dcterms:modified xsi:type="dcterms:W3CDTF">2022-02-15T13:26:27Z</dcterms:modified>
</cp:coreProperties>
</file>