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15" yWindow="5145" windowWidth="25905" windowHeight="7515" tabRatio="809"/>
  </bookViews>
  <sheets>
    <sheet name="Zadanie 1" sheetId="3" r:id="rId1"/>
    <sheet name="Zadanie 2" sheetId="2" r:id="rId2"/>
    <sheet name="Zadanie 3" sheetId="4" r:id="rId3"/>
    <sheet name="Zadanie 4" sheetId="5" r:id="rId4"/>
    <sheet name="Zadanie 5" sheetId="6" r:id="rId5"/>
    <sheet name="Zadanie 6" sheetId="7" r:id="rId6"/>
    <sheet name="Zadanie 7" sheetId="8" r:id="rId7"/>
    <sheet name="Zadanie 8" sheetId="9" r:id="rId8"/>
    <sheet name="Zadanie 9" sheetId="11" r:id="rId9"/>
    <sheet name="Zadanie 10" sheetId="12" r:id="rId10"/>
    <sheet name="Zadanie 11" sheetId="13" r:id="rId11"/>
    <sheet name="Zadanie 12" sheetId="16" r:id="rId12"/>
    <sheet name="Zadanie 13" sheetId="18" r:id="rId13"/>
    <sheet name="Zadanie nr 14" sheetId="19" r:id="rId14"/>
  </sheets>
  <calcPr calcId="144525"/>
</workbook>
</file>

<file path=xl/calcChain.xml><?xml version="1.0" encoding="utf-8"?>
<calcChain xmlns="http://schemas.openxmlformats.org/spreadsheetml/2006/main">
  <c r="G3" i="11" l="1"/>
  <c r="G6" i="7"/>
  <c r="G4" i="7"/>
  <c r="G5" i="7"/>
  <c r="J5" i="7" s="1"/>
  <c r="G3" i="7"/>
  <c r="J3" i="7" s="1"/>
  <c r="G4" i="5"/>
  <c r="G5" i="5"/>
  <c r="G6" i="5"/>
  <c r="G7" i="5"/>
  <c r="G3" i="5"/>
  <c r="G3" i="4"/>
  <c r="G3" i="2"/>
  <c r="I4" i="18"/>
  <c r="I5" i="18"/>
  <c r="I6" i="18"/>
  <c r="G6" i="18"/>
  <c r="J6" i="18" s="1"/>
  <c r="G5" i="18"/>
  <c r="J5" i="18" s="1"/>
  <c r="G4" i="18"/>
  <c r="J4" i="18" s="1"/>
  <c r="G3" i="18"/>
  <c r="J3" i="18" s="1"/>
  <c r="I4" i="16"/>
  <c r="I5" i="16"/>
  <c r="I6" i="16"/>
  <c r="I7" i="16"/>
  <c r="I8" i="16"/>
  <c r="G8" i="16"/>
  <c r="J8" i="16" s="1"/>
  <c r="G7" i="16"/>
  <c r="J7" i="16" s="1"/>
  <c r="G6" i="16"/>
  <c r="J6" i="16" s="1"/>
  <c r="G5" i="16"/>
  <c r="J5" i="16" s="1"/>
  <c r="G4" i="16"/>
  <c r="J4" i="16" s="1"/>
  <c r="G3" i="16"/>
  <c r="J3" i="16" s="1"/>
  <c r="I3" i="18"/>
  <c r="I3" i="16"/>
  <c r="G4" i="13"/>
  <c r="G3" i="13"/>
  <c r="J3" i="13" s="1"/>
  <c r="G3" i="12"/>
  <c r="I7" i="9"/>
  <c r="I8" i="9"/>
  <c r="I9" i="9"/>
  <c r="J7" i="9"/>
  <c r="G9" i="9"/>
  <c r="J9" i="9" s="1"/>
  <c r="G8" i="9"/>
  <c r="J8" i="9" s="1"/>
  <c r="G7" i="9"/>
  <c r="G5" i="9"/>
  <c r="G4" i="9"/>
  <c r="G3" i="9"/>
  <c r="I4" i="8"/>
  <c r="I5" i="8"/>
  <c r="G5" i="8"/>
  <c r="J5" i="8" s="1"/>
  <c r="G4" i="8"/>
  <c r="J4" i="8" s="1"/>
  <c r="G3" i="8"/>
  <c r="J4" i="7"/>
  <c r="J6" i="7"/>
  <c r="I4" i="7"/>
  <c r="I5" i="7"/>
  <c r="I6" i="7"/>
  <c r="I3" i="7"/>
  <c r="G3" i="6"/>
  <c r="I4" i="3"/>
  <c r="I5" i="3"/>
  <c r="G5" i="3"/>
  <c r="J5" i="3" s="1"/>
  <c r="G4" i="3"/>
  <c r="J4" i="3" s="1"/>
  <c r="G3" i="3"/>
  <c r="I4" i="13"/>
  <c r="I3" i="13"/>
  <c r="J4" i="13"/>
  <c r="I7" i="18" l="1"/>
  <c r="J9" i="16"/>
  <c r="I9" i="16"/>
  <c r="I5" i="13"/>
  <c r="J7" i="18"/>
  <c r="J5" i="13"/>
  <c r="I7" i="7"/>
  <c r="J7" i="7"/>
  <c r="I3" i="12"/>
  <c r="I4" i="12" s="1"/>
  <c r="J3" i="12"/>
  <c r="J4" i="12" s="1"/>
  <c r="J3" i="11"/>
  <c r="I3" i="11"/>
  <c r="I4" i="9"/>
  <c r="I5" i="9"/>
  <c r="I3" i="9"/>
  <c r="J5" i="9"/>
  <c r="J4" i="9"/>
  <c r="J3" i="9"/>
  <c r="I3" i="8"/>
  <c r="I6" i="8" s="1"/>
  <c r="J3" i="8"/>
  <c r="J6" i="8" s="1"/>
  <c r="I3" i="6"/>
  <c r="J3" i="6"/>
  <c r="J5" i="5"/>
  <c r="I4" i="5"/>
  <c r="I5" i="5"/>
  <c r="I6" i="5"/>
  <c r="I7" i="5"/>
  <c r="I3" i="5"/>
  <c r="J7" i="5"/>
  <c r="J6" i="5"/>
  <c r="J4" i="5"/>
  <c r="J3" i="5"/>
  <c r="I3" i="4"/>
  <c r="J3" i="4"/>
  <c r="J3" i="2"/>
  <c r="I3" i="2"/>
  <c r="I3" i="3"/>
  <c r="I6" i="3" s="1"/>
  <c r="J3" i="3"/>
  <c r="J6" i="3" s="1"/>
  <c r="I10" i="9" l="1"/>
  <c r="J10" i="9"/>
  <c r="J4" i="2"/>
  <c r="I4" i="2"/>
  <c r="J5" i="6"/>
  <c r="I40" i="4"/>
  <c r="I8" i="5"/>
  <c r="I4" i="11"/>
  <c r="J4" i="11"/>
  <c r="I5" i="6"/>
  <c r="J8" i="5"/>
  <c r="J40" i="4"/>
</calcChain>
</file>

<file path=xl/sharedStrings.xml><?xml version="1.0" encoding="utf-8"?>
<sst xmlns="http://schemas.openxmlformats.org/spreadsheetml/2006/main" count="533" uniqueCount="242">
  <si>
    <t>Rok produkcji</t>
  </si>
  <si>
    <t>Lp</t>
  </si>
  <si>
    <t>Nazwa</t>
  </si>
  <si>
    <t>Nr fabryczny</t>
  </si>
  <si>
    <t>Wartość  netto
 2 przeglądów</t>
  </si>
  <si>
    <t>Wartość brutto 
2 przeglądów</t>
  </si>
  <si>
    <t>Razem wartość oferty:</t>
  </si>
  <si>
    <t>Wartość oferty:</t>
  </si>
  <si>
    <t>Cena 1 przeglądu netto</t>
  </si>
  <si>
    <t>VAT</t>
  </si>
  <si>
    <t>Cena 1 przeglądu brutto</t>
  </si>
  <si>
    <t>Częstotliwość przeglądu</t>
  </si>
  <si>
    <t>1/rok</t>
  </si>
  <si>
    <t>1546541</t>
  </si>
  <si>
    <t>1.</t>
  </si>
  <si>
    <t>APARAT VNG</t>
  </si>
  <si>
    <t>APARAT DO BADAŃ SŁUCHOWYCH POTENCJAŁOW WYWOŁANYCH SMART EP ARRS OAE</t>
  </si>
  <si>
    <t>STYMULATOR KALORYCZNY WODNY ENTHERMO 304T</t>
  </si>
  <si>
    <t>3898 3397-4.2</t>
  </si>
  <si>
    <t>1924002</t>
  </si>
  <si>
    <t>SYSTEM DO NIEINWAZYJNEJ DIAGNOSTYKI UKŁADU KRĄŻENIA I AUTONOMICZNEGO UKŁADU KRĄŻENIA</t>
  </si>
  <si>
    <t>-</t>
  </si>
  <si>
    <t>TOR WIZYJNY ENDOSKOPOWY ZESTAW:</t>
  </si>
  <si>
    <t>KAMERA ENDOSKOPOWA Z GŁOWICA</t>
  </si>
  <si>
    <t>GŁOWICA KAMERY MIKROSKOPOWA</t>
  </si>
  <si>
    <t>ŹRÓDŁO ŚWIATŁA</t>
  </si>
  <si>
    <t>STEROWNIK KAMERY</t>
  </si>
  <si>
    <t>KAMERA ENDOSKOPOWA z GŁOWICĄ</t>
  </si>
  <si>
    <t>MONITOR</t>
  </si>
  <si>
    <t>BRONCHOFIBEROSKOP ZESTAW</t>
  </si>
  <si>
    <t>VIDEOLARYNGOSKOP</t>
  </si>
  <si>
    <t>TOR WIZYJNY ENDOSKOPOWY PDD</t>
  </si>
  <si>
    <t>KOMPAKTOWY TOR WIZYJNY TELEPACK Z WÓZKIEM</t>
  </si>
  <si>
    <t>FIBEROSKOP INTUBACYJNYśr 5,2mm, dł. 65cm - zestaw</t>
  </si>
  <si>
    <t>MONITOR FULL HD 26"</t>
  </si>
  <si>
    <t>IMAGE 1 CONNECT</t>
  </si>
  <si>
    <t>IMAGE 1 H3-LINK</t>
  </si>
  <si>
    <t>GŁOWICA KAMERY IMAGE 1 H3-Z SPIES, FULL HD</t>
  </si>
  <si>
    <t>ŹRÓDŁO ŚWIATŁA POWER LED 175 Z MODUŁEM SCB, 100-240VAC, 50/60Hz - ZESTAW</t>
  </si>
  <si>
    <t>ENDOFLATOR 50 SCB</t>
  </si>
  <si>
    <t>KONSOLA UNIDRIVE S III, SCB, 100-240VAC, 50/60Hz DO GYN - ZESTAW</t>
  </si>
  <si>
    <t>POMPA ENDOMAT SELECT Z OPROGRAMOWANIEM - 2 szt.</t>
  </si>
  <si>
    <t>MORCELATOR ROTOCUT G2 DO LAPAROSKOPII Z AKCESORIAMI</t>
  </si>
  <si>
    <t>ZESTAW DO VIDEOBRONCHOSKOPII</t>
  </si>
  <si>
    <t>ŁYŻKA DO LARYNGOSKOPU NR KAT: 8403AX</t>
  </si>
  <si>
    <t>ŁYŻKA DO LARYNGOSKOPU NR KAT: 8403BX</t>
  </si>
  <si>
    <t>ŁYŻKA DO LARYNGOSKOPU NR KAT: 8403HX ( DO TRUDNEJ INTUBACJI D-BLADE)</t>
  </si>
  <si>
    <t>TOR WIZYJNY ENDOSKOPOWY ZE SPECJALISTYCZNYM INSTRUMENTARIUM GINEKOLOGICZNYM</t>
  </si>
  <si>
    <t>GIĘTKI WIDEOENDOSKOP INTUBACYJNY 4,0X65 COMOS do zest. z monitorem 840ZX NR KAT: 11302BDXK, seria 67235</t>
  </si>
  <si>
    <t>DIATERMIA CHIRURGICZNA STORZ AUTOCON 200</t>
  </si>
  <si>
    <t>ZESTAW DO LASEROWEJ ENUKLEACJI STERCZA</t>
  </si>
  <si>
    <t>URETERORENOFIBEROSKOP GIĘTKI</t>
  </si>
  <si>
    <t>BRAK</t>
  </si>
  <si>
    <t>vx801399-h</t>
  </si>
  <si>
    <t>TX799569</t>
  </si>
  <si>
    <t>YX2520</t>
  </si>
  <si>
    <t>xx698786-p</t>
  </si>
  <si>
    <t>vx801394-h</t>
  </si>
  <si>
    <t>xx699016-p</t>
  </si>
  <si>
    <t>51209124xx008</t>
  </si>
  <si>
    <t>ux682567</t>
  </si>
  <si>
    <t>2238213/2235637/2215466</t>
  </si>
  <si>
    <t>RW5945</t>
  </si>
  <si>
    <t>KM/7970/01 CC718150-H</t>
  </si>
  <si>
    <t>YW1210</t>
  </si>
  <si>
    <t>2238</t>
  </si>
  <si>
    <t>2219843</t>
  </si>
  <si>
    <t/>
  </si>
  <si>
    <t>C71E10638</t>
  </si>
  <si>
    <t>US768864-P</t>
  </si>
  <si>
    <t>TS768161-P</t>
  </si>
  <si>
    <t>TS979898-H</t>
  </si>
  <si>
    <t>US12524</t>
  </si>
  <si>
    <t>US1445</t>
  </si>
  <si>
    <t>TS4234</t>
  </si>
  <si>
    <t>YP03561 + YP03534</t>
  </si>
  <si>
    <t>11147</t>
  </si>
  <si>
    <t>TS9031</t>
  </si>
  <si>
    <t>TS9028</t>
  </si>
  <si>
    <t>SS8349</t>
  </si>
  <si>
    <t>SS8286</t>
  </si>
  <si>
    <t>67235</t>
  </si>
  <si>
    <t>A-3499</t>
  </si>
  <si>
    <t>W OPISIE TQ02042, VQ00143</t>
  </si>
  <si>
    <t>2248875</t>
  </si>
  <si>
    <t>KARDIOMONITOR TRANSPORTOWY GENERAL MIDITECH G3H</t>
  </si>
  <si>
    <t>KARDIOMONITOR TRANSPORTOWY GENERAL MIDITECH</t>
  </si>
  <si>
    <t>KARDIOMONITOR TRANSPORTOWY GENERAL MIDITECH G3D</t>
  </si>
  <si>
    <t>G3LK50027</t>
  </si>
  <si>
    <t>G3HK40025</t>
  </si>
  <si>
    <t>G3HK40043</t>
  </si>
  <si>
    <t>G3DM10183</t>
  </si>
  <si>
    <t>G3HK40032</t>
  </si>
  <si>
    <t>NYKTOMETR MESOTEST II</t>
  </si>
  <si>
    <t>PERYMETR KOMPUTEROWY CENTERFIELD II</t>
  </si>
  <si>
    <t>4222-8001</t>
  </si>
  <si>
    <t>7211 4050 56980</t>
  </si>
  <si>
    <t>REJESTRATOR  EKG SILICONBEAT 12 BLUE</t>
  </si>
  <si>
    <t>332/2019</t>
  </si>
  <si>
    <t>331/2019</t>
  </si>
  <si>
    <t>326/2019</t>
  </si>
  <si>
    <t>324/2019</t>
  </si>
  <si>
    <t>2.</t>
  </si>
  <si>
    <t>3.</t>
  </si>
  <si>
    <t>LASER SPHINX JR</t>
  </si>
  <si>
    <t>LASER TULOWY DO CHIRURGII UROLOGICZNEJ REVOLIX/MON</t>
  </si>
  <si>
    <t>LASER CHIRURGICZNY CO2 DS-30C Z WYPOSAŻENIEM</t>
  </si>
  <si>
    <t>00141</t>
  </si>
  <si>
    <t>017</t>
  </si>
  <si>
    <t>1696</t>
  </si>
  <si>
    <t>VIDEOBRONCHOSKOP</t>
  </si>
  <si>
    <t>PROCESOR OBRAZU HDTV 1080p ze żódłem światła</t>
  </si>
  <si>
    <t>WIEŻA ENDOSKOPOWA Z TRZEMA WIDEBRONCHOSKOPAMI I DWOMA  BRONCHOSKOPAMI USG</t>
  </si>
  <si>
    <t>VIDEOBRONCHOSKOP USG (EBUS)</t>
  </si>
  <si>
    <t>VDEOBRONCHOSKOP</t>
  </si>
  <si>
    <t>2B089K066</t>
  </si>
  <si>
    <t>VP-700:3V627K212,BL-700:3S101K559</t>
  </si>
  <si>
    <t>2B090K045</t>
  </si>
  <si>
    <t>2U912K059</t>
  </si>
  <si>
    <t>2B089K065</t>
  </si>
  <si>
    <t>2U912K060</t>
  </si>
  <si>
    <t>APARAT DO KRIOCHIRURGII CRYO-S ELECTRIC II</t>
  </si>
  <si>
    <t>CSEA409KO</t>
  </si>
  <si>
    <t>ELEKTROKARDIOGRAF ASCARD GREEN v.06.101</t>
  </si>
  <si>
    <t>2702</t>
  </si>
  <si>
    <t>PROCESOR PRÓŻNIOWY EXCELSIOR AS</t>
  </si>
  <si>
    <t>ET64071908</t>
  </si>
  <si>
    <t>ET64041908</t>
  </si>
  <si>
    <t>KARDIOMONITOR CARDIO 9000 STANDARD</t>
  </si>
  <si>
    <t>E0900125</t>
  </si>
  <si>
    <t>E0900422</t>
  </si>
  <si>
    <t>E0900233</t>
  </si>
  <si>
    <t>E0900413</t>
  </si>
  <si>
    <t>E0900251</t>
  </si>
  <si>
    <t>E0900252</t>
  </si>
  <si>
    <t>APARAT DO HEMODIALIZY DIALOG + 710200C Z FOTELEM</t>
  </si>
  <si>
    <t>APARAT DO HEMODIALIZY DIALOG 710200C Z FOTELEM</t>
  </si>
  <si>
    <t>200393</t>
  </si>
  <si>
    <t>200394</t>
  </si>
  <si>
    <t>222625</t>
  </si>
  <si>
    <t>222626</t>
  </si>
  <si>
    <t>Zadanie 13.  Naprawa i serwis aparatów do hemodializy</t>
  </si>
  <si>
    <t>Zadanie 12.  Sprzęt i aparatura medyczna firmy MEDCON</t>
  </si>
  <si>
    <t>Zadanie 11.  Sprzęt i aparatura medyczna firmy ELEKTROMED</t>
  </si>
  <si>
    <t>Zadanie 10.  Sprzęt i aparatura medyczna firmy ASPEL</t>
  </si>
  <si>
    <t>Zadanie 9.  Sprzęt i aparatura medyczna firmy METRUM</t>
  </si>
  <si>
    <t>Zadanie 7.  Sprzęt i aparatura medyczna firmy SHARPOL</t>
  </si>
  <si>
    <t>Zadanie 6.  Sprzęt i aparatura medyczna firmy MEDEA</t>
  </si>
  <si>
    <t>Zadanie 5.  Sprzęt i aparatura medyczna firmy OCULUS</t>
  </si>
  <si>
    <t>Zadanie 4.  Sprzęt i aparatura medyczna firmy PRO-MEDICAL</t>
  </si>
  <si>
    <t>Zadanie 3.  Sprzęt i aparatura medyczna firmy MEDIM</t>
  </si>
  <si>
    <t>Zadanie 2. Sprzęt i aparatura medyczna firmy SCHILLER</t>
  </si>
  <si>
    <t>Zadanie 1.  Sprzęt i aparatura medyczna firmy RONEST</t>
  </si>
  <si>
    <t>Zadanie 8.  Sprzęt i aparatura medyczna firmy ENDO ELEKTRONIK</t>
  </si>
  <si>
    <t>Cena serwisu/ 1 msc netto</t>
  </si>
  <si>
    <t>Cena serwisu/ 1 msc brutto</t>
  </si>
  <si>
    <t>Wartość netto</t>
  </si>
  <si>
    <t>GASTROSKOP VIDEO GIF-Q165</t>
  </si>
  <si>
    <t>4.</t>
  </si>
  <si>
    <t>VIDEOGASTROSKOP GIF-Q165</t>
  </si>
  <si>
    <t>5.</t>
  </si>
  <si>
    <t>VIDEOGASTROSKOP OLYMPUS GIF-Q165</t>
  </si>
  <si>
    <t>6.</t>
  </si>
  <si>
    <t>7.</t>
  </si>
  <si>
    <t>VIDEOGASTROSKOP OLYMPUS GIF-Q 165</t>
  </si>
  <si>
    <t>8.</t>
  </si>
  <si>
    <t>PROCESOR WIZYJNY CV-180</t>
  </si>
  <si>
    <t>9.</t>
  </si>
  <si>
    <t>ŹRÓDŁO ŚWIATŁA CLV-180</t>
  </si>
  <si>
    <t>10.</t>
  </si>
  <si>
    <t>VIDEOKOLONOSKOP CF-Q165L/I</t>
  </si>
  <si>
    <t>2615603/2304635</t>
  </si>
  <si>
    <t>11.</t>
  </si>
  <si>
    <t>GASTROSKOP GF-UCT180</t>
  </si>
  <si>
    <t>2601044/1311089</t>
  </si>
  <si>
    <t>12.</t>
  </si>
  <si>
    <t>GASTROSKOP VIDEO GIF-H180 HDTV</t>
  </si>
  <si>
    <t>13.</t>
  </si>
  <si>
    <t>DUODENOSKOP VIDEO TJF-145</t>
  </si>
  <si>
    <t>14.</t>
  </si>
  <si>
    <t>KOLONOSKOP VIDEO CF-Q165I</t>
  </si>
  <si>
    <t>15.</t>
  </si>
  <si>
    <t>BRONCHOFIBEROSKOP BF-TE2 Z ZASILACZEM/MON</t>
  </si>
  <si>
    <t>16.</t>
  </si>
  <si>
    <t>17.</t>
  </si>
  <si>
    <t>18.</t>
  </si>
  <si>
    <t>VIDEODUODENOSKOP TJF-160VR</t>
  </si>
  <si>
    <t>19.</t>
  </si>
  <si>
    <t>VIDEOKOLONOSKOP OLYMPUS CF-Q165L</t>
  </si>
  <si>
    <t>20.</t>
  </si>
  <si>
    <t>PROCESOR KAMERY FULL 4K</t>
  </si>
  <si>
    <t>21.</t>
  </si>
  <si>
    <t>POMPA MEDYCZNA OFP</t>
  </si>
  <si>
    <t>22.</t>
  </si>
  <si>
    <t>VIDEODUODENOSKOP TJF-Q180V</t>
  </si>
  <si>
    <t>23.</t>
  </si>
  <si>
    <t>VIDEOENDOSKOP CF-Q165L</t>
  </si>
  <si>
    <t>24.</t>
  </si>
  <si>
    <t>VIDEOENDOSKOP GIF-H180J</t>
  </si>
  <si>
    <t>25.</t>
  </si>
  <si>
    <t>GŁOWICA KAMERY ENDOSKOPOWEJ</t>
  </si>
  <si>
    <t>26.</t>
  </si>
  <si>
    <t>ŹRÓDŁO ŚWIATŁA XENON 300W</t>
  </si>
  <si>
    <t>27.</t>
  </si>
  <si>
    <t>ŹRÓDŁO ŚWIATŁA CLK-4 DO BF-TE2</t>
  </si>
  <si>
    <t>28.</t>
  </si>
  <si>
    <t>SZAFA DO SUSZENIA I PRZECHOWYWANIA ENDOSKOPÓW EDC-D</t>
  </si>
  <si>
    <t>29.</t>
  </si>
  <si>
    <t>AUTOMATYCZNA MYJNIA ENDOSKOPOWA ETD-3</t>
  </si>
  <si>
    <t>30.</t>
  </si>
  <si>
    <t>MYJNIA ENDOSKOPOWA MINI ETD2</t>
  </si>
  <si>
    <t>31.</t>
  </si>
  <si>
    <t>MYJNIA ENDOSKOPOWA ETD3/MON</t>
  </si>
  <si>
    <t>32.</t>
  </si>
  <si>
    <t>33.</t>
  </si>
  <si>
    <t>INSUFLATOR UHI-4</t>
  </si>
  <si>
    <t>35.</t>
  </si>
  <si>
    <t>PROCESOR OBRAZU CV-190</t>
  </si>
  <si>
    <t>36.</t>
  </si>
  <si>
    <t>ŻRÓDŁO ŚWIATŁA CLV-190</t>
  </si>
  <si>
    <t>37.</t>
  </si>
  <si>
    <t>POMPA PŁUCZĄCA OFP2</t>
  </si>
  <si>
    <t>38.</t>
  </si>
  <si>
    <t>WIDEOKOLONOSKOP HDTV CF-H185L</t>
  </si>
  <si>
    <t>39.</t>
  </si>
  <si>
    <t>40.</t>
  </si>
  <si>
    <t>LITOTRYPTER SHOCKPULSE</t>
  </si>
  <si>
    <t>CG1396</t>
  </si>
  <si>
    <t>41.</t>
  </si>
  <si>
    <t>WM-NP2 Set 3 Workstation</t>
  </si>
  <si>
    <t>42.</t>
  </si>
  <si>
    <t>LMD-X550S Sony 55" Monitor</t>
  </si>
  <si>
    <t>S018000586D</t>
  </si>
  <si>
    <t>43.</t>
  </si>
  <si>
    <t>WM-NP2 Set 1 Workstation</t>
  </si>
  <si>
    <t>44.</t>
  </si>
  <si>
    <t>OEV262H - 26" HD Monitor</t>
  </si>
  <si>
    <t>SUMA:</t>
  </si>
  <si>
    <t xml:space="preserve">Wartość brutto </t>
  </si>
  <si>
    <t xml:space="preserve">Wartość % </t>
  </si>
  <si>
    <t>Wartość miesięcznej raty brutto wynosi: ………………………………… zł</t>
  </si>
  <si>
    <r>
      <t xml:space="preserve">Zadanie 14. </t>
    </r>
    <r>
      <rPr>
        <b/>
        <i/>
        <sz val="12"/>
        <color theme="1"/>
        <rFont val="Arial Narrow"/>
        <family val="2"/>
        <charset val="238"/>
      </rPr>
      <t>Sprzęt endoskopowy firmy Olympus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</si>
</sst>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0.0%"/>
  </numFmts>
  <fonts count="4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libri Light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i/>
      <sz val="12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4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9" fontId="2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" applyNumberFormat="0" applyFill="0" applyAlignment="0" applyProtection="0"/>
    <xf numFmtId="0" fontId="28" fillId="0" borderId="2" applyNumberFormat="0" applyFill="0" applyAlignment="0" applyProtection="0"/>
    <xf numFmtId="0" fontId="29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30" fillId="2" borderId="0" applyNumberFormat="0" applyBorder="0" applyAlignment="0" applyProtection="0"/>
    <xf numFmtId="0" fontId="31" fillId="3" borderId="0" applyNumberFormat="0" applyBorder="0" applyAlignment="0" applyProtection="0"/>
    <xf numFmtId="0" fontId="32" fillId="4" borderId="0" applyNumberFormat="0" applyBorder="0" applyAlignment="0" applyProtection="0"/>
    <xf numFmtId="0" fontId="33" fillId="5" borderId="4" applyNumberFormat="0" applyAlignment="0" applyProtection="0"/>
    <xf numFmtId="0" fontId="34" fillId="6" borderId="5" applyNumberFormat="0" applyAlignment="0" applyProtection="0"/>
    <xf numFmtId="0" fontId="35" fillId="6" borderId="4" applyNumberFormat="0" applyAlignment="0" applyProtection="0"/>
    <xf numFmtId="0" fontId="36" fillId="0" borderId="6" applyNumberFormat="0" applyFill="0" applyAlignment="0" applyProtection="0"/>
    <xf numFmtId="0" fontId="37" fillId="7" borderId="7" applyNumberFormat="0" applyAlignment="0" applyProtection="0"/>
    <xf numFmtId="0" fontId="38" fillId="0" borderId="0" applyNumberFormat="0" applyFill="0" applyBorder="0" applyAlignment="0" applyProtection="0"/>
    <xf numFmtId="0" fontId="25" fillId="8" borderId="8" applyNumberFormat="0" applyFont="0" applyAlignment="0" applyProtection="0"/>
    <xf numFmtId="0" fontId="39" fillId="0" borderId="0" applyNumberFormat="0" applyFill="0" applyBorder="0" applyAlignment="0" applyProtection="0"/>
    <xf numFmtId="0" fontId="40" fillId="0" borderId="9" applyNumberFormat="0" applyFill="0" applyAlignment="0" applyProtection="0"/>
    <xf numFmtId="0" fontId="41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41" fillId="20" borderId="0" applyNumberFormat="0" applyBorder="0" applyAlignment="0" applyProtection="0"/>
    <xf numFmtId="0" fontId="41" fillId="21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41" fillId="24" borderId="0" applyNumberFormat="0" applyBorder="0" applyAlignment="0" applyProtection="0"/>
    <xf numFmtId="0" fontId="41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41" fillId="28" borderId="0" applyNumberFormat="0" applyBorder="0" applyAlignment="0" applyProtection="0"/>
    <xf numFmtId="0" fontId="41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31" borderId="0" applyNumberFormat="0" applyBorder="0" applyAlignment="0" applyProtection="0"/>
    <xf numFmtId="0" fontId="41" fillId="32" borderId="0" applyNumberFormat="0" applyBorder="0" applyAlignment="0" applyProtection="0"/>
    <xf numFmtId="44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97">
    <xf numFmtId="0" fontId="0" fillId="0" borderId="0" xfId="0"/>
    <xf numFmtId="0" fontId="19" fillId="0" borderId="0" xfId="0" applyFont="1"/>
    <xf numFmtId="164" fontId="17" fillId="0" borderId="10" xfId="0" applyNumberFormat="1" applyFont="1" applyBorder="1"/>
    <xf numFmtId="0" fontId="0" fillId="0" borderId="0" xfId="0" applyFont="1"/>
    <xf numFmtId="0" fontId="21" fillId="0" borderId="0" xfId="0" applyFont="1"/>
    <xf numFmtId="0" fontId="23" fillId="0" borderId="10" xfId="0" applyFont="1" applyBorder="1" applyAlignment="1">
      <alignment horizontal="center" vertical="center" wrapText="1"/>
    </xf>
    <xf numFmtId="44" fontId="23" fillId="0" borderId="10" xfId="0" applyNumberFormat="1" applyFont="1" applyBorder="1" applyAlignment="1">
      <alignment vertical="center" wrapText="1"/>
    </xf>
    <xf numFmtId="44" fontId="23" fillId="0" borderId="10" xfId="0" applyNumberFormat="1" applyFont="1" applyBorder="1" applyAlignment="1">
      <alignment horizontal="center" vertical="center" wrapText="1"/>
    </xf>
    <xf numFmtId="0" fontId="22" fillId="33" borderId="10" xfId="0" applyFont="1" applyFill="1" applyBorder="1" applyAlignment="1">
      <alignment vertical="center" wrapText="1"/>
    </xf>
    <xf numFmtId="0" fontId="22" fillId="33" borderId="10" xfId="0" applyFont="1" applyFill="1" applyBorder="1" applyAlignment="1">
      <alignment horizontal="center" vertical="center" wrapText="1"/>
    </xf>
    <xf numFmtId="44" fontId="22" fillId="33" borderId="10" xfId="0" applyNumberFormat="1" applyFont="1" applyFill="1" applyBorder="1" applyAlignment="1">
      <alignment horizontal="center" vertical="center" wrapText="1"/>
    </xf>
    <xf numFmtId="9" fontId="22" fillId="33" borderId="10" xfId="42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44" fontId="0" fillId="0" borderId="10" xfId="0" applyNumberFormat="1" applyBorder="1"/>
    <xf numFmtId="44" fontId="0" fillId="0" borderId="10" xfId="0" applyNumberFormat="1" applyBorder="1" applyAlignment="1">
      <alignment horizontal="center" vertical="center"/>
    </xf>
    <xf numFmtId="44" fontId="19" fillId="0" borderId="10" xfId="0" applyNumberFormat="1" applyFont="1" applyBorder="1" applyAlignment="1">
      <alignment horizontal="center" vertical="center"/>
    </xf>
    <xf numFmtId="164" fontId="20" fillId="0" borderId="10" xfId="0" applyNumberFormat="1" applyFont="1" applyBorder="1" applyAlignment="1">
      <alignment horizontal="right" vertical="center"/>
    </xf>
    <xf numFmtId="44" fontId="0" fillId="0" borderId="10" xfId="0" applyNumberFormat="1" applyFont="1" applyBorder="1"/>
    <xf numFmtId="44" fontId="19" fillId="0" borderId="10" xfId="0" applyNumberFormat="1" applyFont="1" applyBorder="1" applyAlignment="1">
      <alignment horizontal="center"/>
    </xf>
    <xf numFmtId="164" fontId="23" fillId="0" borderId="10" xfId="0" applyNumberFormat="1" applyFont="1" applyBorder="1" applyAlignment="1">
      <alignment horizontal="center" vertical="center" wrapText="1"/>
    </xf>
    <xf numFmtId="0" fontId="42" fillId="0" borderId="0" xfId="0" applyFont="1"/>
    <xf numFmtId="9" fontId="23" fillId="0" borderId="10" xfId="44" applyFont="1" applyBorder="1" applyAlignment="1">
      <alignment vertical="center" wrapText="1"/>
    </xf>
    <xf numFmtId="164" fontId="0" fillId="0" borderId="10" xfId="0" applyNumberFormat="1" applyBorder="1"/>
    <xf numFmtId="0" fontId="43" fillId="0" borderId="10" xfId="0" applyFont="1" applyBorder="1" applyAlignment="1">
      <alignment horizontal="center" vertical="center" wrapText="1"/>
    </xf>
    <xf numFmtId="164" fontId="22" fillId="0" borderId="10" xfId="0" applyNumberFormat="1" applyFont="1" applyFill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9" fontId="22" fillId="0" borderId="10" xfId="44" applyFont="1" applyBorder="1" applyAlignment="1">
      <alignment horizontal="center" vertical="center" wrapText="1"/>
    </xf>
    <xf numFmtId="9" fontId="22" fillId="0" borderId="10" xfId="0" applyNumberFormat="1" applyFont="1" applyBorder="1" applyAlignment="1">
      <alignment horizontal="center" vertical="center" wrapText="1"/>
    </xf>
    <xf numFmtId="9" fontId="22" fillId="0" borderId="10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vertical="center" wrapText="1"/>
    </xf>
    <xf numFmtId="0" fontId="23" fillId="0" borderId="10" xfId="0" applyFont="1" applyBorder="1" applyAlignment="1">
      <alignment horizontal="center"/>
    </xf>
    <xf numFmtId="9" fontId="22" fillId="0" borderId="10" xfId="44" applyFont="1" applyBorder="1" applyAlignment="1">
      <alignment vertical="center" wrapText="1"/>
    </xf>
    <xf numFmtId="0" fontId="44" fillId="0" borderId="10" xfId="43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9" fontId="22" fillId="0" borderId="10" xfId="0" applyNumberFormat="1" applyFont="1" applyBorder="1" applyAlignment="1">
      <alignment vertical="center" wrapText="1"/>
    </xf>
    <xf numFmtId="0" fontId="44" fillId="0" borderId="10" xfId="43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9" fontId="22" fillId="0" borderId="10" xfId="44" applyFont="1" applyBorder="1" applyAlignment="1">
      <alignment horizontal="center" vertical="center"/>
    </xf>
    <xf numFmtId="0" fontId="1" fillId="0" borderId="10" xfId="43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34" borderId="10" xfId="0" applyFont="1" applyFill="1" applyBorder="1" applyAlignment="1">
      <alignment horizontal="center" vertical="center" wrapText="1"/>
    </xf>
    <xf numFmtId="44" fontId="23" fillId="34" borderId="10" xfId="0" applyNumberFormat="1" applyFont="1" applyFill="1" applyBorder="1" applyAlignment="1">
      <alignment horizontal="center" vertical="center" wrapText="1"/>
    </xf>
    <xf numFmtId="9" fontId="22" fillId="34" borderId="10" xfId="44" applyFont="1" applyFill="1" applyBorder="1" applyAlignment="1">
      <alignment horizontal="center" vertical="center" wrapText="1"/>
    </xf>
    <xf numFmtId="44" fontId="22" fillId="34" borderId="10" xfId="0" applyNumberFormat="1" applyFont="1" applyFill="1" applyBorder="1" applyAlignment="1">
      <alignment horizontal="center" vertical="center" wrapText="1"/>
    </xf>
    <xf numFmtId="0" fontId="1" fillId="0" borderId="10" xfId="43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wrapText="1"/>
    </xf>
    <xf numFmtId="164" fontId="19" fillId="0" borderId="0" xfId="0" applyNumberFormat="1" applyFont="1" applyAlignment="1">
      <alignment horizontal="right" vertical="center" wrapText="1"/>
    </xf>
    <xf numFmtId="0" fontId="19" fillId="0" borderId="0" xfId="0" applyFont="1" applyAlignment="1">
      <alignment horizontal="right" wrapText="1"/>
    </xf>
    <xf numFmtId="0" fontId="19" fillId="0" borderId="0" xfId="0" applyFont="1" applyAlignment="1">
      <alignment horizontal="center" wrapText="1"/>
    </xf>
    <xf numFmtId="44" fontId="19" fillId="0" borderId="0" xfId="0" applyNumberFormat="1" applyFont="1" applyAlignment="1">
      <alignment horizontal="center" vertical="center" wrapText="1"/>
    </xf>
    <xf numFmtId="0" fontId="0" fillId="0" borderId="0" xfId="0"/>
    <xf numFmtId="0" fontId="21" fillId="0" borderId="0" xfId="0" applyFont="1"/>
    <xf numFmtId="0" fontId="23" fillId="0" borderId="10" xfId="0" applyFont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9" fontId="22" fillId="33" borderId="10" xfId="42" applyFont="1" applyFill="1" applyBorder="1" applyAlignment="1">
      <alignment horizontal="center" vertical="center" wrapText="1"/>
    </xf>
    <xf numFmtId="44" fontId="22" fillId="34" borderId="10" xfId="0" applyNumberFormat="1" applyFont="1" applyFill="1" applyBorder="1" applyAlignment="1">
      <alignment horizontal="center" vertical="center" wrapText="1"/>
    </xf>
    <xf numFmtId="165" fontId="19" fillId="0" borderId="10" xfId="0" applyNumberFormat="1" applyFont="1" applyBorder="1"/>
    <xf numFmtId="164" fontId="22" fillId="33" borderId="10" xfId="0" applyNumberFormat="1" applyFont="1" applyFill="1" applyBorder="1" applyAlignment="1">
      <alignment horizontal="center" vertical="center" wrapText="1"/>
    </xf>
    <xf numFmtId="0" fontId="17" fillId="0" borderId="0" xfId="0" applyFont="1"/>
    <xf numFmtId="164" fontId="19" fillId="0" borderId="10" xfId="0" applyNumberFormat="1" applyFont="1" applyFill="1" applyBorder="1"/>
    <xf numFmtId="165" fontId="19" fillId="0" borderId="10" xfId="42" applyNumberFormat="1" applyFont="1" applyBorder="1"/>
    <xf numFmtId="44" fontId="22" fillId="33" borderId="10" xfId="87" applyFont="1" applyFill="1" applyBorder="1" applyAlignment="1">
      <alignment horizontal="center" vertical="center" wrapText="1"/>
    </xf>
    <xf numFmtId="44" fontId="19" fillId="0" borderId="10" xfId="87" applyFont="1" applyBorder="1" applyAlignment="1">
      <alignment horizontal="center" vertical="center"/>
    </xf>
    <xf numFmtId="164" fontId="22" fillId="0" borderId="10" xfId="0" applyNumberFormat="1" applyFont="1" applyFill="1" applyBorder="1" applyAlignment="1">
      <alignment horizontal="right" vertical="center" wrapText="1"/>
    </xf>
    <xf numFmtId="9" fontId="23" fillId="0" borderId="10" xfId="44" applyFont="1" applyBorder="1" applyAlignment="1">
      <alignment horizontal="center" vertical="center" wrapText="1"/>
    </xf>
    <xf numFmtId="0" fontId="45" fillId="0" borderId="0" xfId="0" applyFont="1"/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23" fillId="0" borderId="10" xfId="0" applyNumberFormat="1" applyFont="1" applyFill="1" applyBorder="1" applyAlignment="1">
      <alignment horizontal="center" vertical="center" wrapText="1"/>
    </xf>
    <xf numFmtId="164" fontId="19" fillId="0" borderId="0" xfId="0" applyNumberFormat="1" applyFont="1"/>
    <xf numFmtId="0" fontId="20" fillId="0" borderId="10" xfId="0" applyFont="1" applyBorder="1" applyAlignment="1">
      <alignment horizontal="right"/>
    </xf>
    <xf numFmtId="44" fontId="23" fillId="0" borderId="14" xfId="0" applyNumberFormat="1" applyFont="1" applyBorder="1" applyAlignment="1">
      <alignment horizontal="center" vertical="center" wrapText="1"/>
    </xf>
    <xf numFmtId="44" fontId="23" fillId="0" borderId="15" xfId="0" applyNumberFormat="1" applyFont="1" applyBorder="1" applyAlignment="1">
      <alignment horizontal="center" vertical="center" wrapText="1"/>
    </xf>
    <xf numFmtId="44" fontId="23" fillId="0" borderId="16" xfId="0" applyNumberFormat="1" applyFont="1" applyBorder="1" applyAlignment="1">
      <alignment horizontal="center" vertical="center" wrapText="1"/>
    </xf>
    <xf numFmtId="0" fontId="20" fillId="0" borderId="12" xfId="0" applyFont="1" applyBorder="1" applyAlignment="1">
      <alignment horizontal="right" vertical="center"/>
    </xf>
    <xf numFmtId="0" fontId="20" fillId="0" borderId="13" xfId="0" applyFont="1" applyBorder="1" applyAlignment="1">
      <alignment horizontal="right" vertical="center"/>
    </xf>
    <xf numFmtId="0" fontId="20" fillId="0" borderId="11" xfId="0" applyFont="1" applyBorder="1" applyAlignment="1">
      <alignment horizontal="right" vertical="center"/>
    </xf>
    <xf numFmtId="164" fontId="22" fillId="0" borderId="14" xfId="0" applyNumberFormat="1" applyFont="1" applyBorder="1" applyAlignment="1">
      <alignment horizontal="center" vertical="center" wrapText="1"/>
    </xf>
    <xf numFmtId="164" fontId="22" fillId="0" borderId="15" xfId="0" applyNumberFormat="1" applyFont="1" applyBorder="1" applyAlignment="1">
      <alignment horizontal="center" vertical="center" wrapText="1"/>
    </xf>
    <xf numFmtId="164" fontId="22" fillId="0" borderId="16" xfId="0" applyNumberFormat="1" applyFont="1" applyBorder="1" applyAlignment="1">
      <alignment horizontal="center" vertical="center" wrapText="1"/>
    </xf>
    <xf numFmtId="9" fontId="23" fillId="0" borderId="14" xfId="42" applyFont="1" applyBorder="1" applyAlignment="1">
      <alignment horizontal="center" vertical="center" wrapText="1"/>
    </xf>
    <xf numFmtId="9" fontId="23" fillId="0" borderId="15" xfId="42" applyFont="1" applyBorder="1" applyAlignment="1">
      <alignment horizontal="center" vertical="center" wrapText="1"/>
    </xf>
    <xf numFmtId="9" fontId="23" fillId="0" borderId="16" xfId="42" applyFont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right" vertical="center" wrapText="1"/>
    </xf>
    <xf numFmtId="0" fontId="17" fillId="0" borderId="12" xfId="0" applyFont="1" applyBorder="1" applyAlignment="1">
      <alignment horizontal="right"/>
    </xf>
    <xf numFmtId="0" fontId="17" fillId="0" borderId="13" xfId="0" applyFont="1" applyBorder="1" applyAlignment="1">
      <alignment horizontal="right"/>
    </xf>
    <xf numFmtId="0" fontId="17" fillId="0" borderId="11" xfId="0" applyFont="1" applyBorder="1" applyAlignment="1">
      <alignment horizontal="right"/>
    </xf>
    <xf numFmtId="9" fontId="23" fillId="0" borderId="14" xfId="44" applyFont="1" applyBorder="1" applyAlignment="1">
      <alignment horizontal="center" vertical="center" wrapText="1"/>
    </xf>
    <xf numFmtId="9" fontId="23" fillId="0" borderId="16" xfId="44" applyFont="1" applyBorder="1" applyAlignment="1">
      <alignment horizontal="center" vertical="center" wrapText="1"/>
    </xf>
    <xf numFmtId="0" fontId="17" fillId="0" borderId="10" xfId="0" applyFont="1" applyBorder="1" applyAlignment="1">
      <alignment horizontal="right"/>
    </xf>
    <xf numFmtId="0" fontId="17" fillId="0" borderId="10" xfId="0" applyFont="1" applyBorder="1" applyAlignment="1">
      <alignment horizontal="right" vertical="center"/>
    </xf>
    <xf numFmtId="0" fontId="17" fillId="0" borderId="12" xfId="0" applyFont="1" applyBorder="1" applyAlignment="1">
      <alignment horizontal="right" vertical="center"/>
    </xf>
    <xf numFmtId="0" fontId="17" fillId="0" borderId="13" xfId="0" applyFont="1" applyBorder="1" applyAlignment="1">
      <alignment horizontal="right" vertical="center"/>
    </xf>
    <xf numFmtId="0" fontId="17" fillId="0" borderId="11" xfId="0" applyFont="1" applyBorder="1" applyAlignment="1">
      <alignment horizontal="right" vertical="center"/>
    </xf>
  </cellXfs>
  <cellStyles count="114">
    <cellStyle name="20% - akcent 1" xfId="19" builtinId="30" customBuiltin="1"/>
    <cellStyle name="20% — akcent 1 2" xfId="63"/>
    <cellStyle name="20% — akcent 1 2 2" xfId="102"/>
    <cellStyle name="20% — akcent 1 2 3" xfId="89"/>
    <cellStyle name="20% - akcent 2" xfId="23" builtinId="34" customBuiltin="1"/>
    <cellStyle name="20% — akcent 2 2" xfId="67"/>
    <cellStyle name="20% — akcent 2 2 2" xfId="104"/>
    <cellStyle name="20% — akcent 2 2 3" xfId="91"/>
    <cellStyle name="20% - akcent 3" xfId="27" builtinId="38" customBuiltin="1"/>
    <cellStyle name="20% — akcent 3 2" xfId="71"/>
    <cellStyle name="20% — akcent 3 2 2" xfId="106"/>
    <cellStyle name="20% — akcent 3 2 3" xfId="93"/>
    <cellStyle name="20% - akcent 4" xfId="31" builtinId="42" customBuiltin="1"/>
    <cellStyle name="20% — akcent 4 2" xfId="75"/>
    <cellStyle name="20% — akcent 4 2 2" xfId="108"/>
    <cellStyle name="20% — akcent 4 2 3" xfId="95"/>
    <cellStyle name="20% - akcent 5" xfId="35" builtinId="46" customBuiltin="1"/>
    <cellStyle name="20% — akcent 5 2" xfId="79"/>
    <cellStyle name="20% — akcent 5 2 2" xfId="110"/>
    <cellStyle name="20% — akcent 5 2 3" xfId="97"/>
    <cellStyle name="20% - akcent 6" xfId="39" builtinId="50" customBuiltin="1"/>
    <cellStyle name="20% — akcent 6 2" xfId="83"/>
    <cellStyle name="20% — akcent 6 2 2" xfId="112"/>
    <cellStyle name="20% — akcent 6 2 3" xfId="99"/>
    <cellStyle name="40% - akcent 1" xfId="20" builtinId="31" customBuiltin="1"/>
    <cellStyle name="40% — akcent 1 2" xfId="64"/>
    <cellStyle name="40% — akcent 1 2 2" xfId="103"/>
    <cellStyle name="40% — akcent 1 2 3" xfId="90"/>
    <cellStyle name="40% - akcent 2" xfId="24" builtinId="35" customBuiltin="1"/>
    <cellStyle name="40% — akcent 2 2" xfId="68"/>
    <cellStyle name="40% — akcent 2 2 2" xfId="105"/>
    <cellStyle name="40% — akcent 2 2 3" xfId="92"/>
    <cellStyle name="40% - akcent 3" xfId="28" builtinId="39" customBuiltin="1"/>
    <cellStyle name="40% — akcent 3 2" xfId="72"/>
    <cellStyle name="40% — akcent 3 2 2" xfId="107"/>
    <cellStyle name="40% — akcent 3 2 3" xfId="94"/>
    <cellStyle name="40% - akcent 4" xfId="32" builtinId="43" customBuiltin="1"/>
    <cellStyle name="40% — akcent 4 2" xfId="76"/>
    <cellStyle name="40% — akcent 4 2 2" xfId="109"/>
    <cellStyle name="40% — akcent 4 2 3" xfId="96"/>
    <cellStyle name="40% - akcent 5" xfId="36" builtinId="47" customBuiltin="1"/>
    <cellStyle name="40% — akcent 5 2" xfId="80"/>
    <cellStyle name="40% — akcent 5 2 2" xfId="111"/>
    <cellStyle name="40% — akcent 5 2 3" xfId="98"/>
    <cellStyle name="40% - akcent 6" xfId="40" builtinId="51" customBuiltin="1"/>
    <cellStyle name="40% — akcent 6 2" xfId="84"/>
    <cellStyle name="40% — akcent 6 2 2" xfId="113"/>
    <cellStyle name="40% — akcent 6 2 3" xfId="100"/>
    <cellStyle name="60% - akcent 1" xfId="21" builtinId="32" customBuiltin="1"/>
    <cellStyle name="60% — akcent 1 2" xfId="65"/>
    <cellStyle name="60% - akcent 2" xfId="25" builtinId="36" customBuiltin="1"/>
    <cellStyle name="60% — akcent 2 2" xfId="69"/>
    <cellStyle name="60% - akcent 3" xfId="29" builtinId="40" customBuiltin="1"/>
    <cellStyle name="60% — akcent 3 2" xfId="73"/>
    <cellStyle name="60% - akcent 4" xfId="33" builtinId="44" customBuiltin="1"/>
    <cellStyle name="60% — akcent 4 2" xfId="77"/>
    <cellStyle name="60% - akcent 5" xfId="37" builtinId="48" customBuiltin="1"/>
    <cellStyle name="60% — akcent 5 2" xfId="81"/>
    <cellStyle name="60% - akcent 6" xfId="41" builtinId="52" customBuiltin="1"/>
    <cellStyle name="60% — akcent 6 2" xfId="85"/>
    <cellStyle name="Akcent 1" xfId="18" builtinId="29" customBuiltin="1"/>
    <cellStyle name="Akcent 1 2" xfId="62"/>
    <cellStyle name="Akcent 2" xfId="22" builtinId="33" customBuiltin="1"/>
    <cellStyle name="Akcent 2 2" xfId="66"/>
    <cellStyle name="Akcent 3" xfId="26" builtinId="37" customBuiltin="1"/>
    <cellStyle name="Akcent 3 2" xfId="70"/>
    <cellStyle name="Akcent 4" xfId="30" builtinId="41" customBuiltin="1"/>
    <cellStyle name="Akcent 4 2" xfId="74"/>
    <cellStyle name="Akcent 5" xfId="34" builtinId="45" customBuiltin="1"/>
    <cellStyle name="Akcent 5 2" xfId="78"/>
    <cellStyle name="Akcent 6" xfId="38" builtinId="49" customBuiltin="1"/>
    <cellStyle name="Akcent 6 2" xfId="82"/>
    <cellStyle name="Dane wejściowe" xfId="9" builtinId="20" customBuiltin="1"/>
    <cellStyle name="Dane wejściowe 2" xfId="53"/>
    <cellStyle name="Dane wyjściowe" xfId="10" builtinId="21" customBuiltin="1"/>
    <cellStyle name="Dane wyjściowe 2" xfId="54"/>
    <cellStyle name="Dobre" xfId="6" builtinId="26" customBuiltin="1"/>
    <cellStyle name="Dobry 2" xfId="50"/>
    <cellStyle name="Komórka połączona" xfId="12" builtinId="24" customBuiltin="1"/>
    <cellStyle name="Komórka połączona 2" xfId="56"/>
    <cellStyle name="Komórka zaznaczona" xfId="13" builtinId="23" customBuiltin="1"/>
    <cellStyle name="Komórka zaznaczona 2" xfId="57"/>
    <cellStyle name="Nagłówek 1" xfId="2" builtinId="16" customBuiltin="1"/>
    <cellStyle name="Nagłówek 1 2" xfId="46"/>
    <cellStyle name="Nagłówek 2" xfId="3" builtinId="17" customBuiltin="1"/>
    <cellStyle name="Nagłówek 2 2" xfId="47"/>
    <cellStyle name="Nagłówek 3" xfId="4" builtinId="18" customBuiltin="1"/>
    <cellStyle name="Nagłówek 3 2" xfId="48"/>
    <cellStyle name="Nagłówek 4" xfId="5" builtinId="19" customBuiltin="1"/>
    <cellStyle name="Nagłówek 4 2" xfId="49"/>
    <cellStyle name="Neutralne" xfId="8" builtinId="28" customBuiltin="1"/>
    <cellStyle name="Neutralny 2" xfId="52"/>
    <cellStyle name="Normalny" xfId="0" builtinId="0"/>
    <cellStyle name="Normalny 2" xfId="43"/>
    <cellStyle name="Obliczenia" xfId="11" builtinId="22" customBuiltin="1"/>
    <cellStyle name="Obliczenia 2" xfId="55"/>
    <cellStyle name="Procentowy" xfId="42" builtinId="5"/>
    <cellStyle name="Procentowy 2" xfId="44"/>
    <cellStyle name="Suma" xfId="17" builtinId="25" customBuiltin="1"/>
    <cellStyle name="Suma 2" xfId="61"/>
    <cellStyle name="Tekst objaśnienia" xfId="16" builtinId="53" customBuiltin="1"/>
    <cellStyle name="Tekst objaśnienia 2" xfId="60"/>
    <cellStyle name="Tekst ostrzeżenia" xfId="14" builtinId="11" customBuiltin="1"/>
    <cellStyle name="Tekst ostrzeżenia 2" xfId="58"/>
    <cellStyle name="Tytuł" xfId="1" builtinId="15" customBuiltin="1"/>
    <cellStyle name="Tytuł 2" xfId="45"/>
    <cellStyle name="Uwaga" xfId="15" builtinId="10" customBuiltin="1"/>
    <cellStyle name="Uwaga 2" xfId="59"/>
    <cellStyle name="Uwaga 2 2" xfId="101"/>
    <cellStyle name="Uwaga 2 3" xfId="88"/>
    <cellStyle name="Walutowy" xfId="87" builtinId="4"/>
    <cellStyle name="Walutowy 2" xfId="86"/>
    <cellStyle name="Złe" xfId="7" builtinId="27" customBuiltin="1"/>
    <cellStyle name="Zły 2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view="pageLayout" workbookViewId="0">
      <selection activeCell="B25" sqref="B25"/>
    </sheetView>
  </sheetViews>
  <sheetFormatPr defaultRowHeight="15"/>
  <cols>
    <col min="1" max="1" width="5.42578125" customWidth="1"/>
    <col min="2" max="2" width="47.85546875" customWidth="1"/>
    <col min="3" max="3" width="12.7109375" customWidth="1"/>
    <col min="4" max="4" width="21.42578125" customWidth="1"/>
    <col min="5" max="5" width="9.42578125" bestFit="1" customWidth="1"/>
    <col min="6" max="6" width="19" customWidth="1"/>
    <col min="7" max="7" width="11.28515625" customWidth="1"/>
    <col min="8" max="9" width="13.85546875" customWidth="1"/>
    <col min="10" max="10" width="15" customWidth="1"/>
  </cols>
  <sheetData>
    <row r="1" spans="1:10" ht="16.5">
      <c r="A1" s="20" t="s">
        <v>152</v>
      </c>
      <c r="B1" s="4"/>
    </row>
    <row r="2" spans="1:10" ht="38.25">
      <c r="A2" s="9" t="s">
        <v>1</v>
      </c>
      <c r="B2" s="9" t="s">
        <v>2</v>
      </c>
      <c r="C2" s="9" t="s">
        <v>3</v>
      </c>
      <c r="D2" s="9" t="s">
        <v>0</v>
      </c>
      <c r="E2" s="10" t="s">
        <v>8</v>
      </c>
      <c r="F2" s="11" t="s">
        <v>9</v>
      </c>
      <c r="G2" s="10" t="s">
        <v>10</v>
      </c>
      <c r="H2" s="9" t="s">
        <v>11</v>
      </c>
      <c r="I2" s="9" t="s">
        <v>4</v>
      </c>
      <c r="J2" s="9" t="s">
        <v>5</v>
      </c>
    </row>
    <row r="3" spans="1:10" ht="28.5" customHeight="1">
      <c r="A3" s="5">
        <v>1</v>
      </c>
      <c r="B3" s="5" t="s">
        <v>15</v>
      </c>
      <c r="C3" s="5">
        <v>1522</v>
      </c>
      <c r="D3" s="5">
        <v>2015</v>
      </c>
      <c r="E3" s="25"/>
      <c r="F3" s="27"/>
      <c r="G3" s="25">
        <f>E3*1.08</f>
        <v>0</v>
      </c>
      <c r="H3" s="5" t="s">
        <v>12</v>
      </c>
      <c r="I3" s="7">
        <f>2*E3</f>
        <v>0</v>
      </c>
      <c r="J3" s="7">
        <f>2*G3</f>
        <v>0</v>
      </c>
    </row>
    <row r="4" spans="1:10" ht="28.5" customHeight="1">
      <c r="A4" s="5">
        <v>2</v>
      </c>
      <c r="B4" s="5" t="s">
        <v>16</v>
      </c>
      <c r="C4" s="5" t="s">
        <v>18</v>
      </c>
      <c r="D4" s="5">
        <v>2008</v>
      </c>
      <c r="E4" s="25"/>
      <c r="F4" s="28"/>
      <c r="G4" s="25">
        <f t="shared" ref="G4:G5" si="0">E4*1.08</f>
        <v>0</v>
      </c>
      <c r="H4" s="5" t="s">
        <v>12</v>
      </c>
      <c r="I4" s="7">
        <f t="shared" ref="I4:I5" si="1">2*E4</f>
        <v>0</v>
      </c>
      <c r="J4" s="7">
        <f t="shared" ref="J4:J5" si="2">2*G4</f>
        <v>0</v>
      </c>
    </row>
    <row r="5" spans="1:10" ht="28.5" customHeight="1">
      <c r="A5" s="5">
        <v>3</v>
      </c>
      <c r="B5" s="5" t="s">
        <v>17</v>
      </c>
      <c r="C5" s="5" t="s">
        <v>19</v>
      </c>
      <c r="D5" s="5">
        <v>2009</v>
      </c>
      <c r="E5" s="25"/>
      <c r="F5" s="28"/>
      <c r="G5" s="25">
        <f t="shared" si="0"/>
        <v>0</v>
      </c>
      <c r="H5" s="5" t="s">
        <v>12</v>
      </c>
      <c r="I5" s="7">
        <f t="shared" si="1"/>
        <v>0</v>
      </c>
      <c r="J5" s="7">
        <f t="shared" si="2"/>
        <v>0</v>
      </c>
    </row>
    <row r="6" spans="1:10" ht="16.5">
      <c r="A6" s="73" t="s">
        <v>6</v>
      </c>
      <c r="B6" s="73"/>
      <c r="C6" s="73"/>
      <c r="D6" s="73"/>
      <c r="E6" s="73"/>
      <c r="F6" s="73"/>
      <c r="G6" s="73"/>
      <c r="H6" s="73"/>
      <c r="I6" s="15">
        <f>SUM(I3:I5)</f>
        <v>0</v>
      </c>
      <c r="J6" s="15">
        <f>SUM(J3:J5)</f>
        <v>0</v>
      </c>
    </row>
    <row r="9" spans="1:10" ht="16.5">
      <c r="A9" s="1"/>
    </row>
  </sheetData>
  <mergeCells count="1">
    <mergeCell ref="A6:H6"/>
  </mergeCells>
  <pageMargins left="0.7" right="0.7" top="0.75" bottom="0.75" header="0.3" footer="0.3"/>
  <pageSetup paperSize="9" scale="77" orientation="landscape" r:id="rId1"/>
  <headerFooter>
    <oddHeader>&amp;L&amp;"-,Pogrubiony"Sprawa nr: 3/2022 &amp;C&amp;"-,Pogrubiony"FORMULARZ CENOWY</oddHeader>
    <oddFooter>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view="pageLayout" workbookViewId="0">
      <selection activeCell="B25" sqref="B25"/>
    </sheetView>
  </sheetViews>
  <sheetFormatPr defaultRowHeight="15"/>
  <cols>
    <col min="1" max="1" width="5.42578125" customWidth="1"/>
    <col min="2" max="2" width="41.7109375" customWidth="1"/>
    <col min="3" max="3" width="20.28515625" customWidth="1"/>
    <col min="4" max="4" width="16.28515625" customWidth="1"/>
    <col min="5" max="5" width="16.5703125" customWidth="1"/>
    <col min="6" max="6" width="17.140625" customWidth="1"/>
    <col min="7" max="7" width="9.42578125" bestFit="1" customWidth="1"/>
    <col min="8" max="8" width="19.28515625" customWidth="1"/>
    <col min="9" max="9" width="14.5703125" customWidth="1"/>
    <col min="10" max="10" width="17.28515625" customWidth="1"/>
  </cols>
  <sheetData>
    <row r="1" spans="1:10" ht="16.5">
      <c r="A1" s="20" t="s">
        <v>151</v>
      </c>
      <c r="B1" s="4"/>
      <c r="C1" s="1"/>
      <c r="D1" s="1"/>
      <c r="E1" s="1"/>
      <c r="F1" s="1"/>
      <c r="G1" s="1"/>
      <c r="H1" s="1"/>
      <c r="I1" s="1"/>
      <c r="J1" s="1"/>
    </row>
    <row r="2" spans="1:10" ht="50.25" customHeight="1">
      <c r="A2" s="9" t="s">
        <v>1</v>
      </c>
      <c r="B2" s="9" t="s">
        <v>2</v>
      </c>
      <c r="C2" s="9" t="s">
        <v>3</v>
      </c>
      <c r="D2" s="9" t="s">
        <v>0</v>
      </c>
      <c r="E2" s="10" t="s">
        <v>8</v>
      </c>
      <c r="F2" s="11" t="s">
        <v>9</v>
      </c>
      <c r="G2" s="10" t="s">
        <v>10</v>
      </c>
      <c r="H2" s="9" t="s">
        <v>11</v>
      </c>
      <c r="I2" s="9" t="s">
        <v>4</v>
      </c>
      <c r="J2" s="9" t="s">
        <v>5</v>
      </c>
    </row>
    <row r="3" spans="1:10" ht="25.5">
      <c r="A3" s="5">
        <v>1</v>
      </c>
      <c r="B3" s="12" t="s">
        <v>20</v>
      </c>
      <c r="C3" s="12" t="s">
        <v>13</v>
      </c>
      <c r="D3" s="5">
        <v>2015</v>
      </c>
      <c r="E3" s="29"/>
      <c r="F3" s="21"/>
      <c r="G3" s="25">
        <f>E3*1.08</f>
        <v>0</v>
      </c>
      <c r="H3" s="12" t="s">
        <v>12</v>
      </c>
      <c r="I3" s="7">
        <f>2*E3</f>
        <v>0</v>
      </c>
      <c r="J3" s="7">
        <f>2*G3</f>
        <v>0</v>
      </c>
    </row>
    <row r="4" spans="1:10" ht="16.5">
      <c r="A4" s="73" t="s">
        <v>6</v>
      </c>
      <c r="B4" s="73"/>
      <c r="C4" s="73"/>
      <c r="D4" s="73"/>
      <c r="E4" s="73"/>
      <c r="F4" s="73"/>
      <c r="G4" s="73"/>
      <c r="H4" s="73"/>
      <c r="I4" s="18">
        <f>SUM(I3:I3)</f>
        <v>0</v>
      </c>
      <c r="J4" s="18">
        <f>SUM(J3:J3)</f>
        <v>0</v>
      </c>
    </row>
    <row r="7" spans="1:10" ht="16.5">
      <c r="A7" s="1"/>
    </row>
  </sheetData>
  <mergeCells count="1">
    <mergeCell ref="A4:H4"/>
  </mergeCells>
  <pageMargins left="0.7" right="0.7" top="0.75" bottom="0.75" header="0.3" footer="0.3"/>
  <pageSetup paperSize="9" scale="73" fitToHeight="0" orientation="landscape" r:id="rId1"/>
  <headerFooter>
    <oddHeader>&amp;L&amp;"-,Pogrubiony"Sprawa nr: 3/2022 &amp;C&amp;"-,Pogrubiony"FORMULARZ CENOWY</oddHeader>
    <oddFooter>&amp;RPieczęć i podpis Wykonawcy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view="pageLayout" workbookViewId="0">
      <selection activeCell="B25" sqref="B25"/>
    </sheetView>
  </sheetViews>
  <sheetFormatPr defaultRowHeight="15"/>
  <cols>
    <col min="1" max="1" width="4.42578125" customWidth="1"/>
    <col min="2" max="2" width="35.5703125" customWidth="1"/>
    <col min="3" max="3" width="14.5703125" customWidth="1"/>
    <col min="4" max="4" width="16" customWidth="1"/>
    <col min="5" max="6" width="17.140625" customWidth="1"/>
    <col min="7" max="7" width="10.140625" bestFit="1" customWidth="1"/>
    <col min="8" max="8" width="15.7109375" customWidth="1"/>
    <col min="9" max="9" width="14.28515625" customWidth="1"/>
    <col min="10" max="10" width="13.85546875" customWidth="1"/>
  </cols>
  <sheetData>
    <row r="1" spans="1:10" ht="16.5">
      <c r="A1" s="20" t="s">
        <v>150</v>
      </c>
      <c r="B1" s="4"/>
    </row>
    <row r="2" spans="1:10" ht="38.25">
      <c r="A2" s="9" t="s">
        <v>1</v>
      </c>
      <c r="B2" s="9" t="s">
        <v>2</v>
      </c>
      <c r="C2" s="9" t="s">
        <v>3</v>
      </c>
      <c r="D2" s="9" t="s">
        <v>0</v>
      </c>
      <c r="E2" s="10" t="s">
        <v>8</v>
      </c>
      <c r="F2" s="11" t="s">
        <v>9</v>
      </c>
      <c r="G2" s="10" t="s">
        <v>10</v>
      </c>
      <c r="H2" s="9" t="s">
        <v>11</v>
      </c>
      <c r="I2" s="8" t="s">
        <v>4</v>
      </c>
      <c r="J2" s="8" t="s">
        <v>5</v>
      </c>
    </row>
    <row r="3" spans="1:10" ht="24" customHeight="1">
      <c r="A3" s="5">
        <v>1</v>
      </c>
      <c r="B3" s="12" t="s">
        <v>22</v>
      </c>
      <c r="C3" s="12" t="s">
        <v>52</v>
      </c>
      <c r="D3" s="5">
        <v>2012</v>
      </c>
      <c r="E3" s="80"/>
      <c r="F3" s="83"/>
      <c r="G3" s="80">
        <f>E3*1.08</f>
        <v>0</v>
      </c>
      <c r="H3" s="5" t="s">
        <v>12</v>
      </c>
      <c r="I3" s="74">
        <f>2*E3</f>
        <v>0</v>
      </c>
      <c r="J3" s="74">
        <f>2*G3</f>
        <v>0</v>
      </c>
    </row>
    <row r="4" spans="1:10" ht="24" customHeight="1">
      <c r="A4" s="5">
        <v>2</v>
      </c>
      <c r="B4" s="12" t="s">
        <v>23</v>
      </c>
      <c r="C4" s="12" t="s">
        <v>53</v>
      </c>
      <c r="D4" s="5">
        <v>2012</v>
      </c>
      <c r="E4" s="81"/>
      <c r="F4" s="84"/>
      <c r="G4" s="81"/>
      <c r="H4" s="5" t="s">
        <v>12</v>
      </c>
      <c r="I4" s="75"/>
      <c r="J4" s="75"/>
    </row>
    <row r="5" spans="1:10" ht="24" customHeight="1">
      <c r="A5" s="5">
        <v>3</v>
      </c>
      <c r="B5" s="12" t="s">
        <v>24</v>
      </c>
      <c r="C5" s="12" t="s">
        <v>54</v>
      </c>
      <c r="D5" s="5">
        <v>2012</v>
      </c>
      <c r="E5" s="81"/>
      <c r="F5" s="84"/>
      <c r="G5" s="81"/>
      <c r="H5" s="5" t="s">
        <v>12</v>
      </c>
      <c r="I5" s="75"/>
      <c r="J5" s="75"/>
    </row>
    <row r="6" spans="1:10" ht="24" customHeight="1">
      <c r="A6" s="5">
        <v>4</v>
      </c>
      <c r="B6" s="12" t="s">
        <v>25</v>
      </c>
      <c r="C6" s="12" t="s">
        <v>55</v>
      </c>
      <c r="D6" s="5">
        <v>2012</v>
      </c>
      <c r="E6" s="81"/>
      <c r="F6" s="84"/>
      <c r="G6" s="81"/>
      <c r="H6" s="5" t="s">
        <v>12</v>
      </c>
      <c r="I6" s="75"/>
      <c r="J6" s="75"/>
    </row>
    <row r="7" spans="1:10" ht="24" customHeight="1">
      <c r="A7" s="5">
        <v>5</v>
      </c>
      <c r="B7" s="12" t="s">
        <v>26</v>
      </c>
      <c r="C7" s="12" t="s">
        <v>56</v>
      </c>
      <c r="D7" s="5">
        <v>2012</v>
      </c>
      <c r="E7" s="81"/>
      <c r="F7" s="84"/>
      <c r="G7" s="81"/>
      <c r="H7" s="5" t="s">
        <v>12</v>
      </c>
      <c r="I7" s="75"/>
      <c r="J7" s="75"/>
    </row>
    <row r="8" spans="1:10" ht="24" customHeight="1">
      <c r="A8" s="5">
        <v>6</v>
      </c>
      <c r="B8" s="12" t="s">
        <v>22</v>
      </c>
      <c r="C8" s="12" t="s">
        <v>52</v>
      </c>
      <c r="D8" s="5">
        <v>2012</v>
      </c>
      <c r="E8" s="81"/>
      <c r="F8" s="84"/>
      <c r="G8" s="81"/>
      <c r="H8" s="5" t="s">
        <v>12</v>
      </c>
      <c r="I8" s="75"/>
      <c r="J8" s="75"/>
    </row>
    <row r="9" spans="1:10" ht="24" customHeight="1">
      <c r="A9" s="5">
        <v>7</v>
      </c>
      <c r="B9" s="12" t="s">
        <v>27</v>
      </c>
      <c r="C9" s="12" t="s">
        <v>57</v>
      </c>
      <c r="D9" s="5">
        <v>2012</v>
      </c>
      <c r="E9" s="81"/>
      <c r="F9" s="84"/>
      <c r="G9" s="81"/>
      <c r="H9" s="5" t="s">
        <v>12</v>
      </c>
      <c r="I9" s="75"/>
      <c r="J9" s="75"/>
    </row>
    <row r="10" spans="1:10" ht="24" customHeight="1">
      <c r="A10" s="5">
        <v>8</v>
      </c>
      <c r="B10" s="12" t="s">
        <v>26</v>
      </c>
      <c r="C10" s="12" t="s">
        <v>58</v>
      </c>
      <c r="D10" s="5">
        <v>2012</v>
      </c>
      <c r="E10" s="81"/>
      <c r="F10" s="84"/>
      <c r="G10" s="81"/>
      <c r="H10" s="5" t="s">
        <v>12</v>
      </c>
      <c r="I10" s="75"/>
      <c r="J10" s="75"/>
    </row>
    <row r="11" spans="1:10" ht="24" customHeight="1">
      <c r="A11" s="5">
        <v>9</v>
      </c>
      <c r="B11" s="12" t="s">
        <v>28</v>
      </c>
      <c r="C11" s="12" t="s">
        <v>59</v>
      </c>
      <c r="D11" s="5">
        <v>2012</v>
      </c>
      <c r="E11" s="81"/>
      <c r="F11" s="84"/>
      <c r="G11" s="81"/>
      <c r="H11" s="5" t="s">
        <v>12</v>
      </c>
      <c r="I11" s="75"/>
      <c r="J11" s="75"/>
    </row>
    <row r="12" spans="1:10" ht="24" customHeight="1">
      <c r="A12" s="5">
        <v>10</v>
      </c>
      <c r="B12" s="12" t="s">
        <v>25</v>
      </c>
      <c r="C12" s="12" t="s">
        <v>60</v>
      </c>
      <c r="D12" s="5">
        <v>2012</v>
      </c>
      <c r="E12" s="81"/>
      <c r="F12" s="84"/>
      <c r="G12" s="81"/>
      <c r="H12" s="5" t="s">
        <v>12</v>
      </c>
      <c r="I12" s="75"/>
      <c r="J12" s="75"/>
    </row>
    <row r="13" spans="1:10" ht="24" customHeight="1">
      <c r="A13" s="5">
        <v>11</v>
      </c>
      <c r="B13" s="12" t="s">
        <v>29</v>
      </c>
      <c r="C13" s="12" t="s">
        <v>61</v>
      </c>
      <c r="D13" s="5">
        <v>2013</v>
      </c>
      <c r="E13" s="81"/>
      <c r="F13" s="84"/>
      <c r="G13" s="81"/>
      <c r="H13" s="5" t="s">
        <v>12</v>
      </c>
      <c r="I13" s="75"/>
      <c r="J13" s="75"/>
    </row>
    <row r="14" spans="1:10" ht="24" customHeight="1">
      <c r="A14" s="5">
        <v>12</v>
      </c>
      <c r="B14" s="12" t="s">
        <v>30</v>
      </c>
      <c r="C14" s="12" t="s">
        <v>62</v>
      </c>
      <c r="D14" s="5">
        <v>2013</v>
      </c>
      <c r="E14" s="81"/>
      <c r="F14" s="84"/>
      <c r="G14" s="81"/>
      <c r="H14" s="5" t="s">
        <v>12</v>
      </c>
      <c r="I14" s="75"/>
      <c r="J14" s="75"/>
    </row>
    <row r="15" spans="1:10" ht="24" customHeight="1">
      <c r="A15" s="5">
        <v>13</v>
      </c>
      <c r="B15" s="12" t="s">
        <v>31</v>
      </c>
      <c r="C15" s="12" t="s">
        <v>63</v>
      </c>
      <c r="D15" s="5">
        <v>2013</v>
      </c>
      <c r="E15" s="81"/>
      <c r="F15" s="84"/>
      <c r="G15" s="81"/>
      <c r="H15" s="5" t="s">
        <v>12</v>
      </c>
      <c r="I15" s="75"/>
      <c r="J15" s="75"/>
    </row>
    <row r="16" spans="1:10" ht="24" customHeight="1">
      <c r="A16" s="5">
        <v>14</v>
      </c>
      <c r="B16" s="12" t="s">
        <v>32</v>
      </c>
      <c r="C16" s="12" t="s">
        <v>64</v>
      </c>
      <c r="D16" s="5">
        <v>2014</v>
      </c>
      <c r="E16" s="81"/>
      <c r="F16" s="84"/>
      <c r="G16" s="81"/>
      <c r="H16" s="5" t="s">
        <v>12</v>
      </c>
      <c r="I16" s="75"/>
      <c r="J16" s="75"/>
    </row>
    <row r="17" spans="1:10" ht="24" customHeight="1">
      <c r="A17" s="5">
        <v>15</v>
      </c>
      <c r="B17" s="12" t="s">
        <v>30</v>
      </c>
      <c r="C17" s="12" t="s">
        <v>65</v>
      </c>
      <c r="D17" s="5">
        <v>2014</v>
      </c>
      <c r="E17" s="81"/>
      <c r="F17" s="84"/>
      <c r="G17" s="81"/>
      <c r="H17" s="5" t="s">
        <v>12</v>
      </c>
      <c r="I17" s="75"/>
      <c r="J17" s="75"/>
    </row>
    <row r="18" spans="1:10" ht="24" customHeight="1">
      <c r="A18" s="5">
        <v>16</v>
      </c>
      <c r="B18" s="12" t="s">
        <v>33</v>
      </c>
      <c r="C18" s="12" t="s">
        <v>66</v>
      </c>
      <c r="D18" s="5">
        <v>2017</v>
      </c>
      <c r="E18" s="81"/>
      <c r="F18" s="84"/>
      <c r="G18" s="81"/>
      <c r="H18" s="5" t="s">
        <v>12</v>
      </c>
      <c r="I18" s="75"/>
      <c r="J18" s="75"/>
    </row>
    <row r="19" spans="1:10" ht="24" customHeight="1">
      <c r="A19" s="5">
        <v>17</v>
      </c>
      <c r="B19" s="12" t="s">
        <v>22</v>
      </c>
      <c r="C19" s="12" t="s">
        <v>67</v>
      </c>
      <c r="D19" s="5">
        <v>2017</v>
      </c>
      <c r="E19" s="81"/>
      <c r="F19" s="84"/>
      <c r="G19" s="81"/>
      <c r="H19" s="5" t="s">
        <v>12</v>
      </c>
      <c r="I19" s="75"/>
      <c r="J19" s="75"/>
    </row>
    <row r="20" spans="1:10" ht="24" customHeight="1">
      <c r="A20" s="5">
        <v>18</v>
      </c>
      <c r="B20" s="12" t="s">
        <v>34</v>
      </c>
      <c r="C20" s="12" t="s">
        <v>68</v>
      </c>
      <c r="D20" s="5">
        <v>2017</v>
      </c>
      <c r="E20" s="81"/>
      <c r="F20" s="84"/>
      <c r="G20" s="81"/>
      <c r="H20" s="5" t="s">
        <v>12</v>
      </c>
      <c r="I20" s="75"/>
      <c r="J20" s="75"/>
    </row>
    <row r="21" spans="1:10" ht="24" customHeight="1">
      <c r="A21" s="5">
        <v>19</v>
      </c>
      <c r="B21" s="12" t="s">
        <v>35</v>
      </c>
      <c r="C21" s="12" t="s">
        <v>69</v>
      </c>
      <c r="D21" s="5">
        <v>2017</v>
      </c>
      <c r="E21" s="81"/>
      <c r="F21" s="84"/>
      <c r="G21" s="81"/>
      <c r="H21" s="5" t="s">
        <v>12</v>
      </c>
      <c r="I21" s="75"/>
      <c r="J21" s="75"/>
    </row>
    <row r="22" spans="1:10" ht="24" customHeight="1">
      <c r="A22" s="5">
        <v>20</v>
      </c>
      <c r="B22" s="12" t="s">
        <v>36</v>
      </c>
      <c r="C22" s="12" t="s">
        <v>70</v>
      </c>
      <c r="D22" s="5">
        <v>2017</v>
      </c>
      <c r="E22" s="81"/>
      <c r="F22" s="84"/>
      <c r="G22" s="81"/>
      <c r="H22" s="5" t="s">
        <v>12</v>
      </c>
      <c r="I22" s="75"/>
      <c r="J22" s="75"/>
    </row>
    <row r="23" spans="1:10" ht="24" customHeight="1">
      <c r="A23" s="5">
        <v>21</v>
      </c>
      <c r="B23" s="12" t="s">
        <v>37</v>
      </c>
      <c r="C23" s="12" t="s">
        <v>71</v>
      </c>
      <c r="D23" s="5">
        <v>2017</v>
      </c>
      <c r="E23" s="81"/>
      <c r="F23" s="84"/>
      <c r="G23" s="81"/>
      <c r="H23" s="5" t="s">
        <v>12</v>
      </c>
      <c r="I23" s="75"/>
      <c r="J23" s="75"/>
    </row>
    <row r="24" spans="1:10" ht="24" customHeight="1">
      <c r="A24" s="5">
        <v>22</v>
      </c>
      <c r="B24" s="12" t="s">
        <v>38</v>
      </c>
      <c r="C24" s="12" t="s">
        <v>72</v>
      </c>
      <c r="D24" s="5">
        <v>2017</v>
      </c>
      <c r="E24" s="81"/>
      <c r="F24" s="84"/>
      <c r="G24" s="81"/>
      <c r="H24" s="5" t="s">
        <v>12</v>
      </c>
      <c r="I24" s="75"/>
      <c r="J24" s="75"/>
    </row>
    <row r="25" spans="1:10" ht="24" customHeight="1">
      <c r="A25" s="5">
        <v>23</v>
      </c>
      <c r="B25" s="12" t="s">
        <v>39</v>
      </c>
      <c r="C25" s="12" t="s">
        <v>73</v>
      </c>
      <c r="D25" s="5">
        <v>2017</v>
      </c>
      <c r="E25" s="81"/>
      <c r="F25" s="84"/>
      <c r="G25" s="81"/>
      <c r="H25" s="5" t="s">
        <v>12</v>
      </c>
      <c r="I25" s="75"/>
      <c r="J25" s="75"/>
    </row>
    <row r="26" spans="1:10" ht="24" customHeight="1">
      <c r="A26" s="5">
        <v>24</v>
      </c>
      <c r="B26" s="12" t="s">
        <v>40</v>
      </c>
      <c r="C26" s="12" t="s">
        <v>74</v>
      </c>
      <c r="D26" s="5">
        <v>2017</v>
      </c>
      <c r="E26" s="81"/>
      <c r="F26" s="84"/>
      <c r="G26" s="81"/>
      <c r="H26" s="5" t="s">
        <v>12</v>
      </c>
      <c r="I26" s="75"/>
      <c r="J26" s="75"/>
    </row>
    <row r="27" spans="1:10" ht="24" customHeight="1">
      <c r="A27" s="5">
        <v>25</v>
      </c>
      <c r="B27" s="12" t="s">
        <v>41</v>
      </c>
      <c r="C27" s="12" t="s">
        <v>75</v>
      </c>
      <c r="D27" s="5">
        <v>2020</v>
      </c>
      <c r="E27" s="81"/>
      <c r="F27" s="84"/>
      <c r="G27" s="81"/>
      <c r="H27" s="5" t="s">
        <v>12</v>
      </c>
      <c r="I27" s="75"/>
      <c r="J27" s="75"/>
    </row>
    <row r="28" spans="1:10" ht="24" customHeight="1">
      <c r="A28" s="5">
        <v>26</v>
      </c>
      <c r="B28" s="12" t="s">
        <v>42</v>
      </c>
      <c r="C28" s="12" t="s">
        <v>76</v>
      </c>
      <c r="D28" s="5">
        <v>2017</v>
      </c>
      <c r="E28" s="81"/>
      <c r="F28" s="84"/>
      <c r="G28" s="81"/>
      <c r="H28" s="5" t="s">
        <v>12</v>
      </c>
      <c r="I28" s="75"/>
      <c r="J28" s="75"/>
    </row>
    <row r="29" spans="1:10" ht="24" customHeight="1">
      <c r="A29" s="5">
        <v>27</v>
      </c>
      <c r="B29" s="12" t="s">
        <v>43</v>
      </c>
      <c r="C29" s="12" t="s">
        <v>67</v>
      </c>
      <c r="D29" s="5">
        <v>2017</v>
      </c>
      <c r="E29" s="81"/>
      <c r="F29" s="84"/>
      <c r="G29" s="81"/>
      <c r="H29" s="5" t="s">
        <v>12</v>
      </c>
      <c r="I29" s="75"/>
      <c r="J29" s="75"/>
    </row>
    <row r="30" spans="1:10" ht="24" customHeight="1">
      <c r="A30" s="5">
        <v>28</v>
      </c>
      <c r="B30" s="12" t="s">
        <v>44</v>
      </c>
      <c r="C30" s="12" t="s">
        <v>77</v>
      </c>
      <c r="D30" s="5">
        <v>2017</v>
      </c>
      <c r="E30" s="81"/>
      <c r="F30" s="84"/>
      <c r="G30" s="81"/>
      <c r="H30" s="5" t="s">
        <v>12</v>
      </c>
      <c r="I30" s="75"/>
      <c r="J30" s="75"/>
    </row>
    <row r="31" spans="1:10" ht="24" customHeight="1">
      <c r="A31" s="5">
        <v>29</v>
      </c>
      <c r="B31" s="12" t="s">
        <v>44</v>
      </c>
      <c r="C31" s="12" t="s">
        <v>78</v>
      </c>
      <c r="D31" s="5">
        <v>2017</v>
      </c>
      <c r="E31" s="81"/>
      <c r="F31" s="84"/>
      <c r="G31" s="81"/>
      <c r="H31" s="5" t="s">
        <v>12</v>
      </c>
      <c r="I31" s="75"/>
      <c r="J31" s="75"/>
    </row>
    <row r="32" spans="1:10" ht="24" customHeight="1">
      <c r="A32" s="5">
        <v>30</v>
      </c>
      <c r="B32" s="12" t="s">
        <v>45</v>
      </c>
      <c r="C32" s="12" t="s">
        <v>79</v>
      </c>
      <c r="D32" s="5">
        <v>2017</v>
      </c>
      <c r="E32" s="81"/>
      <c r="F32" s="84"/>
      <c r="G32" s="81"/>
      <c r="H32" s="5" t="s">
        <v>12</v>
      </c>
      <c r="I32" s="75"/>
      <c r="J32" s="75"/>
    </row>
    <row r="33" spans="1:10" ht="24" customHeight="1">
      <c r="A33" s="5">
        <v>31</v>
      </c>
      <c r="B33" s="12" t="s">
        <v>45</v>
      </c>
      <c r="C33" s="12" t="s">
        <v>80</v>
      </c>
      <c r="D33" s="5">
        <v>2017</v>
      </c>
      <c r="E33" s="81"/>
      <c r="F33" s="84"/>
      <c r="G33" s="81"/>
      <c r="H33" s="5" t="s">
        <v>12</v>
      </c>
      <c r="I33" s="75"/>
      <c r="J33" s="75"/>
    </row>
    <row r="34" spans="1:10" ht="24" customHeight="1">
      <c r="A34" s="5">
        <v>32</v>
      </c>
      <c r="B34" s="12" t="s">
        <v>46</v>
      </c>
      <c r="C34" s="12"/>
      <c r="D34" s="5">
        <v>2017</v>
      </c>
      <c r="E34" s="81"/>
      <c r="F34" s="84"/>
      <c r="G34" s="81"/>
      <c r="H34" s="5" t="s">
        <v>12</v>
      </c>
      <c r="I34" s="75"/>
      <c r="J34" s="75"/>
    </row>
    <row r="35" spans="1:10" ht="24" customHeight="1">
      <c r="A35" s="5">
        <v>33</v>
      </c>
      <c r="B35" s="12" t="s">
        <v>47</v>
      </c>
      <c r="C35" s="12"/>
      <c r="D35" s="5">
        <v>2018</v>
      </c>
      <c r="E35" s="81"/>
      <c r="F35" s="84"/>
      <c r="G35" s="81"/>
      <c r="H35" s="5" t="s">
        <v>12</v>
      </c>
      <c r="I35" s="75"/>
      <c r="J35" s="75"/>
    </row>
    <row r="36" spans="1:10" ht="24" customHeight="1">
      <c r="A36" s="5">
        <v>34</v>
      </c>
      <c r="B36" s="12" t="s">
        <v>48</v>
      </c>
      <c r="C36" s="12" t="s">
        <v>81</v>
      </c>
      <c r="D36" s="5">
        <v>2019</v>
      </c>
      <c r="E36" s="81"/>
      <c r="F36" s="84"/>
      <c r="G36" s="81"/>
      <c r="H36" s="5" t="s">
        <v>12</v>
      </c>
      <c r="I36" s="75"/>
      <c r="J36" s="75"/>
    </row>
    <row r="37" spans="1:10" ht="24" customHeight="1">
      <c r="A37" s="5">
        <v>35</v>
      </c>
      <c r="B37" s="12" t="s">
        <v>49</v>
      </c>
      <c r="C37" s="12" t="s">
        <v>82</v>
      </c>
      <c r="D37" s="5">
        <v>2007</v>
      </c>
      <c r="E37" s="81"/>
      <c r="F37" s="84"/>
      <c r="G37" s="81"/>
      <c r="H37" s="5" t="s">
        <v>12</v>
      </c>
      <c r="I37" s="75"/>
      <c r="J37" s="75"/>
    </row>
    <row r="38" spans="1:10" ht="24" customHeight="1">
      <c r="A38" s="5">
        <v>36</v>
      </c>
      <c r="B38" s="30" t="s">
        <v>50</v>
      </c>
      <c r="C38" s="30" t="s">
        <v>83</v>
      </c>
      <c r="D38" s="30">
        <v>2019</v>
      </c>
      <c r="E38" s="81"/>
      <c r="F38" s="84"/>
      <c r="G38" s="81"/>
      <c r="H38" s="5" t="s">
        <v>12</v>
      </c>
      <c r="I38" s="75"/>
      <c r="J38" s="75"/>
    </row>
    <row r="39" spans="1:10" ht="33.75" customHeight="1">
      <c r="A39" s="5">
        <v>37</v>
      </c>
      <c r="B39" s="30" t="s">
        <v>51</v>
      </c>
      <c r="C39" s="30" t="s">
        <v>84</v>
      </c>
      <c r="D39" s="30">
        <v>2019</v>
      </c>
      <c r="E39" s="82"/>
      <c r="F39" s="85"/>
      <c r="G39" s="82"/>
      <c r="H39" s="5" t="s">
        <v>12</v>
      </c>
      <c r="I39" s="76"/>
      <c r="J39" s="76"/>
    </row>
    <row r="40" spans="1:10" ht="16.5">
      <c r="A40" s="77" t="s">
        <v>7</v>
      </c>
      <c r="B40" s="78"/>
      <c r="C40" s="78"/>
      <c r="D40" s="78"/>
      <c r="E40" s="78"/>
      <c r="F40" s="78"/>
      <c r="G40" s="78"/>
      <c r="H40" s="79"/>
      <c r="I40" s="16">
        <f>SUM(I3:I39)</f>
        <v>0</v>
      </c>
      <c r="J40" s="16">
        <f>SUM(J3:J39)</f>
        <v>0</v>
      </c>
    </row>
    <row r="44" spans="1:10" ht="16.5">
      <c r="A44" s="1"/>
    </row>
  </sheetData>
  <mergeCells count="6">
    <mergeCell ref="J3:J39"/>
    <mergeCell ref="A40:H40"/>
    <mergeCell ref="E3:E39"/>
    <mergeCell ref="F3:F39"/>
    <mergeCell ref="G3:G39"/>
    <mergeCell ref="I3:I39"/>
  </mergeCells>
  <pageMargins left="0.7" right="0.7" top="0.75" bottom="0.75" header="0.3" footer="0.3"/>
  <pageSetup paperSize="9" scale="77" orientation="landscape" r:id="rId1"/>
  <headerFooter>
    <oddHeader>&amp;L&amp;"-,Pogrubiony"Sprawa nr: 3/2022 &amp;C&amp;"-,Pogrubiony"FORMULARZ CENOWY</oddHeader>
    <oddFooter>&amp;RPieczęć i podpis Wykonawcy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view="pageLayout" workbookViewId="0">
      <selection activeCell="B25" sqref="B25"/>
    </sheetView>
  </sheetViews>
  <sheetFormatPr defaultRowHeight="15"/>
  <cols>
    <col min="1" max="1" width="4.5703125" customWidth="1"/>
    <col min="2" max="2" width="45.5703125" customWidth="1"/>
    <col min="3" max="3" width="15" customWidth="1"/>
    <col min="4" max="4" width="16.42578125" customWidth="1"/>
    <col min="5" max="5" width="16.85546875" customWidth="1"/>
    <col min="6" max="6" width="4.7109375" bestFit="1" customWidth="1"/>
    <col min="7" max="7" width="13.42578125" bestFit="1" customWidth="1"/>
    <col min="8" max="8" width="14.28515625" customWidth="1"/>
    <col min="9" max="9" width="15" customWidth="1"/>
    <col min="10" max="10" width="17.28515625" customWidth="1"/>
  </cols>
  <sheetData>
    <row r="1" spans="1:10" ht="16.5">
      <c r="A1" s="20" t="s">
        <v>149</v>
      </c>
      <c r="B1" s="4"/>
    </row>
    <row r="2" spans="1:10" ht="32.25" customHeight="1">
      <c r="A2" s="9" t="s">
        <v>1</v>
      </c>
      <c r="B2" s="9" t="s">
        <v>2</v>
      </c>
      <c r="C2" s="9" t="s">
        <v>3</v>
      </c>
      <c r="D2" s="9" t="s">
        <v>0</v>
      </c>
      <c r="E2" s="10" t="s">
        <v>8</v>
      </c>
      <c r="F2" s="11" t="s">
        <v>9</v>
      </c>
      <c r="G2" s="10" t="s">
        <v>10</v>
      </c>
      <c r="H2" s="9" t="s">
        <v>11</v>
      </c>
      <c r="I2" s="9" t="s">
        <v>4</v>
      </c>
      <c r="J2" s="9" t="s">
        <v>5</v>
      </c>
    </row>
    <row r="3" spans="1:10" ht="30.75" customHeight="1">
      <c r="A3" s="5">
        <v>1</v>
      </c>
      <c r="B3" s="12" t="s">
        <v>85</v>
      </c>
      <c r="C3" s="12" t="s">
        <v>88</v>
      </c>
      <c r="D3" s="5">
        <v>2013</v>
      </c>
      <c r="E3" s="29"/>
      <c r="F3" s="21"/>
      <c r="G3" s="25">
        <f>E3*1.08</f>
        <v>0</v>
      </c>
      <c r="H3" s="12" t="s">
        <v>12</v>
      </c>
      <c r="I3" s="6">
        <f>2*E3</f>
        <v>0</v>
      </c>
      <c r="J3" s="7">
        <f>2*G3</f>
        <v>0</v>
      </c>
    </row>
    <row r="4" spans="1:10">
      <c r="A4" s="5">
        <v>2</v>
      </c>
      <c r="B4" s="12" t="s">
        <v>86</v>
      </c>
      <c r="C4" s="12" t="s">
        <v>89</v>
      </c>
      <c r="D4" s="5">
        <v>2013</v>
      </c>
      <c r="E4" s="29"/>
      <c r="F4" s="21"/>
      <c r="G4" s="25">
        <f t="shared" ref="G4:G7" si="0">E4*1.08</f>
        <v>0</v>
      </c>
      <c r="H4" s="12" t="s">
        <v>12</v>
      </c>
      <c r="I4" s="6">
        <f t="shared" ref="I4:I7" si="1">2*E4</f>
        <v>0</v>
      </c>
      <c r="J4" s="7">
        <f t="shared" ref="J4:J7" si="2">2*G4</f>
        <v>0</v>
      </c>
    </row>
    <row r="5" spans="1:10">
      <c r="A5" s="5">
        <v>3</v>
      </c>
      <c r="B5" s="12" t="s">
        <v>86</v>
      </c>
      <c r="C5" s="12" t="s">
        <v>90</v>
      </c>
      <c r="D5" s="5">
        <v>2013</v>
      </c>
      <c r="E5" s="29"/>
      <c r="F5" s="21"/>
      <c r="G5" s="25">
        <f t="shared" si="0"/>
        <v>0</v>
      </c>
      <c r="H5" s="12" t="s">
        <v>12</v>
      </c>
      <c r="I5" s="6">
        <f t="shared" si="1"/>
        <v>0</v>
      </c>
      <c r="J5" s="7">
        <f t="shared" si="2"/>
        <v>0</v>
      </c>
    </row>
    <row r="6" spans="1:10" ht="24" customHeight="1">
      <c r="A6" s="5">
        <v>4</v>
      </c>
      <c r="B6" s="12" t="s">
        <v>87</v>
      </c>
      <c r="C6" s="12" t="s">
        <v>91</v>
      </c>
      <c r="D6" s="5">
        <v>2015</v>
      </c>
      <c r="E6" s="29"/>
      <c r="F6" s="21"/>
      <c r="G6" s="25">
        <f t="shared" si="0"/>
        <v>0</v>
      </c>
      <c r="H6" s="12" t="s">
        <v>12</v>
      </c>
      <c r="I6" s="6">
        <f t="shared" si="1"/>
        <v>0</v>
      </c>
      <c r="J6" s="7">
        <f t="shared" si="2"/>
        <v>0</v>
      </c>
    </row>
    <row r="7" spans="1:10">
      <c r="A7" s="5">
        <v>5</v>
      </c>
      <c r="B7" s="12" t="s">
        <v>86</v>
      </c>
      <c r="C7" s="12" t="s">
        <v>92</v>
      </c>
      <c r="D7" s="5">
        <v>2013</v>
      </c>
      <c r="E7" s="29"/>
      <c r="F7" s="21"/>
      <c r="G7" s="25">
        <f t="shared" si="0"/>
        <v>0</v>
      </c>
      <c r="H7" s="12" t="s">
        <v>12</v>
      </c>
      <c r="I7" s="6">
        <f t="shared" si="1"/>
        <v>0</v>
      </c>
      <c r="J7" s="7">
        <f t="shared" si="2"/>
        <v>0</v>
      </c>
    </row>
    <row r="8" spans="1:10" ht="16.5">
      <c r="A8" s="86" t="s">
        <v>7</v>
      </c>
      <c r="B8" s="86"/>
      <c r="C8" s="86"/>
      <c r="D8" s="86"/>
      <c r="E8" s="86"/>
      <c r="F8" s="86"/>
      <c r="G8" s="86"/>
      <c r="H8" s="86"/>
      <c r="I8" s="18">
        <f>SUM(I3:I7)</f>
        <v>0</v>
      </c>
      <c r="J8" s="18">
        <f>SUM(J3:J7)</f>
        <v>0</v>
      </c>
    </row>
  </sheetData>
  <mergeCells count="1">
    <mergeCell ref="A8:H8"/>
  </mergeCells>
  <pageMargins left="0.7" right="0.7" top="0.75" bottom="0.75" header="0.3" footer="0.3"/>
  <pageSetup paperSize="9" scale="77" orientation="landscape" r:id="rId1"/>
  <headerFooter>
    <oddHeader>&amp;L&amp;"-,Pogrubiony"Sprawa nr: 3/2022 &amp;C&amp;"-,Pogrubiony"FORMULARZ CENOWY</oddHeader>
    <oddFooter>&amp;RPieczęć i podpis Wykonawcy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view="pageLayout" workbookViewId="0">
      <selection activeCell="B25" sqref="B25"/>
    </sheetView>
  </sheetViews>
  <sheetFormatPr defaultRowHeight="15"/>
  <cols>
    <col min="1" max="1" width="4.28515625" style="3" customWidth="1"/>
    <col min="2" max="2" width="35.42578125" style="3" customWidth="1"/>
    <col min="3" max="3" width="17.28515625" style="3" customWidth="1"/>
    <col min="4" max="4" width="15.7109375" style="3" customWidth="1"/>
    <col min="5" max="5" width="14" style="3" customWidth="1"/>
    <col min="6" max="6" width="17.7109375" style="3" customWidth="1"/>
    <col min="7" max="7" width="9.42578125" style="3" bestFit="1" customWidth="1"/>
    <col min="8" max="8" width="17.7109375" style="3" customWidth="1"/>
    <col min="9" max="9" width="14.28515625" style="3" customWidth="1"/>
    <col min="10" max="10" width="14.5703125" style="3" customWidth="1"/>
    <col min="11" max="16384" width="9.140625" style="3"/>
  </cols>
  <sheetData>
    <row r="1" spans="1:10" ht="16.5">
      <c r="A1" s="20" t="s">
        <v>148</v>
      </c>
      <c r="B1" s="4"/>
    </row>
    <row r="2" spans="1:10" ht="38.25">
      <c r="A2" s="9" t="s">
        <v>1</v>
      </c>
      <c r="B2" s="9" t="s">
        <v>2</v>
      </c>
      <c r="C2" s="9" t="s">
        <v>3</v>
      </c>
      <c r="D2" s="9" t="s">
        <v>0</v>
      </c>
      <c r="E2" s="10" t="s">
        <v>8</v>
      </c>
      <c r="F2" s="11" t="s">
        <v>9</v>
      </c>
      <c r="G2" s="10" t="s">
        <v>10</v>
      </c>
      <c r="H2" s="9" t="s">
        <v>11</v>
      </c>
      <c r="I2" s="8" t="s">
        <v>4</v>
      </c>
      <c r="J2" s="8" t="s">
        <v>5</v>
      </c>
    </row>
    <row r="3" spans="1:10" ht="30" customHeight="1">
      <c r="A3" s="5">
        <v>1</v>
      </c>
      <c r="B3" s="5" t="s">
        <v>93</v>
      </c>
      <c r="C3" s="5" t="s">
        <v>95</v>
      </c>
      <c r="D3" s="5" t="s">
        <v>95</v>
      </c>
      <c r="E3" s="80"/>
      <c r="F3" s="90"/>
      <c r="G3" s="80">
        <f>E3*1.08</f>
        <v>0</v>
      </c>
      <c r="H3" s="5" t="s">
        <v>12</v>
      </c>
      <c r="I3" s="74">
        <f>2*E3</f>
        <v>0</v>
      </c>
      <c r="J3" s="74">
        <f>2*G3</f>
        <v>0</v>
      </c>
    </row>
    <row r="4" spans="1:10" ht="25.5">
      <c r="A4" s="5">
        <v>2</v>
      </c>
      <c r="B4" s="5" t="s">
        <v>94</v>
      </c>
      <c r="C4" s="5" t="s">
        <v>96</v>
      </c>
      <c r="D4" s="5" t="s">
        <v>96</v>
      </c>
      <c r="E4" s="82"/>
      <c r="F4" s="91"/>
      <c r="G4" s="82"/>
      <c r="H4" s="5" t="s">
        <v>12</v>
      </c>
      <c r="I4" s="76"/>
      <c r="J4" s="76"/>
    </row>
    <row r="5" spans="1:10">
      <c r="A5" s="87" t="s">
        <v>7</v>
      </c>
      <c r="B5" s="88"/>
      <c r="C5" s="88"/>
      <c r="D5" s="88"/>
      <c r="E5" s="88"/>
      <c r="F5" s="88"/>
      <c r="G5" s="88"/>
      <c r="H5" s="89"/>
      <c r="I5" s="17">
        <f>SUM(I3:I4)</f>
        <v>0</v>
      </c>
      <c r="J5" s="17">
        <f>SUM(J3:J4)</f>
        <v>0</v>
      </c>
    </row>
  </sheetData>
  <mergeCells count="6">
    <mergeCell ref="J3:J4"/>
    <mergeCell ref="A5:H5"/>
    <mergeCell ref="E3:E4"/>
    <mergeCell ref="F3:F4"/>
    <mergeCell ref="G3:G4"/>
    <mergeCell ref="I3:I4"/>
  </mergeCells>
  <pageMargins left="0.7" right="0.7" top="0.75" bottom="0.75" header="0.3" footer="0.3"/>
  <pageSetup paperSize="9" scale="77" orientation="landscape" r:id="rId1"/>
  <headerFooter>
    <oddHeader>&amp;L&amp;"-,Pogrubiony"Sprawa nr: 3/2022 &amp;C&amp;"-,Pogrubiony"FORMULARZ CENOWY</oddHeader>
    <oddFooter>&amp;RPieczęć i podpis Wykonawcy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view="pageLayout" workbookViewId="0">
      <selection activeCell="B25" sqref="B25"/>
    </sheetView>
  </sheetViews>
  <sheetFormatPr defaultRowHeight="15"/>
  <cols>
    <col min="1" max="1" width="3.28515625" customWidth="1"/>
    <col min="2" max="2" width="33.28515625" customWidth="1"/>
    <col min="3" max="3" width="21.140625" customWidth="1"/>
    <col min="4" max="4" width="20.140625" customWidth="1"/>
    <col min="5" max="5" width="11.85546875" customWidth="1"/>
    <col min="6" max="6" width="14.42578125" customWidth="1"/>
    <col min="8" max="8" width="15.140625" customWidth="1"/>
    <col min="9" max="9" width="15.5703125" customWidth="1"/>
    <col min="10" max="10" width="16" customWidth="1"/>
  </cols>
  <sheetData>
    <row r="1" spans="1:10" ht="16.5">
      <c r="A1" s="20" t="s">
        <v>147</v>
      </c>
      <c r="B1" s="4"/>
    </row>
    <row r="2" spans="1:10" ht="55.5" customHeight="1">
      <c r="A2" s="9" t="s">
        <v>1</v>
      </c>
      <c r="B2" s="9" t="s">
        <v>2</v>
      </c>
      <c r="C2" s="9" t="s">
        <v>3</v>
      </c>
      <c r="D2" s="9" t="s">
        <v>0</v>
      </c>
      <c r="E2" s="10" t="s">
        <v>8</v>
      </c>
      <c r="F2" s="11" t="s">
        <v>9</v>
      </c>
      <c r="G2" s="10" t="s">
        <v>10</v>
      </c>
      <c r="H2" s="9" t="s">
        <v>11</v>
      </c>
      <c r="I2" s="8" t="s">
        <v>4</v>
      </c>
      <c r="J2" s="8" t="s">
        <v>5</v>
      </c>
    </row>
    <row r="3" spans="1:10">
      <c r="A3" s="5">
        <v>1</v>
      </c>
      <c r="B3" s="32" t="s">
        <v>97</v>
      </c>
      <c r="C3" s="32" t="s">
        <v>98</v>
      </c>
      <c r="D3" s="32">
        <v>2019</v>
      </c>
      <c r="E3" s="29"/>
      <c r="F3" s="21"/>
      <c r="G3" s="29">
        <f>E3*1.08</f>
        <v>0</v>
      </c>
      <c r="H3" s="33" t="s">
        <v>12</v>
      </c>
      <c r="I3" s="19">
        <f>E3*2</f>
        <v>0</v>
      </c>
      <c r="J3" s="19">
        <f>G3*2</f>
        <v>0</v>
      </c>
    </row>
    <row r="4" spans="1:10" ht="22.5" customHeight="1">
      <c r="A4" s="5">
        <v>2</v>
      </c>
      <c r="B4" s="32" t="s">
        <v>97</v>
      </c>
      <c r="C4" s="32" t="s">
        <v>99</v>
      </c>
      <c r="D4" s="32">
        <v>2019</v>
      </c>
      <c r="E4" s="29"/>
      <c r="F4" s="21"/>
      <c r="G4" s="29">
        <f t="shared" ref="G4:G5" si="0">E4*1.08</f>
        <v>0</v>
      </c>
      <c r="H4" s="33" t="s">
        <v>12</v>
      </c>
      <c r="I4" s="19">
        <f t="shared" ref="I4:I6" si="1">E4*2</f>
        <v>0</v>
      </c>
      <c r="J4" s="19">
        <f t="shared" ref="J4:J6" si="2">G4*2</f>
        <v>0</v>
      </c>
    </row>
    <row r="5" spans="1:10" ht="22.5" customHeight="1">
      <c r="A5" s="5">
        <v>3</v>
      </c>
      <c r="B5" s="32" t="s">
        <v>97</v>
      </c>
      <c r="C5" s="32" t="s">
        <v>100</v>
      </c>
      <c r="D5" s="32">
        <v>2019</v>
      </c>
      <c r="E5" s="29"/>
      <c r="F5" s="21"/>
      <c r="G5" s="29">
        <f t="shared" si="0"/>
        <v>0</v>
      </c>
      <c r="H5" s="33" t="s">
        <v>12</v>
      </c>
      <c r="I5" s="19">
        <f t="shared" si="1"/>
        <v>0</v>
      </c>
      <c r="J5" s="19">
        <f t="shared" si="2"/>
        <v>0</v>
      </c>
    </row>
    <row r="6" spans="1:10">
      <c r="A6" s="5">
        <v>4</v>
      </c>
      <c r="B6" s="32" t="s">
        <v>97</v>
      </c>
      <c r="C6" s="32" t="s">
        <v>101</v>
      </c>
      <c r="D6" s="32">
        <v>2019</v>
      </c>
      <c r="E6" s="29"/>
      <c r="F6" s="21"/>
      <c r="G6" s="29">
        <f>E6*1.08</f>
        <v>0</v>
      </c>
      <c r="H6" s="33" t="s">
        <v>12</v>
      </c>
      <c r="I6" s="19">
        <f t="shared" si="1"/>
        <v>0</v>
      </c>
      <c r="J6" s="19">
        <f t="shared" si="2"/>
        <v>0</v>
      </c>
    </row>
    <row r="7" spans="1:10">
      <c r="A7" s="92" t="s">
        <v>7</v>
      </c>
      <c r="B7" s="92"/>
      <c r="C7" s="92"/>
      <c r="D7" s="92"/>
      <c r="E7" s="92"/>
      <c r="F7" s="92"/>
      <c r="G7" s="92"/>
      <c r="H7" s="92"/>
      <c r="I7" s="22">
        <f>SUM(I3:I6)</f>
        <v>0</v>
      </c>
      <c r="J7" s="22">
        <f>SUM(J3:J6)</f>
        <v>0</v>
      </c>
    </row>
    <row r="9" spans="1:10" ht="16.5">
      <c r="A9" s="1"/>
    </row>
  </sheetData>
  <mergeCells count="1">
    <mergeCell ref="A7:H7"/>
  </mergeCells>
  <pageMargins left="0.7" right="0.7" top="0.75" bottom="0.75" header="0.3" footer="0.3"/>
  <pageSetup paperSize="9" scale="77" orientation="landscape" r:id="rId1"/>
  <headerFooter>
    <oddHeader>&amp;L&amp;"-,Pogrubiony"Sprawa nr: 3/2022 &amp;C&amp;"-,Pogrubiony"FORMULARZ CENOWY</oddHeader>
    <oddFooter>&amp;RPieczęć i podpis Wykonawcy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view="pageLayout" workbookViewId="0">
      <selection activeCell="B25" sqref="B25"/>
    </sheetView>
  </sheetViews>
  <sheetFormatPr defaultRowHeight="15"/>
  <cols>
    <col min="1" max="1" width="3.7109375" customWidth="1"/>
    <col min="2" max="2" width="36.140625" customWidth="1"/>
    <col min="3" max="3" width="19.85546875" customWidth="1"/>
    <col min="4" max="4" width="16.140625" customWidth="1"/>
    <col min="5" max="5" width="15" customWidth="1"/>
    <col min="6" max="6" width="14.140625" customWidth="1"/>
    <col min="7" max="7" width="9.42578125" bestFit="1" customWidth="1"/>
    <col min="8" max="8" width="14.42578125" customWidth="1"/>
    <col min="9" max="9" width="15" customWidth="1"/>
    <col min="10" max="10" width="16.85546875" customWidth="1"/>
  </cols>
  <sheetData>
    <row r="1" spans="1:10" ht="16.5">
      <c r="A1" s="20" t="s">
        <v>146</v>
      </c>
      <c r="B1" s="4"/>
    </row>
    <row r="2" spans="1:10" ht="38.25">
      <c r="A2" s="9" t="s">
        <v>1</v>
      </c>
      <c r="B2" s="9" t="s">
        <v>2</v>
      </c>
      <c r="C2" s="9" t="s">
        <v>3</v>
      </c>
      <c r="D2" s="9" t="s">
        <v>0</v>
      </c>
      <c r="E2" s="10" t="s">
        <v>8</v>
      </c>
      <c r="F2" s="11" t="s">
        <v>9</v>
      </c>
      <c r="G2" s="10" t="s">
        <v>10</v>
      </c>
      <c r="H2" s="9" t="s">
        <v>11</v>
      </c>
      <c r="I2" s="9" t="s">
        <v>4</v>
      </c>
      <c r="J2" s="9" t="s">
        <v>5</v>
      </c>
    </row>
    <row r="3" spans="1:10" ht="55.5" customHeight="1">
      <c r="A3" s="5" t="s">
        <v>14</v>
      </c>
      <c r="B3" s="12" t="s">
        <v>104</v>
      </c>
      <c r="C3" s="12" t="s">
        <v>107</v>
      </c>
      <c r="D3" s="5">
        <v>2014</v>
      </c>
      <c r="E3" s="29"/>
      <c r="F3" s="34"/>
      <c r="G3" s="29">
        <f>E3*1.08</f>
        <v>0</v>
      </c>
      <c r="H3" s="12" t="s">
        <v>12</v>
      </c>
      <c r="I3" s="7">
        <f>2*E3</f>
        <v>0</v>
      </c>
      <c r="J3" s="7">
        <f>2*G3</f>
        <v>0</v>
      </c>
    </row>
    <row r="4" spans="1:10" ht="55.5" customHeight="1">
      <c r="A4" s="5" t="s">
        <v>102</v>
      </c>
      <c r="B4" s="12" t="s">
        <v>105</v>
      </c>
      <c r="C4" s="12" t="s">
        <v>108</v>
      </c>
      <c r="D4" s="5">
        <v>2005</v>
      </c>
      <c r="E4" s="29"/>
      <c r="F4" s="34"/>
      <c r="G4" s="29">
        <f t="shared" ref="G4:G5" si="0">E4*1.08</f>
        <v>0</v>
      </c>
      <c r="H4" s="12" t="s">
        <v>12</v>
      </c>
      <c r="I4" s="7">
        <f t="shared" ref="I4:I5" si="1">2*E4</f>
        <v>0</v>
      </c>
      <c r="J4" s="7">
        <f t="shared" ref="J4:J5" si="2">2*G4</f>
        <v>0</v>
      </c>
    </row>
    <row r="5" spans="1:10" ht="55.5" customHeight="1">
      <c r="A5" s="5" t="s">
        <v>103</v>
      </c>
      <c r="B5" s="12" t="s">
        <v>106</v>
      </c>
      <c r="C5" s="12" t="s">
        <v>109</v>
      </c>
      <c r="D5" s="5">
        <v>2006</v>
      </c>
      <c r="E5" s="29"/>
      <c r="F5" s="34"/>
      <c r="G5" s="29">
        <f t="shared" si="0"/>
        <v>0</v>
      </c>
      <c r="H5" s="12" t="s">
        <v>12</v>
      </c>
      <c r="I5" s="7">
        <f t="shared" si="1"/>
        <v>0</v>
      </c>
      <c r="J5" s="7">
        <f t="shared" si="2"/>
        <v>0</v>
      </c>
    </row>
    <row r="6" spans="1:10">
      <c r="A6" s="93" t="s">
        <v>7</v>
      </c>
      <c r="B6" s="93"/>
      <c r="C6" s="93"/>
      <c r="D6" s="93"/>
      <c r="E6" s="93"/>
      <c r="F6" s="93"/>
      <c r="G6" s="93"/>
      <c r="H6" s="93"/>
      <c r="I6" s="14">
        <f>SUM(I3:I5)</f>
        <v>0</v>
      </c>
      <c r="J6" s="14">
        <f>SUM(J3:J5)</f>
        <v>0</v>
      </c>
    </row>
    <row r="9" spans="1:10" ht="16.5">
      <c r="A9" s="1"/>
    </row>
  </sheetData>
  <mergeCells count="1">
    <mergeCell ref="A6:H6"/>
  </mergeCells>
  <pageMargins left="0.7" right="0.7" top="0.75" bottom="0.75" header="0.3" footer="0.3"/>
  <pageSetup paperSize="9" scale="77" orientation="landscape" r:id="rId1"/>
  <headerFooter>
    <oddHeader>&amp;L&amp;"-,Pogrubiony"Sprawa nr: 3/2022 &amp;C&amp;"-,Pogrubiony"FORMULARZ CENOWY</oddHeader>
    <oddFooter>&amp;RPieczęć i podpis Wykonawcy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view="pageLayout" workbookViewId="0">
      <selection activeCell="A2" sqref="A2"/>
    </sheetView>
  </sheetViews>
  <sheetFormatPr defaultRowHeight="15"/>
  <cols>
    <col min="1" max="1" width="5.5703125" customWidth="1"/>
    <col min="2" max="2" width="45.5703125" customWidth="1"/>
    <col min="3" max="3" width="17.28515625" customWidth="1"/>
    <col min="4" max="4" width="15.42578125" customWidth="1"/>
    <col min="5" max="5" width="12.28515625" customWidth="1"/>
    <col min="6" max="6" width="12.7109375" customWidth="1"/>
    <col min="8" max="8" width="15.140625" customWidth="1"/>
    <col min="9" max="9" width="14.42578125" customWidth="1"/>
    <col min="10" max="10" width="15" customWidth="1"/>
  </cols>
  <sheetData>
    <row r="1" spans="1:10" ht="16.5">
      <c r="A1" s="20" t="s">
        <v>153</v>
      </c>
      <c r="B1" s="4"/>
    </row>
    <row r="2" spans="1:10" ht="54.75" customHeight="1">
      <c r="A2" s="9" t="s">
        <v>1</v>
      </c>
      <c r="B2" s="9" t="s">
        <v>2</v>
      </c>
      <c r="C2" s="9" t="s">
        <v>3</v>
      </c>
      <c r="D2" s="9" t="s">
        <v>0</v>
      </c>
      <c r="E2" s="10" t="s">
        <v>8</v>
      </c>
      <c r="F2" s="11" t="s">
        <v>9</v>
      </c>
      <c r="G2" s="10" t="s">
        <v>10</v>
      </c>
      <c r="H2" s="9" t="s">
        <v>11</v>
      </c>
      <c r="I2" s="8" t="s">
        <v>4</v>
      </c>
      <c r="J2" s="8" t="s">
        <v>5</v>
      </c>
    </row>
    <row r="3" spans="1:10" ht="48" customHeight="1">
      <c r="A3" s="5">
        <v>1</v>
      </c>
      <c r="B3" s="35" t="s">
        <v>110</v>
      </c>
      <c r="C3" s="32" t="s">
        <v>115</v>
      </c>
      <c r="D3" s="32">
        <v>2018</v>
      </c>
      <c r="E3" s="25"/>
      <c r="F3" s="26"/>
      <c r="G3" s="25">
        <f>E3*1.08</f>
        <v>0</v>
      </c>
      <c r="H3" s="5" t="s">
        <v>12</v>
      </c>
      <c r="I3" s="7">
        <f>2*E3</f>
        <v>0</v>
      </c>
      <c r="J3" s="7">
        <f>2*G3</f>
        <v>0</v>
      </c>
    </row>
    <row r="4" spans="1:10" ht="48" customHeight="1">
      <c r="A4" s="5">
        <v>2</v>
      </c>
      <c r="B4" s="35" t="s">
        <v>111</v>
      </c>
      <c r="C4" s="35" t="s">
        <v>116</v>
      </c>
      <c r="D4" s="32">
        <v>2018</v>
      </c>
      <c r="E4" s="36"/>
      <c r="F4" s="26"/>
      <c r="G4" s="25">
        <f t="shared" ref="G4:G9" si="0">E4*1.08</f>
        <v>0</v>
      </c>
      <c r="H4" s="5" t="s">
        <v>12</v>
      </c>
      <c r="I4" s="7">
        <f t="shared" ref="I4:I9" si="1">2*E4</f>
        <v>0</v>
      </c>
      <c r="J4" s="7">
        <f t="shared" ref="J4:J9" si="2">2*G4</f>
        <v>0</v>
      </c>
    </row>
    <row r="5" spans="1:10" ht="48" customHeight="1">
      <c r="A5" s="5">
        <v>3</v>
      </c>
      <c r="B5" s="35" t="s">
        <v>110</v>
      </c>
      <c r="C5" s="32" t="s">
        <v>117</v>
      </c>
      <c r="D5" s="32">
        <v>2018</v>
      </c>
      <c r="E5" s="25"/>
      <c r="F5" s="26"/>
      <c r="G5" s="25">
        <f t="shared" si="0"/>
        <v>0</v>
      </c>
      <c r="H5" s="5" t="s">
        <v>12</v>
      </c>
      <c r="I5" s="7">
        <f t="shared" si="1"/>
        <v>0</v>
      </c>
      <c r="J5" s="7">
        <f t="shared" si="2"/>
        <v>0</v>
      </c>
    </row>
    <row r="6" spans="1:10" ht="48" customHeight="1">
      <c r="A6" s="5"/>
      <c r="B6" s="35" t="s">
        <v>112</v>
      </c>
      <c r="C6" s="32"/>
      <c r="D6" s="32">
        <v>2018</v>
      </c>
      <c r="E6" s="36"/>
      <c r="F6" s="37"/>
      <c r="G6" s="25" t="s">
        <v>21</v>
      </c>
      <c r="H6" s="5" t="s">
        <v>12</v>
      </c>
      <c r="I6" s="7"/>
      <c r="J6" s="7"/>
    </row>
    <row r="7" spans="1:10" ht="48" customHeight="1">
      <c r="A7" s="5"/>
      <c r="B7" s="35" t="s">
        <v>113</v>
      </c>
      <c r="C7" s="32" t="s">
        <v>118</v>
      </c>
      <c r="D7" s="32">
        <v>2018</v>
      </c>
      <c r="E7" s="36"/>
      <c r="F7" s="37"/>
      <c r="G7" s="25">
        <f t="shared" si="0"/>
        <v>0</v>
      </c>
      <c r="H7" s="5" t="s">
        <v>12</v>
      </c>
      <c r="I7" s="7">
        <f t="shared" si="1"/>
        <v>0</v>
      </c>
      <c r="J7" s="7">
        <f t="shared" si="2"/>
        <v>0</v>
      </c>
    </row>
    <row r="8" spans="1:10">
      <c r="A8" s="5">
        <v>4</v>
      </c>
      <c r="B8" s="35" t="s">
        <v>114</v>
      </c>
      <c r="C8" s="32" t="s">
        <v>119</v>
      </c>
      <c r="D8" s="32">
        <v>2018</v>
      </c>
      <c r="E8" s="36"/>
      <c r="F8" s="37"/>
      <c r="G8" s="25">
        <f t="shared" si="0"/>
        <v>0</v>
      </c>
      <c r="H8" s="5" t="s">
        <v>12</v>
      </c>
      <c r="I8" s="7">
        <f t="shared" si="1"/>
        <v>0</v>
      </c>
      <c r="J8" s="7">
        <f t="shared" si="2"/>
        <v>0</v>
      </c>
    </row>
    <row r="9" spans="1:10">
      <c r="A9" s="5"/>
      <c r="B9" s="35" t="s">
        <v>113</v>
      </c>
      <c r="C9" s="32" t="s">
        <v>120</v>
      </c>
      <c r="D9" s="32">
        <v>2018</v>
      </c>
      <c r="E9" s="36"/>
      <c r="F9" s="37"/>
      <c r="G9" s="25">
        <f t="shared" si="0"/>
        <v>0</v>
      </c>
      <c r="H9" s="5" t="s">
        <v>12</v>
      </c>
      <c r="I9" s="7">
        <f t="shared" si="1"/>
        <v>0</v>
      </c>
      <c r="J9" s="7">
        <f t="shared" si="2"/>
        <v>0</v>
      </c>
    </row>
    <row r="10" spans="1:10">
      <c r="A10" s="92" t="s">
        <v>7</v>
      </c>
      <c r="B10" s="92"/>
      <c r="C10" s="92"/>
      <c r="D10" s="92"/>
      <c r="E10" s="92"/>
      <c r="F10" s="92"/>
      <c r="G10" s="92"/>
      <c r="H10" s="92"/>
      <c r="I10" s="13">
        <f>SUM(I3:I9)</f>
        <v>0</v>
      </c>
      <c r="J10" s="13">
        <f>SUM(J3:J9)</f>
        <v>0</v>
      </c>
    </row>
  </sheetData>
  <mergeCells count="1">
    <mergeCell ref="A10:H10"/>
  </mergeCells>
  <pageMargins left="0.7" right="0.7" top="0.75" bottom="0.75" header="0.3" footer="0.3"/>
  <pageSetup paperSize="9" scale="77" orientation="landscape" r:id="rId1"/>
  <headerFooter>
    <oddHeader>&amp;L&amp;"-,Pogrubiony"Sprawa nr: 3/2022 &amp;C&amp;"-,Pogrubiony"FORMULARZ CENOWY</oddHeader>
    <oddFooter>&amp;RPieczęć i podpis Wykonawcy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view="pageLayout" workbookViewId="0">
      <selection activeCell="B3" sqref="B3"/>
    </sheetView>
  </sheetViews>
  <sheetFormatPr defaultRowHeight="15"/>
  <cols>
    <col min="1" max="1" width="5.140625" customWidth="1"/>
    <col min="2" max="2" width="35.140625" customWidth="1"/>
    <col min="3" max="3" width="14.28515625" customWidth="1"/>
    <col min="4" max="4" width="16.28515625" customWidth="1"/>
    <col min="5" max="5" width="14" customWidth="1"/>
    <col min="6" max="6" width="15.5703125" customWidth="1"/>
    <col min="8" max="8" width="14.7109375" customWidth="1"/>
    <col min="9" max="9" width="16" customWidth="1"/>
    <col min="10" max="10" width="15.7109375" customWidth="1"/>
  </cols>
  <sheetData>
    <row r="1" spans="1:10" ht="16.5">
      <c r="A1" s="20" t="s">
        <v>145</v>
      </c>
      <c r="B1" s="4"/>
    </row>
    <row r="2" spans="1:10" ht="50.25" customHeight="1">
      <c r="A2" s="9" t="s">
        <v>1</v>
      </c>
      <c r="B2" s="9" t="s">
        <v>2</v>
      </c>
      <c r="C2" s="9" t="s">
        <v>3</v>
      </c>
      <c r="D2" s="9" t="s">
        <v>0</v>
      </c>
      <c r="E2" s="10" t="s">
        <v>8</v>
      </c>
      <c r="F2" s="11" t="s">
        <v>9</v>
      </c>
      <c r="G2" s="10" t="s">
        <v>10</v>
      </c>
      <c r="H2" s="9" t="s">
        <v>11</v>
      </c>
      <c r="I2" s="8" t="s">
        <v>4</v>
      </c>
      <c r="J2" s="8" t="s">
        <v>5</v>
      </c>
    </row>
    <row r="3" spans="1:10" ht="28.5">
      <c r="A3" s="23">
        <v>1</v>
      </c>
      <c r="B3" s="44" t="s">
        <v>121</v>
      </c>
      <c r="C3" s="38" t="s">
        <v>122</v>
      </c>
      <c r="D3" s="38">
        <v>2019</v>
      </c>
      <c r="E3" s="29"/>
      <c r="F3" s="34"/>
      <c r="G3" s="29">
        <f>E3*1.08</f>
        <v>0</v>
      </c>
      <c r="H3" s="23" t="s">
        <v>12</v>
      </c>
      <c r="I3" s="6">
        <f>2*E3</f>
        <v>0</v>
      </c>
      <c r="J3" s="6">
        <f>2*G3</f>
        <v>0</v>
      </c>
    </row>
    <row r="4" spans="1:10">
      <c r="A4" s="92" t="s">
        <v>7</v>
      </c>
      <c r="B4" s="92"/>
      <c r="C4" s="92"/>
      <c r="D4" s="92"/>
      <c r="E4" s="92"/>
      <c r="F4" s="92"/>
      <c r="G4" s="92"/>
      <c r="H4" s="92"/>
      <c r="I4" s="13">
        <f>SUM(I3:I3)</f>
        <v>0</v>
      </c>
      <c r="J4" s="13">
        <f>SUM(J3:J3)</f>
        <v>0</v>
      </c>
    </row>
  </sheetData>
  <mergeCells count="1">
    <mergeCell ref="A4:H4"/>
  </mergeCells>
  <pageMargins left="0.7" right="0.7" top="0.75" bottom="0.75" header="0.3" footer="0.3"/>
  <pageSetup paperSize="9" scale="77" orientation="landscape" r:id="rId1"/>
  <headerFooter>
    <oddHeader>&amp;L&amp;"-,Pogrubiony"Sprawa nr: 3/2022 &amp;C&amp;"-,Pogrubiony"FORMULARZ CENOWY</oddHeader>
    <oddFooter>&amp;RPieczęć i podpis Wykonawcy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view="pageLayout" workbookViewId="0">
      <selection activeCell="B3" sqref="B3"/>
    </sheetView>
  </sheetViews>
  <sheetFormatPr defaultRowHeight="15"/>
  <cols>
    <col min="1" max="1" width="5.85546875" customWidth="1"/>
    <col min="2" max="2" width="39.140625" customWidth="1"/>
    <col min="3" max="3" width="17.28515625" customWidth="1"/>
    <col min="4" max="4" width="19.85546875" customWidth="1"/>
    <col min="5" max="5" width="12.5703125" customWidth="1"/>
    <col min="6" max="6" width="18.28515625" customWidth="1"/>
    <col min="8" max="8" width="19.5703125" customWidth="1"/>
    <col min="9" max="9" width="16.7109375" customWidth="1"/>
    <col min="10" max="10" width="17.140625" customWidth="1"/>
  </cols>
  <sheetData>
    <row r="1" spans="1:10" ht="16.5">
      <c r="A1" s="20" t="s">
        <v>144</v>
      </c>
      <c r="B1" s="4"/>
    </row>
    <row r="2" spans="1:10" ht="38.25">
      <c r="A2" s="9" t="s">
        <v>1</v>
      </c>
      <c r="B2" s="9" t="s">
        <v>2</v>
      </c>
      <c r="C2" s="9" t="s">
        <v>3</v>
      </c>
      <c r="D2" s="9" t="s">
        <v>0</v>
      </c>
      <c r="E2" s="10" t="s">
        <v>8</v>
      </c>
      <c r="F2" s="11" t="s">
        <v>9</v>
      </c>
      <c r="G2" s="10" t="s">
        <v>10</v>
      </c>
      <c r="H2" s="9" t="s">
        <v>11</v>
      </c>
      <c r="I2" s="9" t="s">
        <v>4</v>
      </c>
      <c r="J2" s="9" t="s">
        <v>5</v>
      </c>
    </row>
    <row r="3" spans="1:10" ht="26.25" customHeight="1">
      <c r="A3" s="5">
        <v>1</v>
      </c>
      <c r="B3" s="44" t="s">
        <v>123</v>
      </c>
      <c r="C3" s="38" t="s">
        <v>124</v>
      </c>
      <c r="D3" s="38">
        <v>2019</v>
      </c>
      <c r="E3" s="25"/>
      <c r="F3" s="27"/>
      <c r="G3" s="25">
        <f>E3*1.08</f>
        <v>0</v>
      </c>
      <c r="H3" s="5" t="s">
        <v>12</v>
      </c>
      <c r="I3" s="7">
        <f>2*E3</f>
        <v>0</v>
      </c>
      <c r="J3" s="7">
        <f>2*G3</f>
        <v>0</v>
      </c>
    </row>
    <row r="4" spans="1:10">
      <c r="A4" s="92" t="s">
        <v>7</v>
      </c>
      <c r="B4" s="92"/>
      <c r="C4" s="92"/>
      <c r="D4" s="92"/>
      <c r="E4" s="92"/>
      <c r="F4" s="92"/>
      <c r="G4" s="92"/>
      <c r="H4" s="92"/>
      <c r="I4" s="13">
        <f>SUM(I3:I3)</f>
        <v>0</v>
      </c>
      <c r="J4" s="13">
        <f>SUM(J3:J3)</f>
        <v>0</v>
      </c>
    </row>
  </sheetData>
  <mergeCells count="1">
    <mergeCell ref="A4:H4"/>
  </mergeCells>
  <pageMargins left="0.7" right="0.7" top="0.75" bottom="0.75" header="0.3" footer="0.3"/>
  <pageSetup paperSize="9" scale="74" fitToHeight="0" orientation="landscape" r:id="rId1"/>
  <headerFooter>
    <oddHeader>&amp;L&amp;"-,Pogrubiony"Sprawa nr: 3/2022 &amp;C&amp;"-,Pogrubiony"FORMULARZ CENOWY</oddHeader>
    <oddFooter>&amp;RPieczęć i podpis Wykonawcy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view="pageLayout" workbookViewId="0">
      <selection activeCell="B3" sqref="B3:B4"/>
    </sheetView>
  </sheetViews>
  <sheetFormatPr defaultRowHeight="15"/>
  <cols>
    <col min="1" max="1" width="4" customWidth="1"/>
    <col min="2" max="2" width="33" customWidth="1"/>
    <col min="3" max="3" width="15.42578125" customWidth="1"/>
    <col min="4" max="5" width="17.42578125" customWidth="1"/>
    <col min="6" max="6" width="18" customWidth="1"/>
    <col min="7" max="7" width="9.42578125" bestFit="1" customWidth="1"/>
    <col min="8" max="8" width="17.28515625" customWidth="1"/>
    <col min="9" max="9" width="17.7109375" customWidth="1"/>
    <col min="10" max="10" width="19.7109375" customWidth="1"/>
  </cols>
  <sheetData>
    <row r="1" spans="1:10" ht="16.5">
      <c r="A1" s="20" t="s">
        <v>143</v>
      </c>
      <c r="B1" s="4"/>
    </row>
    <row r="2" spans="1:10" ht="52.5" customHeight="1">
      <c r="A2" s="9" t="s">
        <v>1</v>
      </c>
      <c r="B2" s="9" t="s">
        <v>2</v>
      </c>
      <c r="C2" s="9" t="s">
        <v>3</v>
      </c>
      <c r="D2" s="9" t="s">
        <v>0</v>
      </c>
      <c r="E2" s="10" t="s">
        <v>8</v>
      </c>
      <c r="F2" s="11" t="s">
        <v>9</v>
      </c>
      <c r="G2" s="10" t="s">
        <v>10</v>
      </c>
      <c r="H2" s="9" t="s">
        <v>11</v>
      </c>
      <c r="I2" s="9" t="s">
        <v>4</v>
      </c>
      <c r="J2" s="9" t="s">
        <v>5</v>
      </c>
    </row>
    <row r="3" spans="1:10" ht="52.5" customHeight="1">
      <c r="A3" s="5">
        <v>1</v>
      </c>
      <c r="B3" s="44" t="s">
        <v>125</v>
      </c>
      <c r="C3" s="38" t="s">
        <v>126</v>
      </c>
      <c r="D3" s="38">
        <v>2019</v>
      </c>
      <c r="E3" s="25"/>
      <c r="F3" s="27"/>
      <c r="G3" s="25">
        <f>E3*1.08</f>
        <v>0</v>
      </c>
      <c r="H3" s="5" t="s">
        <v>12</v>
      </c>
      <c r="I3" s="24">
        <f>2*E3</f>
        <v>0</v>
      </c>
      <c r="J3" s="24">
        <f>2*G3</f>
        <v>0</v>
      </c>
    </row>
    <row r="4" spans="1:10" ht="52.5" customHeight="1">
      <c r="A4" s="5">
        <v>2</v>
      </c>
      <c r="B4" s="44" t="s">
        <v>125</v>
      </c>
      <c r="C4" s="38" t="s">
        <v>127</v>
      </c>
      <c r="D4" s="38">
        <v>2019</v>
      </c>
      <c r="E4" s="25"/>
      <c r="F4" s="27"/>
      <c r="G4" s="25">
        <f>E4*1.08</f>
        <v>0</v>
      </c>
      <c r="H4" s="5" t="s">
        <v>12</v>
      </c>
      <c r="I4" s="24">
        <f>2*E4</f>
        <v>0</v>
      </c>
      <c r="J4" s="24">
        <f>2*G4</f>
        <v>0</v>
      </c>
    </row>
    <row r="5" spans="1:10">
      <c r="A5" s="94" t="s">
        <v>7</v>
      </c>
      <c r="B5" s="95"/>
      <c r="C5" s="95"/>
      <c r="D5" s="95"/>
      <c r="E5" s="95"/>
      <c r="F5" s="95"/>
      <c r="G5" s="95"/>
      <c r="H5" s="96"/>
      <c r="I5" s="2">
        <f>SUM(I3:I4)</f>
        <v>0</v>
      </c>
      <c r="J5" s="2">
        <f>SUM(J3:J4)</f>
        <v>0</v>
      </c>
    </row>
    <row r="10" spans="1:10" ht="16.5">
      <c r="A10" s="1"/>
    </row>
  </sheetData>
  <mergeCells count="1">
    <mergeCell ref="A5:H5"/>
  </mergeCells>
  <pageMargins left="0.7" right="0.7" top="0.75" bottom="0.75" header="0.3" footer="0.3"/>
  <pageSetup paperSize="9" scale="77" orientation="landscape" r:id="rId1"/>
  <headerFooter>
    <oddHeader>&amp;L&amp;"-,Pogrubiony"Sprawa nr: 3/2022 &amp;C&amp;"-,Pogrubiony"FORMULARZ CENOWY</oddHeader>
    <oddFooter>&amp;RPieczęć i podpis Wykonawcy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view="pageLayout" workbookViewId="0">
      <selection activeCell="B25" sqref="B25"/>
    </sheetView>
  </sheetViews>
  <sheetFormatPr defaultRowHeight="15"/>
  <cols>
    <col min="1" max="1" width="4" customWidth="1"/>
    <col min="2" max="2" width="33" customWidth="1"/>
    <col min="3" max="3" width="15.42578125" customWidth="1"/>
    <col min="4" max="5" width="17.42578125" customWidth="1"/>
    <col min="6" max="6" width="18" customWidth="1"/>
    <col min="8" max="8" width="17.28515625" customWidth="1"/>
    <col min="9" max="9" width="17.7109375" customWidth="1"/>
    <col min="10" max="10" width="19.7109375" customWidth="1"/>
  </cols>
  <sheetData>
    <row r="1" spans="1:10" ht="16.5">
      <c r="A1" s="20" t="s">
        <v>142</v>
      </c>
      <c r="B1" s="4"/>
    </row>
    <row r="2" spans="1:10" ht="52.5" customHeight="1">
      <c r="A2" s="9" t="s">
        <v>1</v>
      </c>
      <c r="B2" s="9" t="s">
        <v>2</v>
      </c>
      <c r="C2" s="9" t="s">
        <v>3</v>
      </c>
      <c r="D2" s="9" t="s">
        <v>0</v>
      </c>
      <c r="E2" s="10" t="s">
        <v>8</v>
      </c>
      <c r="F2" s="11" t="s">
        <v>9</v>
      </c>
      <c r="G2" s="10" t="s">
        <v>10</v>
      </c>
      <c r="H2" s="9" t="s">
        <v>11</v>
      </c>
      <c r="I2" s="9" t="s">
        <v>4</v>
      </c>
      <c r="J2" s="9" t="s">
        <v>5</v>
      </c>
    </row>
    <row r="3" spans="1:10" ht="52.5" customHeight="1">
      <c r="A3" s="5">
        <v>1</v>
      </c>
      <c r="B3" s="12" t="s">
        <v>128</v>
      </c>
      <c r="C3" s="12" t="s">
        <v>129</v>
      </c>
      <c r="D3" s="5">
        <v>2007</v>
      </c>
      <c r="E3" s="29"/>
      <c r="F3" s="31"/>
      <c r="G3" s="29">
        <f>E3*1.08</f>
        <v>0</v>
      </c>
      <c r="H3" s="5" t="s">
        <v>12</v>
      </c>
      <c r="I3" s="24">
        <f>2*E3</f>
        <v>0</v>
      </c>
      <c r="J3" s="24">
        <f>2*G3</f>
        <v>0</v>
      </c>
    </row>
    <row r="4" spans="1:10" ht="52.5" customHeight="1">
      <c r="A4" s="5">
        <v>2</v>
      </c>
      <c r="B4" s="12" t="s">
        <v>128</v>
      </c>
      <c r="C4" s="12" t="s">
        <v>130</v>
      </c>
      <c r="D4" s="5">
        <v>2008</v>
      </c>
      <c r="E4" s="29"/>
      <c r="F4" s="31"/>
      <c r="G4" s="29">
        <f t="shared" ref="G4:G8" si="0">E4*1.08</f>
        <v>0</v>
      </c>
      <c r="H4" s="5" t="s">
        <v>12</v>
      </c>
      <c r="I4" s="24">
        <f t="shared" ref="I4:I8" si="1">2*E4</f>
        <v>0</v>
      </c>
      <c r="J4" s="24">
        <f t="shared" ref="J4:J8" si="2">2*G4</f>
        <v>0</v>
      </c>
    </row>
    <row r="5" spans="1:10" ht="52.5" customHeight="1">
      <c r="A5" s="39"/>
      <c r="B5" s="12" t="s">
        <v>128</v>
      </c>
      <c r="C5" s="12" t="s">
        <v>131</v>
      </c>
      <c r="D5" s="5">
        <v>2008</v>
      </c>
      <c r="E5" s="29"/>
      <c r="F5" s="31"/>
      <c r="G5" s="29">
        <f t="shared" si="0"/>
        <v>0</v>
      </c>
      <c r="H5" s="5" t="s">
        <v>12</v>
      </c>
      <c r="I5" s="24">
        <f t="shared" si="1"/>
        <v>0</v>
      </c>
      <c r="J5" s="24">
        <f t="shared" si="2"/>
        <v>0</v>
      </c>
    </row>
    <row r="6" spans="1:10" ht="52.5" customHeight="1">
      <c r="A6" s="39"/>
      <c r="B6" s="12" t="s">
        <v>128</v>
      </c>
      <c r="C6" s="12" t="s">
        <v>132</v>
      </c>
      <c r="D6" s="5">
        <v>2006</v>
      </c>
      <c r="E6" s="29"/>
      <c r="F6" s="31"/>
      <c r="G6" s="29">
        <f t="shared" si="0"/>
        <v>0</v>
      </c>
      <c r="H6" s="5" t="s">
        <v>12</v>
      </c>
      <c r="I6" s="24">
        <f t="shared" si="1"/>
        <v>0</v>
      </c>
      <c r="J6" s="24">
        <f t="shared" si="2"/>
        <v>0</v>
      </c>
    </row>
    <row r="7" spans="1:10" ht="52.5" customHeight="1">
      <c r="A7" s="39"/>
      <c r="B7" s="12" t="s">
        <v>128</v>
      </c>
      <c r="C7" s="12" t="s">
        <v>133</v>
      </c>
      <c r="D7" s="5">
        <v>2008</v>
      </c>
      <c r="E7" s="29"/>
      <c r="F7" s="31"/>
      <c r="G7" s="29">
        <f t="shared" si="0"/>
        <v>0</v>
      </c>
      <c r="H7" s="5" t="s">
        <v>12</v>
      </c>
      <c r="I7" s="24">
        <f t="shared" si="1"/>
        <v>0</v>
      </c>
      <c r="J7" s="24">
        <f t="shared" si="2"/>
        <v>0</v>
      </c>
    </row>
    <row r="8" spans="1:10" ht="52.5" customHeight="1">
      <c r="A8" s="39"/>
      <c r="B8" s="12" t="s">
        <v>128</v>
      </c>
      <c r="C8" s="12" t="s">
        <v>134</v>
      </c>
      <c r="D8" s="5">
        <v>2008</v>
      </c>
      <c r="E8" s="29"/>
      <c r="F8" s="31"/>
      <c r="G8" s="29">
        <f t="shared" si="0"/>
        <v>0</v>
      </c>
      <c r="H8" s="5" t="s">
        <v>12</v>
      </c>
      <c r="I8" s="24">
        <f t="shared" si="1"/>
        <v>0</v>
      </c>
      <c r="J8" s="24">
        <f t="shared" si="2"/>
        <v>0</v>
      </c>
    </row>
    <row r="9" spans="1:10">
      <c r="A9" s="94" t="s">
        <v>7</v>
      </c>
      <c r="B9" s="95"/>
      <c r="C9" s="95"/>
      <c r="D9" s="95"/>
      <c r="E9" s="95"/>
      <c r="F9" s="95"/>
      <c r="G9" s="95"/>
      <c r="H9" s="96"/>
      <c r="I9" s="2">
        <f>SUM(I3:I8)</f>
        <v>0</v>
      </c>
      <c r="J9" s="2">
        <f>SUM(J3:J8)</f>
        <v>0</v>
      </c>
    </row>
    <row r="14" spans="1:10" ht="16.5">
      <c r="A14" s="1"/>
    </row>
  </sheetData>
  <mergeCells count="1">
    <mergeCell ref="A9:H9"/>
  </mergeCells>
  <pageMargins left="0.7" right="0.7" top="0.75" bottom="0.75" header="0.3" footer="0.3"/>
  <pageSetup paperSize="9" scale="77" orientation="landscape" r:id="rId1"/>
  <headerFooter>
    <oddHeader>&amp;L&amp;"-,Pogrubiony"Sprawa nr: 3/2022 &amp;C&amp;"-,Pogrubiony"FORMULARZ CENOWY</oddHeader>
    <oddFooter>&amp;RPieczęć i podpis Wykonawcy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view="pageLayout" workbookViewId="0">
      <selection activeCell="B25" sqref="B25"/>
    </sheetView>
  </sheetViews>
  <sheetFormatPr defaultRowHeight="15"/>
  <cols>
    <col min="1" max="1" width="4" customWidth="1"/>
    <col min="2" max="2" width="33" customWidth="1"/>
    <col min="3" max="3" width="15.42578125" customWidth="1"/>
    <col min="4" max="5" width="17.42578125" customWidth="1"/>
    <col min="6" max="6" width="18" customWidth="1"/>
    <col min="7" max="7" width="10.42578125" bestFit="1" customWidth="1"/>
    <col min="8" max="8" width="17.28515625" customWidth="1"/>
    <col min="9" max="9" width="17.7109375" customWidth="1"/>
    <col min="10" max="10" width="19.7109375" customWidth="1"/>
  </cols>
  <sheetData>
    <row r="1" spans="1:10" ht="16.5">
      <c r="A1" s="20" t="s">
        <v>141</v>
      </c>
      <c r="B1" s="4"/>
    </row>
    <row r="2" spans="1:10" ht="52.5" customHeight="1">
      <c r="A2" s="9" t="s">
        <v>1</v>
      </c>
      <c r="B2" s="9" t="s">
        <v>2</v>
      </c>
      <c r="C2" s="9" t="s">
        <v>3</v>
      </c>
      <c r="D2" s="9" t="s">
        <v>0</v>
      </c>
      <c r="E2" s="10" t="s">
        <v>8</v>
      </c>
      <c r="F2" s="11" t="s">
        <v>9</v>
      </c>
      <c r="G2" s="10" t="s">
        <v>10</v>
      </c>
      <c r="H2" s="9" t="s">
        <v>11</v>
      </c>
      <c r="I2" s="9" t="s">
        <v>4</v>
      </c>
      <c r="J2" s="9" t="s">
        <v>5</v>
      </c>
    </row>
    <row r="3" spans="1:10" ht="52.5" customHeight="1">
      <c r="A3" s="5">
        <v>1</v>
      </c>
      <c r="B3" s="40" t="s">
        <v>135</v>
      </c>
      <c r="C3" s="40" t="s">
        <v>137</v>
      </c>
      <c r="D3" s="40">
        <v>2013</v>
      </c>
      <c r="E3" s="41"/>
      <c r="F3" s="42"/>
      <c r="G3" s="43">
        <f>E3+E3*F3</f>
        <v>0</v>
      </c>
      <c r="H3" s="5" t="s">
        <v>12</v>
      </c>
      <c r="I3" s="24">
        <f>2*E3</f>
        <v>0</v>
      </c>
      <c r="J3" s="24">
        <f>2*G3</f>
        <v>0</v>
      </c>
    </row>
    <row r="4" spans="1:10" ht="52.5" customHeight="1">
      <c r="A4" s="5">
        <v>2</v>
      </c>
      <c r="B4" s="40" t="s">
        <v>135</v>
      </c>
      <c r="C4" s="40" t="s">
        <v>138</v>
      </c>
      <c r="D4" s="40">
        <v>2013</v>
      </c>
      <c r="E4" s="41"/>
      <c r="F4" s="42"/>
      <c r="G4" s="43">
        <f t="shared" ref="G4:G6" si="0">E4+E4*F4</f>
        <v>0</v>
      </c>
      <c r="H4" s="5" t="s">
        <v>12</v>
      </c>
      <c r="I4" s="24">
        <f t="shared" ref="I4:I6" si="1">2*E4</f>
        <v>0</v>
      </c>
      <c r="J4" s="24">
        <f t="shared" ref="J4:J6" si="2">2*G4</f>
        <v>0</v>
      </c>
    </row>
    <row r="5" spans="1:10" ht="52.5" customHeight="1">
      <c r="A5" s="5">
        <v>3</v>
      </c>
      <c r="B5" s="40" t="s">
        <v>136</v>
      </c>
      <c r="C5" s="40" t="s">
        <v>139</v>
      </c>
      <c r="D5" s="40">
        <v>2016</v>
      </c>
      <c r="E5" s="41"/>
      <c r="F5" s="42"/>
      <c r="G5" s="43">
        <f t="shared" si="0"/>
        <v>0</v>
      </c>
      <c r="H5" s="5" t="s">
        <v>12</v>
      </c>
      <c r="I5" s="24">
        <f t="shared" si="1"/>
        <v>0</v>
      </c>
      <c r="J5" s="24">
        <f t="shared" si="2"/>
        <v>0</v>
      </c>
    </row>
    <row r="6" spans="1:10" ht="52.5" customHeight="1">
      <c r="A6" s="5">
        <v>4</v>
      </c>
      <c r="B6" s="40" t="s">
        <v>136</v>
      </c>
      <c r="C6" s="40" t="s">
        <v>140</v>
      </c>
      <c r="D6" s="40">
        <v>2016</v>
      </c>
      <c r="E6" s="41"/>
      <c r="F6" s="42"/>
      <c r="G6" s="43">
        <f t="shared" si="0"/>
        <v>0</v>
      </c>
      <c r="H6" s="5" t="s">
        <v>12</v>
      </c>
      <c r="I6" s="24">
        <f t="shared" si="1"/>
        <v>0</v>
      </c>
      <c r="J6" s="24">
        <f t="shared" si="2"/>
        <v>0</v>
      </c>
    </row>
    <row r="7" spans="1:10">
      <c r="A7" s="94" t="s">
        <v>7</v>
      </c>
      <c r="B7" s="95"/>
      <c r="C7" s="95"/>
      <c r="D7" s="95"/>
      <c r="E7" s="95"/>
      <c r="F7" s="95"/>
      <c r="G7" s="95"/>
      <c r="H7" s="96"/>
      <c r="I7" s="2">
        <f>SUM(I3:I6)</f>
        <v>0</v>
      </c>
      <c r="J7" s="2">
        <f>SUM(J3:J6)</f>
        <v>0</v>
      </c>
    </row>
    <row r="12" spans="1:10" ht="16.5">
      <c r="A12" s="1"/>
    </row>
  </sheetData>
  <mergeCells count="1">
    <mergeCell ref="A7:H7"/>
  </mergeCells>
  <pageMargins left="0.7" right="0.7" top="0.75" bottom="0.75" header="0.3" footer="0.3"/>
  <pageSetup paperSize="9" scale="77" orientation="landscape" r:id="rId1"/>
  <headerFooter>
    <oddHeader>&amp;L&amp;"-,Pogrubiony"Sprawa nr: 3/2022 &amp;C&amp;"-,Pogrubiony"FORMULARZ CENOWY</oddHeader>
    <oddFooter>&amp;RPieczęć i podpis Wykonawcy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view="pageLayout" topLeftCell="A10" zoomScaleNormal="100" workbookViewId="0">
      <selection activeCell="A2" sqref="A2"/>
    </sheetView>
  </sheetViews>
  <sheetFormatPr defaultRowHeight="16.5"/>
  <cols>
    <col min="1" max="1" width="4.5703125" style="46" customWidth="1"/>
    <col min="2" max="2" width="47.7109375" style="46" customWidth="1"/>
    <col min="3" max="4" width="11.85546875" style="46" customWidth="1"/>
    <col min="5" max="5" width="13.7109375" style="47" customWidth="1"/>
    <col min="6" max="6" width="9.5703125" style="46" customWidth="1"/>
    <col min="7" max="7" width="13.7109375" style="48" customWidth="1"/>
    <col min="8" max="8" width="16.140625" style="49" customWidth="1"/>
    <col min="9" max="9" width="16" style="50" customWidth="1"/>
    <col min="10" max="10" width="14" style="46" customWidth="1"/>
    <col min="11" max="11" width="16.5703125" style="46" customWidth="1"/>
    <col min="12" max="12" width="22.5703125" style="46" customWidth="1"/>
    <col min="13" max="13" width="18" style="46" customWidth="1"/>
    <col min="14" max="16384" width="9.140625" style="46"/>
  </cols>
  <sheetData>
    <row r="1" spans="1:11">
      <c r="A1" s="66" t="s">
        <v>241</v>
      </c>
      <c r="B1" s="52"/>
      <c r="C1" s="51"/>
      <c r="D1" s="51"/>
      <c r="E1" s="51"/>
      <c r="F1" s="51"/>
      <c r="G1" s="51"/>
      <c r="H1" s="51"/>
      <c r="I1" s="51"/>
      <c r="J1" s="51"/>
      <c r="K1" s="51"/>
    </row>
    <row r="2" spans="1:11" s="45" customFormat="1" ht="25.5">
      <c r="A2" s="54" t="s">
        <v>1</v>
      </c>
      <c r="B2" s="54" t="s">
        <v>2</v>
      </c>
      <c r="C2" s="54" t="s">
        <v>3</v>
      </c>
      <c r="D2" s="54" t="s">
        <v>0</v>
      </c>
      <c r="E2" s="58" t="s">
        <v>154</v>
      </c>
      <c r="F2" s="55" t="s">
        <v>9</v>
      </c>
      <c r="G2" s="58" t="s">
        <v>155</v>
      </c>
      <c r="H2" s="54" t="s">
        <v>11</v>
      </c>
      <c r="I2" s="62" t="s">
        <v>156</v>
      </c>
      <c r="J2" s="62" t="s">
        <v>238</v>
      </c>
      <c r="K2" s="54" t="s">
        <v>239</v>
      </c>
    </row>
    <row r="3" spans="1:11">
      <c r="A3" s="69" t="s">
        <v>14</v>
      </c>
      <c r="B3" s="67" t="s">
        <v>157</v>
      </c>
      <c r="C3" s="67">
        <v>2702913</v>
      </c>
      <c r="D3" s="68">
        <v>2007</v>
      </c>
      <c r="E3" s="71"/>
      <c r="F3" s="65"/>
      <c r="G3" s="56">
        <v>0</v>
      </c>
      <c r="H3" s="53" t="s">
        <v>12</v>
      </c>
      <c r="I3" s="64">
        <v>0</v>
      </c>
      <c r="J3" s="64">
        <v>0</v>
      </c>
      <c r="K3" s="61">
        <v>3.4818941504178275E-2</v>
      </c>
    </row>
    <row r="4" spans="1:11">
      <c r="A4" s="69" t="s">
        <v>102</v>
      </c>
      <c r="B4" s="67" t="s">
        <v>157</v>
      </c>
      <c r="C4" s="67">
        <v>2804097</v>
      </c>
      <c r="D4" s="68">
        <v>2008</v>
      </c>
      <c r="E4" s="71"/>
      <c r="F4" s="65"/>
      <c r="G4" s="56">
        <v>0</v>
      </c>
      <c r="H4" s="53" t="s">
        <v>12</v>
      </c>
      <c r="I4" s="64">
        <v>0</v>
      </c>
      <c r="J4" s="64">
        <v>0</v>
      </c>
      <c r="K4" s="61">
        <v>3.4818941504178275E-2</v>
      </c>
    </row>
    <row r="5" spans="1:11">
      <c r="A5" s="69" t="s">
        <v>103</v>
      </c>
      <c r="B5" s="67" t="s">
        <v>157</v>
      </c>
      <c r="C5" s="67">
        <v>2006044</v>
      </c>
      <c r="D5" s="68">
        <v>2010</v>
      </c>
      <c r="E5" s="71"/>
      <c r="F5" s="65"/>
      <c r="G5" s="56">
        <v>0</v>
      </c>
      <c r="H5" s="53" t="s">
        <v>12</v>
      </c>
      <c r="I5" s="64">
        <v>0</v>
      </c>
      <c r="J5" s="64">
        <v>0</v>
      </c>
      <c r="K5" s="61">
        <v>3.4818941504178275E-2</v>
      </c>
    </row>
    <row r="6" spans="1:11">
      <c r="A6" s="69" t="s">
        <v>158</v>
      </c>
      <c r="B6" s="67" t="s">
        <v>159</v>
      </c>
      <c r="C6" s="67">
        <v>2318426</v>
      </c>
      <c r="D6" s="68">
        <v>2013</v>
      </c>
      <c r="E6" s="71"/>
      <c r="F6" s="65"/>
      <c r="G6" s="56">
        <v>0</v>
      </c>
      <c r="H6" s="53" t="s">
        <v>12</v>
      </c>
      <c r="I6" s="64">
        <v>0</v>
      </c>
      <c r="J6" s="64">
        <v>0</v>
      </c>
      <c r="K6" s="61">
        <v>3.4818941504178275E-2</v>
      </c>
    </row>
    <row r="7" spans="1:11">
      <c r="A7" s="69" t="s">
        <v>160</v>
      </c>
      <c r="B7" s="67" t="s">
        <v>161</v>
      </c>
      <c r="C7" s="67">
        <v>2418989</v>
      </c>
      <c r="D7" s="68">
        <v>2015</v>
      </c>
      <c r="E7" s="71"/>
      <c r="F7" s="65"/>
      <c r="G7" s="56">
        <v>0</v>
      </c>
      <c r="H7" s="53" t="s">
        <v>12</v>
      </c>
      <c r="I7" s="64">
        <v>0</v>
      </c>
      <c r="J7" s="64">
        <v>0</v>
      </c>
      <c r="K7" s="61">
        <v>3.4818941504178275E-2</v>
      </c>
    </row>
    <row r="8" spans="1:11">
      <c r="A8" s="69" t="s">
        <v>162</v>
      </c>
      <c r="B8" s="67" t="s">
        <v>161</v>
      </c>
      <c r="C8" s="67">
        <v>2519403</v>
      </c>
      <c r="D8" s="68">
        <v>2015</v>
      </c>
      <c r="E8" s="71"/>
      <c r="F8" s="65"/>
      <c r="G8" s="56">
        <v>0</v>
      </c>
      <c r="H8" s="53" t="s">
        <v>12</v>
      </c>
      <c r="I8" s="64">
        <v>0</v>
      </c>
      <c r="J8" s="64">
        <v>0</v>
      </c>
      <c r="K8" s="61">
        <v>3.4818941504178275E-2</v>
      </c>
    </row>
    <row r="9" spans="1:11">
      <c r="A9" s="69" t="s">
        <v>163</v>
      </c>
      <c r="B9" s="67" t="s">
        <v>164</v>
      </c>
      <c r="C9" s="67">
        <v>2630033</v>
      </c>
      <c r="D9" s="68">
        <v>2017</v>
      </c>
      <c r="E9" s="71"/>
      <c r="F9" s="65"/>
      <c r="G9" s="56">
        <v>0</v>
      </c>
      <c r="H9" s="53" t="s">
        <v>12</v>
      </c>
      <c r="I9" s="64">
        <v>0</v>
      </c>
      <c r="J9" s="64">
        <v>0</v>
      </c>
      <c r="K9" s="61">
        <v>3.4818941504178275E-2</v>
      </c>
    </row>
    <row r="10" spans="1:11">
      <c r="A10" s="69" t="s">
        <v>165</v>
      </c>
      <c r="B10" s="67" t="s">
        <v>166</v>
      </c>
      <c r="C10" s="67">
        <v>7982411</v>
      </c>
      <c r="D10" s="68">
        <v>2009</v>
      </c>
      <c r="E10" s="60"/>
      <c r="F10" s="65"/>
      <c r="G10" s="56">
        <v>0</v>
      </c>
      <c r="H10" s="53" t="s">
        <v>12</v>
      </c>
      <c r="I10" s="64">
        <v>0</v>
      </c>
      <c r="J10" s="64">
        <v>0</v>
      </c>
      <c r="K10" s="61">
        <v>3.4818941504178276E-3</v>
      </c>
    </row>
    <row r="11" spans="1:11">
      <c r="A11" s="69" t="s">
        <v>167</v>
      </c>
      <c r="B11" s="67" t="s">
        <v>168</v>
      </c>
      <c r="C11" s="67">
        <v>7901175</v>
      </c>
      <c r="D11" s="68">
        <v>2009</v>
      </c>
      <c r="E11" s="60"/>
      <c r="F11" s="65"/>
      <c r="G11" s="56">
        <v>0</v>
      </c>
      <c r="H11" s="53" t="s">
        <v>12</v>
      </c>
      <c r="I11" s="64">
        <v>0</v>
      </c>
      <c r="J11" s="64">
        <v>0</v>
      </c>
      <c r="K11" s="61">
        <v>1.3927576601671311E-2</v>
      </c>
    </row>
    <row r="12" spans="1:11" ht="30">
      <c r="A12" s="69" t="s">
        <v>169</v>
      </c>
      <c r="B12" s="67" t="s">
        <v>170</v>
      </c>
      <c r="C12" s="67" t="s">
        <v>171</v>
      </c>
      <c r="D12" s="68">
        <v>2013</v>
      </c>
      <c r="E12" s="60"/>
      <c r="F12" s="65"/>
      <c r="G12" s="56">
        <v>0</v>
      </c>
      <c r="H12" s="53" t="s">
        <v>12</v>
      </c>
      <c r="I12" s="64">
        <v>0</v>
      </c>
      <c r="J12" s="64">
        <v>0</v>
      </c>
      <c r="K12" s="61">
        <v>3.4818941504178275E-2</v>
      </c>
    </row>
    <row r="13" spans="1:11" ht="30">
      <c r="A13" s="69" t="s">
        <v>172</v>
      </c>
      <c r="B13" s="67" t="s">
        <v>173</v>
      </c>
      <c r="C13" s="67" t="s">
        <v>174</v>
      </c>
      <c r="D13" s="68">
        <v>2013</v>
      </c>
      <c r="E13" s="60"/>
      <c r="F13" s="65"/>
      <c r="G13" s="56">
        <v>0</v>
      </c>
      <c r="H13" s="53" t="s">
        <v>12</v>
      </c>
      <c r="I13" s="64">
        <v>0</v>
      </c>
      <c r="J13" s="64">
        <v>0</v>
      </c>
      <c r="K13" s="61">
        <v>3.4818941504178275E-2</v>
      </c>
    </row>
    <row r="14" spans="1:11">
      <c r="A14" s="69" t="s">
        <v>175</v>
      </c>
      <c r="B14" s="67" t="s">
        <v>176</v>
      </c>
      <c r="C14" s="67">
        <v>2901207</v>
      </c>
      <c r="D14" s="68">
        <v>2009</v>
      </c>
      <c r="E14" s="60"/>
      <c r="F14" s="65"/>
      <c r="G14" s="56">
        <v>0</v>
      </c>
      <c r="H14" s="53" t="s">
        <v>12</v>
      </c>
      <c r="I14" s="64">
        <v>0</v>
      </c>
      <c r="J14" s="64">
        <v>0</v>
      </c>
      <c r="K14" s="61">
        <v>3.4818941504178275E-2</v>
      </c>
    </row>
    <row r="15" spans="1:11">
      <c r="A15" s="69" t="s">
        <v>177</v>
      </c>
      <c r="B15" s="67" t="s">
        <v>178</v>
      </c>
      <c r="C15" s="67">
        <v>2200417</v>
      </c>
      <c r="D15" s="68">
        <v>1994</v>
      </c>
      <c r="E15" s="60"/>
      <c r="F15" s="65"/>
      <c r="G15" s="56">
        <v>0</v>
      </c>
      <c r="H15" s="53" t="s">
        <v>12</v>
      </c>
      <c r="I15" s="64">
        <v>0</v>
      </c>
      <c r="J15" s="64">
        <v>0</v>
      </c>
      <c r="K15" s="61">
        <v>3.4818941504178275E-2</v>
      </c>
    </row>
    <row r="16" spans="1:11">
      <c r="A16" s="69" t="s">
        <v>179</v>
      </c>
      <c r="B16" s="67" t="s">
        <v>180</v>
      </c>
      <c r="C16" s="67">
        <v>2801913</v>
      </c>
      <c r="D16" s="68">
        <v>2008</v>
      </c>
      <c r="E16" s="60"/>
      <c r="F16" s="65"/>
      <c r="G16" s="56">
        <v>0</v>
      </c>
      <c r="H16" s="53" t="s">
        <v>12</v>
      </c>
      <c r="I16" s="64">
        <v>0</v>
      </c>
      <c r="J16" s="64">
        <v>0</v>
      </c>
      <c r="K16" s="61">
        <v>3.4818941504178275E-2</v>
      </c>
    </row>
    <row r="17" spans="1:11">
      <c r="A17" s="69" t="s">
        <v>181</v>
      </c>
      <c r="B17" s="67" t="s">
        <v>182</v>
      </c>
      <c r="C17" s="67">
        <v>1400748</v>
      </c>
      <c r="D17" s="68">
        <v>2004</v>
      </c>
      <c r="E17" s="60"/>
      <c r="F17" s="65"/>
      <c r="G17" s="56">
        <v>0</v>
      </c>
      <c r="H17" s="53" t="s">
        <v>12</v>
      </c>
      <c r="I17" s="64">
        <v>0</v>
      </c>
      <c r="J17" s="64">
        <v>0</v>
      </c>
      <c r="K17" s="61">
        <v>3.4818941504178275E-2</v>
      </c>
    </row>
    <row r="18" spans="1:11">
      <c r="A18" s="69" t="s">
        <v>183</v>
      </c>
      <c r="B18" s="67" t="s">
        <v>180</v>
      </c>
      <c r="C18" s="67">
        <v>2801915</v>
      </c>
      <c r="D18" s="68">
        <v>2008</v>
      </c>
      <c r="E18" s="60"/>
      <c r="F18" s="65"/>
      <c r="G18" s="56">
        <v>0</v>
      </c>
      <c r="H18" s="53" t="s">
        <v>12</v>
      </c>
      <c r="I18" s="64">
        <v>0</v>
      </c>
      <c r="J18" s="64">
        <v>0</v>
      </c>
      <c r="K18" s="61">
        <v>3.4818941504178275E-2</v>
      </c>
    </row>
    <row r="19" spans="1:11">
      <c r="A19" s="69" t="s">
        <v>184</v>
      </c>
      <c r="B19" s="67" t="s">
        <v>180</v>
      </c>
      <c r="C19" s="67">
        <v>2002812</v>
      </c>
      <c r="D19" s="68">
        <v>2010</v>
      </c>
      <c r="E19" s="60"/>
      <c r="F19" s="65"/>
      <c r="G19" s="56">
        <v>0</v>
      </c>
      <c r="H19" s="53" t="s">
        <v>12</v>
      </c>
      <c r="I19" s="64">
        <v>0</v>
      </c>
      <c r="J19" s="64">
        <v>0</v>
      </c>
      <c r="K19" s="61">
        <v>3.4818941504178275E-2</v>
      </c>
    </row>
    <row r="20" spans="1:11">
      <c r="A20" s="69" t="s">
        <v>185</v>
      </c>
      <c r="B20" s="67" t="s">
        <v>186</v>
      </c>
      <c r="C20" s="67">
        <v>2203229</v>
      </c>
      <c r="D20" s="68">
        <v>2012</v>
      </c>
      <c r="E20" s="60"/>
      <c r="F20" s="65"/>
      <c r="G20" s="56">
        <v>0</v>
      </c>
      <c r="H20" s="53" t="s">
        <v>12</v>
      </c>
      <c r="I20" s="64">
        <v>0</v>
      </c>
      <c r="J20" s="64">
        <v>0</v>
      </c>
      <c r="K20" s="61">
        <v>3.4818941504178275E-2</v>
      </c>
    </row>
    <row r="21" spans="1:11">
      <c r="A21" s="69" t="s">
        <v>187</v>
      </c>
      <c r="B21" s="67" t="s">
        <v>188</v>
      </c>
      <c r="C21" s="67">
        <v>2505268</v>
      </c>
      <c r="D21" s="68">
        <v>2015</v>
      </c>
      <c r="E21" s="60"/>
      <c r="F21" s="65"/>
      <c r="G21" s="56">
        <v>0</v>
      </c>
      <c r="H21" s="53" t="s">
        <v>12</v>
      </c>
      <c r="I21" s="64">
        <v>0</v>
      </c>
      <c r="J21" s="64">
        <v>0</v>
      </c>
      <c r="K21" s="61">
        <v>3.4818941504178275E-2</v>
      </c>
    </row>
    <row r="22" spans="1:11">
      <c r="A22" s="69" t="s">
        <v>189</v>
      </c>
      <c r="B22" s="67" t="s">
        <v>190</v>
      </c>
      <c r="C22" s="67">
        <v>7711354</v>
      </c>
      <c r="D22" s="68">
        <v>2017</v>
      </c>
      <c r="E22" s="60"/>
      <c r="F22" s="65"/>
      <c r="G22" s="56">
        <v>0</v>
      </c>
      <c r="H22" s="53" t="s">
        <v>12</v>
      </c>
      <c r="I22" s="64">
        <v>0</v>
      </c>
      <c r="J22" s="64">
        <v>0</v>
      </c>
      <c r="K22" s="61">
        <v>8.7047353760445687E-3</v>
      </c>
    </row>
    <row r="23" spans="1:11">
      <c r="A23" s="69" t="s">
        <v>191</v>
      </c>
      <c r="B23" s="67" t="s">
        <v>192</v>
      </c>
      <c r="C23" s="67">
        <v>2814080</v>
      </c>
      <c r="D23" s="68">
        <v>2008</v>
      </c>
      <c r="E23" s="60"/>
      <c r="F23" s="65"/>
      <c r="G23" s="56">
        <v>0</v>
      </c>
      <c r="H23" s="53" t="s">
        <v>12</v>
      </c>
      <c r="I23" s="64">
        <v>0</v>
      </c>
      <c r="J23" s="64">
        <v>0</v>
      </c>
      <c r="K23" s="61">
        <v>2.0891364902506965E-3</v>
      </c>
    </row>
    <row r="24" spans="1:11">
      <c r="A24" s="69" t="s">
        <v>193</v>
      </c>
      <c r="B24" s="67" t="s">
        <v>194</v>
      </c>
      <c r="C24" s="67">
        <v>2721222</v>
      </c>
      <c r="D24" s="68">
        <v>2017</v>
      </c>
      <c r="E24" s="60"/>
      <c r="F24" s="65"/>
      <c r="G24" s="56">
        <v>0</v>
      </c>
      <c r="H24" s="53" t="s">
        <v>12</v>
      </c>
      <c r="I24" s="64">
        <v>0</v>
      </c>
      <c r="J24" s="64">
        <v>0</v>
      </c>
      <c r="K24" s="61">
        <v>4.8746518105849582E-2</v>
      </c>
    </row>
    <row r="25" spans="1:11">
      <c r="A25" s="69" t="s">
        <v>195</v>
      </c>
      <c r="B25" s="67" t="s">
        <v>196</v>
      </c>
      <c r="C25" s="67">
        <v>2715794</v>
      </c>
      <c r="D25" s="68">
        <v>2017</v>
      </c>
      <c r="E25" s="60"/>
      <c r="F25" s="65"/>
      <c r="G25" s="56">
        <v>0</v>
      </c>
      <c r="H25" s="53" t="s">
        <v>12</v>
      </c>
      <c r="I25" s="64">
        <v>0</v>
      </c>
      <c r="J25" s="64">
        <v>0</v>
      </c>
      <c r="K25" s="61">
        <v>3.4818941504178275E-2</v>
      </c>
    </row>
    <row r="26" spans="1:11">
      <c r="A26" s="69" t="s">
        <v>197</v>
      </c>
      <c r="B26" s="67" t="s">
        <v>198</v>
      </c>
      <c r="C26" s="67">
        <v>2729495</v>
      </c>
      <c r="D26" s="68">
        <v>2017</v>
      </c>
      <c r="E26" s="60"/>
      <c r="F26" s="65"/>
      <c r="G26" s="56">
        <v>0</v>
      </c>
      <c r="H26" s="53" t="s">
        <v>12</v>
      </c>
      <c r="I26" s="64">
        <v>0</v>
      </c>
      <c r="J26" s="64">
        <v>0</v>
      </c>
      <c r="K26" s="61">
        <v>3.4818941504178275E-2</v>
      </c>
    </row>
    <row r="27" spans="1:11">
      <c r="A27" s="69" t="s">
        <v>199</v>
      </c>
      <c r="B27" s="67" t="s">
        <v>200</v>
      </c>
      <c r="C27" s="67">
        <v>7702142</v>
      </c>
      <c r="D27" s="68">
        <v>2017</v>
      </c>
      <c r="E27" s="60"/>
      <c r="F27" s="65"/>
      <c r="G27" s="56">
        <v>0</v>
      </c>
      <c r="H27" s="53" t="s">
        <v>12</v>
      </c>
      <c r="I27" s="64">
        <v>0</v>
      </c>
      <c r="J27" s="64">
        <v>0</v>
      </c>
      <c r="K27" s="61">
        <v>8.7047353760445687E-3</v>
      </c>
    </row>
    <row r="28" spans="1:11">
      <c r="A28" s="69" t="s">
        <v>201</v>
      </c>
      <c r="B28" s="67" t="s">
        <v>202</v>
      </c>
      <c r="C28" s="67">
        <v>7711265</v>
      </c>
      <c r="D28" s="68">
        <v>2017</v>
      </c>
      <c r="E28" s="60"/>
      <c r="F28" s="65"/>
      <c r="G28" s="56">
        <v>0</v>
      </c>
      <c r="H28" s="53" t="s">
        <v>12</v>
      </c>
      <c r="I28" s="64">
        <v>0</v>
      </c>
      <c r="J28" s="64">
        <v>0</v>
      </c>
      <c r="K28" s="61">
        <v>1.3927576601671311E-2</v>
      </c>
    </row>
    <row r="29" spans="1:11">
      <c r="A29" s="69" t="s">
        <v>203</v>
      </c>
      <c r="B29" s="67" t="s">
        <v>204</v>
      </c>
      <c r="C29" s="67">
        <v>7343482</v>
      </c>
      <c r="D29" s="68">
        <v>2004</v>
      </c>
      <c r="E29" s="60"/>
      <c r="F29" s="65"/>
      <c r="G29" s="56">
        <v>0</v>
      </c>
      <c r="H29" s="53" t="s">
        <v>12</v>
      </c>
      <c r="I29" s="64">
        <v>0</v>
      </c>
      <c r="J29" s="64">
        <v>0</v>
      </c>
      <c r="K29" s="61">
        <v>3.4818941504178276E-3</v>
      </c>
    </row>
    <row r="30" spans="1:11" ht="30">
      <c r="A30" s="69" t="s">
        <v>205</v>
      </c>
      <c r="B30" s="67" t="s">
        <v>206</v>
      </c>
      <c r="C30" s="67">
        <v>714060</v>
      </c>
      <c r="D30" s="68">
        <v>2014</v>
      </c>
      <c r="E30" s="60"/>
      <c r="F30" s="65"/>
      <c r="G30" s="56">
        <v>0</v>
      </c>
      <c r="H30" s="53" t="s">
        <v>12</v>
      </c>
      <c r="I30" s="64">
        <v>0</v>
      </c>
      <c r="J30" s="64">
        <v>0</v>
      </c>
      <c r="K30" s="61">
        <v>2.0891364902506964E-2</v>
      </c>
    </row>
    <row r="31" spans="1:11">
      <c r="A31" s="69" t="s">
        <v>207</v>
      </c>
      <c r="B31" s="67" t="s">
        <v>208</v>
      </c>
      <c r="C31" s="67">
        <v>12112031</v>
      </c>
      <c r="D31" s="68">
        <v>2012</v>
      </c>
      <c r="E31" s="60"/>
      <c r="F31" s="65"/>
      <c r="G31" s="56">
        <v>0</v>
      </c>
      <c r="H31" s="53" t="s">
        <v>12</v>
      </c>
      <c r="I31" s="64">
        <v>0</v>
      </c>
      <c r="J31" s="64">
        <v>0</v>
      </c>
      <c r="K31" s="61">
        <v>3.4818941504178275E-2</v>
      </c>
    </row>
    <row r="32" spans="1:11">
      <c r="A32" s="69" t="s">
        <v>209</v>
      </c>
      <c r="B32" s="67" t="s">
        <v>210</v>
      </c>
      <c r="C32" s="67">
        <v>5441507</v>
      </c>
      <c r="D32" s="68">
        <v>2004</v>
      </c>
      <c r="E32" s="60"/>
      <c r="F32" s="65"/>
      <c r="G32" s="56">
        <v>0</v>
      </c>
      <c r="H32" s="53" t="s">
        <v>12</v>
      </c>
      <c r="I32" s="64">
        <v>0</v>
      </c>
      <c r="J32" s="64">
        <v>0</v>
      </c>
      <c r="K32" s="61">
        <v>2.4373259052924791E-2</v>
      </c>
    </row>
    <row r="33" spans="1:11">
      <c r="A33" s="69" t="s">
        <v>211</v>
      </c>
      <c r="B33" s="67" t="s">
        <v>212</v>
      </c>
      <c r="C33" s="67">
        <v>5111201</v>
      </c>
      <c r="D33" s="68">
        <v>2005</v>
      </c>
      <c r="E33" s="60"/>
      <c r="F33" s="65"/>
      <c r="G33" s="56">
        <v>0</v>
      </c>
      <c r="H33" s="53" t="s">
        <v>12</v>
      </c>
      <c r="I33" s="64">
        <v>0</v>
      </c>
      <c r="J33" s="64">
        <v>0</v>
      </c>
      <c r="K33" s="61">
        <v>3.4818941504178275E-2</v>
      </c>
    </row>
    <row r="34" spans="1:11" ht="30">
      <c r="A34" s="69" t="s">
        <v>213</v>
      </c>
      <c r="B34" s="67" t="s">
        <v>206</v>
      </c>
      <c r="C34" s="67">
        <v>714028</v>
      </c>
      <c r="D34" s="68">
        <v>2014</v>
      </c>
      <c r="E34" s="60"/>
      <c r="F34" s="65"/>
      <c r="G34" s="56">
        <v>0</v>
      </c>
      <c r="H34" s="53" t="s">
        <v>12</v>
      </c>
      <c r="I34" s="64">
        <v>0</v>
      </c>
      <c r="J34" s="64">
        <v>0</v>
      </c>
      <c r="K34" s="61">
        <v>2.0891364902506964E-2</v>
      </c>
    </row>
    <row r="35" spans="1:11">
      <c r="A35" s="69" t="s">
        <v>214</v>
      </c>
      <c r="B35" s="67" t="s">
        <v>215</v>
      </c>
      <c r="C35" s="67">
        <v>7740984</v>
      </c>
      <c r="D35" s="68">
        <v>2017</v>
      </c>
      <c r="E35" s="60"/>
      <c r="F35" s="65"/>
      <c r="G35" s="56">
        <v>0</v>
      </c>
      <c r="H35" s="53" t="s">
        <v>12</v>
      </c>
      <c r="I35" s="64">
        <v>0</v>
      </c>
      <c r="J35" s="64">
        <v>0</v>
      </c>
      <c r="K35" s="61">
        <v>3.4818941504178276E-3</v>
      </c>
    </row>
    <row r="36" spans="1:11">
      <c r="A36" s="69" t="s">
        <v>216</v>
      </c>
      <c r="B36" s="67" t="s">
        <v>217</v>
      </c>
      <c r="C36" s="67">
        <v>7901849</v>
      </c>
      <c r="D36" s="68">
        <v>2019</v>
      </c>
      <c r="E36" s="60"/>
      <c r="F36" s="65"/>
      <c r="G36" s="56">
        <v>0</v>
      </c>
      <c r="H36" s="53" t="s">
        <v>12</v>
      </c>
      <c r="I36" s="64">
        <v>0</v>
      </c>
      <c r="J36" s="64">
        <v>0</v>
      </c>
      <c r="K36" s="61">
        <v>3.4818941504178276E-3</v>
      </c>
    </row>
    <row r="37" spans="1:11">
      <c r="A37" s="69" t="s">
        <v>218</v>
      </c>
      <c r="B37" s="67" t="s">
        <v>219</v>
      </c>
      <c r="C37" s="67">
        <v>7984588</v>
      </c>
      <c r="D37" s="68">
        <v>2019</v>
      </c>
      <c r="E37" s="60"/>
      <c r="F37" s="65"/>
      <c r="G37" s="56">
        <v>0</v>
      </c>
      <c r="H37" s="53" t="s">
        <v>12</v>
      </c>
      <c r="I37" s="64">
        <v>0</v>
      </c>
      <c r="J37" s="64">
        <v>0</v>
      </c>
      <c r="K37" s="61">
        <v>1.3927576601671311E-2</v>
      </c>
    </row>
    <row r="38" spans="1:11">
      <c r="A38" s="69" t="s">
        <v>220</v>
      </c>
      <c r="B38" s="67" t="s">
        <v>221</v>
      </c>
      <c r="C38" s="67">
        <v>21974703</v>
      </c>
      <c r="D38" s="68">
        <v>2019</v>
      </c>
      <c r="E38" s="60"/>
      <c r="F38" s="65"/>
      <c r="G38" s="56">
        <v>0</v>
      </c>
      <c r="H38" s="53" t="s">
        <v>12</v>
      </c>
      <c r="I38" s="64">
        <v>0</v>
      </c>
      <c r="J38" s="64">
        <v>0</v>
      </c>
      <c r="K38" s="61">
        <v>2.0891364902506965E-3</v>
      </c>
    </row>
    <row r="39" spans="1:11">
      <c r="A39" s="69" t="s">
        <v>222</v>
      </c>
      <c r="B39" s="67" t="s">
        <v>223</v>
      </c>
      <c r="C39" s="67">
        <v>2932206</v>
      </c>
      <c r="D39" s="68">
        <v>2019</v>
      </c>
      <c r="E39" s="60"/>
      <c r="F39" s="65"/>
      <c r="G39" s="56">
        <v>0</v>
      </c>
      <c r="H39" s="53" t="s">
        <v>12</v>
      </c>
      <c r="I39" s="64">
        <v>0</v>
      </c>
      <c r="J39" s="64">
        <v>0</v>
      </c>
      <c r="K39" s="61">
        <v>3.4818941504178275E-2</v>
      </c>
    </row>
    <row r="40" spans="1:11">
      <c r="A40" s="69" t="s">
        <v>224</v>
      </c>
      <c r="B40" s="67" t="s">
        <v>223</v>
      </c>
      <c r="C40" s="67">
        <v>2932198</v>
      </c>
      <c r="D40" s="68">
        <v>2019</v>
      </c>
      <c r="E40" s="60"/>
      <c r="F40" s="65"/>
      <c r="G40" s="56">
        <v>0</v>
      </c>
      <c r="H40" s="53" t="s">
        <v>12</v>
      </c>
      <c r="I40" s="64">
        <v>0</v>
      </c>
      <c r="J40" s="64">
        <v>0</v>
      </c>
      <c r="K40" s="61">
        <v>3.4818941504178275E-2</v>
      </c>
    </row>
    <row r="41" spans="1:11">
      <c r="A41" s="69" t="s">
        <v>225</v>
      </c>
      <c r="B41" s="67" t="s">
        <v>226</v>
      </c>
      <c r="C41" s="67" t="s">
        <v>227</v>
      </c>
      <c r="D41" s="68">
        <v>2019</v>
      </c>
      <c r="E41" s="60"/>
      <c r="F41" s="65"/>
      <c r="G41" s="56">
        <v>0</v>
      </c>
      <c r="H41" s="53" t="s">
        <v>12</v>
      </c>
      <c r="I41" s="64">
        <v>0</v>
      </c>
      <c r="J41" s="64">
        <v>0</v>
      </c>
      <c r="K41" s="61">
        <v>3.4818941504178276E-3</v>
      </c>
    </row>
    <row r="42" spans="1:11">
      <c r="A42" s="69" t="s">
        <v>228</v>
      </c>
      <c r="B42" s="67" t="s">
        <v>229</v>
      </c>
      <c r="C42" s="67">
        <v>21735063</v>
      </c>
      <c r="D42" s="70">
        <v>2017</v>
      </c>
      <c r="E42" s="60"/>
      <c r="F42" s="65"/>
      <c r="G42" s="56">
        <v>0</v>
      </c>
      <c r="H42" s="53" t="s">
        <v>12</v>
      </c>
      <c r="I42" s="64">
        <v>0</v>
      </c>
      <c r="J42" s="64">
        <v>0</v>
      </c>
      <c r="K42" s="61">
        <v>3.4818941504178279E-4</v>
      </c>
    </row>
    <row r="43" spans="1:11" ht="30">
      <c r="A43" s="69" t="s">
        <v>230</v>
      </c>
      <c r="B43" s="67" t="s">
        <v>231</v>
      </c>
      <c r="C43" s="67" t="s">
        <v>232</v>
      </c>
      <c r="D43" s="70">
        <v>2017</v>
      </c>
      <c r="E43" s="60"/>
      <c r="F43" s="65"/>
      <c r="G43" s="56">
        <v>0</v>
      </c>
      <c r="H43" s="53" t="s">
        <v>12</v>
      </c>
      <c r="I43" s="64">
        <v>0</v>
      </c>
      <c r="J43" s="64">
        <v>0</v>
      </c>
      <c r="K43" s="61">
        <v>1.3927576601671311E-3</v>
      </c>
    </row>
    <row r="44" spans="1:11">
      <c r="A44" s="69" t="s">
        <v>233</v>
      </c>
      <c r="B44" s="67" t="s">
        <v>234</v>
      </c>
      <c r="C44" s="67">
        <v>21974096</v>
      </c>
      <c r="D44" s="70">
        <v>2019</v>
      </c>
      <c r="E44" s="60"/>
      <c r="F44" s="65"/>
      <c r="G44" s="56">
        <v>0</v>
      </c>
      <c r="H44" s="53" t="s">
        <v>12</v>
      </c>
      <c r="I44" s="64">
        <v>0</v>
      </c>
      <c r="J44" s="64">
        <v>0</v>
      </c>
      <c r="K44" s="61">
        <v>3.4818941504178279E-4</v>
      </c>
    </row>
    <row r="45" spans="1:11">
      <c r="A45" s="69" t="s">
        <v>235</v>
      </c>
      <c r="B45" s="67" t="s">
        <v>236</v>
      </c>
      <c r="C45" s="67">
        <v>7984254</v>
      </c>
      <c r="D45" s="70">
        <v>2019</v>
      </c>
      <c r="E45" s="60"/>
      <c r="F45" s="65"/>
      <c r="G45" s="56">
        <v>0</v>
      </c>
      <c r="H45" s="53" t="s">
        <v>12</v>
      </c>
      <c r="I45" s="64">
        <v>0</v>
      </c>
      <c r="J45" s="64">
        <v>0</v>
      </c>
      <c r="K45" s="61">
        <v>1.3927576601671311E-3</v>
      </c>
    </row>
    <row r="46" spans="1:11" ht="16.5" customHeight="1">
      <c r="A46" s="73" t="s">
        <v>237</v>
      </c>
      <c r="B46" s="73"/>
      <c r="C46" s="73"/>
      <c r="D46" s="73"/>
      <c r="E46" s="73"/>
      <c r="F46" s="73"/>
      <c r="G46" s="73"/>
      <c r="H46" s="73"/>
      <c r="I46" s="63">
        <v>0</v>
      </c>
      <c r="J46" s="63">
        <v>0</v>
      </c>
      <c r="K46" s="57">
        <v>1.0000000000000002</v>
      </c>
    </row>
    <row r="47" spans="1:11">
      <c r="A47" s="51"/>
      <c r="B47" s="51"/>
      <c r="C47" s="51"/>
      <c r="D47" s="51"/>
      <c r="E47" s="51"/>
      <c r="F47" s="51"/>
      <c r="G47" s="72"/>
      <c r="H47" s="51"/>
      <c r="I47" s="51"/>
      <c r="J47" s="51"/>
      <c r="K47" s="51"/>
    </row>
    <row r="48" spans="1:11">
      <c r="A48" s="59" t="s">
        <v>240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</row>
  </sheetData>
  <mergeCells count="1">
    <mergeCell ref="A46:H46"/>
  </mergeCells>
  <pageMargins left="0.7" right="0.7" top="0.75" bottom="0.75" header="0.3" footer="0.3"/>
  <pageSetup paperSize="9" scale="74" fitToHeight="0" orientation="landscape" r:id="rId1"/>
  <headerFooter>
    <oddHeader>&amp;L&amp;"-,Pogrubiony"Sprawa nr: 3/2022&amp;C&amp;"-,Pogrubiony"FORMULARZ CENOWY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14</vt:i4>
      </vt:variant>
    </vt:vector>
  </HeadingPairs>
  <TitlesOfParts>
    <vt:vector size="14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nr 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Krzewska</dc:creator>
  <cp:lastModifiedBy>user</cp:lastModifiedBy>
  <cp:lastPrinted>2022-01-18T13:49:49Z</cp:lastPrinted>
  <dcterms:created xsi:type="dcterms:W3CDTF">2019-06-18T13:48:28Z</dcterms:created>
  <dcterms:modified xsi:type="dcterms:W3CDTF">2022-01-18T13:49:53Z</dcterms:modified>
</cp:coreProperties>
</file>