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2120" windowHeight="8070" firstSheet="2" activeTab="2"/>
  </bookViews>
  <sheets>
    <sheet name="Grupy 1_4_ 7_10" sheetId="1" state="hidden" r:id="rId1"/>
    <sheet name="Grupa 5" sheetId="3" state="hidden" r:id="rId2"/>
    <sheet name="zadania 1-26" sheetId="5" r:id="rId3"/>
    <sheet name="zadania 27-32" sheetId="6" r:id="rId4"/>
  </sheets>
  <definedNames>
    <definedName name="_1Excel_BuiltIn_Print_Area_2_1_1_1_1_1_1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3">'Grupa 5'!#REF!</definedName>
    <definedName name="Excel_BuiltIn_Print_Area_4_1">#REF!</definedName>
    <definedName name="Excel_BuiltIn_Print_Titles_3">'Grupa 5'!#REF!</definedName>
    <definedName name="_xlnm.Print_Area" localSheetId="2">'zadania 1-26'!$A$1:$Z$230</definedName>
    <definedName name="_xlnm.Print_Area" localSheetId="3">'zadania 27-32'!$A$1:$R$29</definedName>
  </definedNames>
  <calcPr calcId="144525"/>
</workbook>
</file>

<file path=xl/calcChain.xml><?xml version="1.0" encoding="utf-8"?>
<calcChain xmlns="http://schemas.openxmlformats.org/spreadsheetml/2006/main">
  <c r="N112" i="5" l="1"/>
  <c r="P112" i="5" s="1"/>
  <c r="O112" i="5"/>
  <c r="V112" i="5"/>
  <c r="X112" i="5" s="1"/>
  <c r="W112" i="5"/>
  <c r="W173" i="5" l="1"/>
  <c r="V173" i="5"/>
  <c r="X173" i="5" s="1"/>
  <c r="W230" i="5"/>
  <c r="V230" i="5"/>
  <c r="X230" i="5" s="1"/>
  <c r="W226" i="5" l="1"/>
  <c r="V226" i="5"/>
  <c r="X226" i="5" s="1"/>
  <c r="W225" i="5"/>
  <c r="V225" i="5"/>
  <c r="X225" i="5" s="1"/>
  <c r="W210" i="5"/>
  <c r="W211" i="5"/>
  <c r="V210" i="5"/>
  <c r="X210" i="5" s="1"/>
  <c r="V211" i="5"/>
  <c r="X211" i="5" s="1"/>
  <c r="W209" i="5"/>
  <c r="V209" i="5"/>
  <c r="X209" i="5" s="1"/>
  <c r="W186" i="5"/>
  <c r="V186" i="5"/>
  <c r="X186" i="5" s="1"/>
  <c r="W185" i="5"/>
  <c r="V185" i="5"/>
  <c r="X185" i="5" s="1"/>
  <c r="W184" i="5"/>
  <c r="V184" i="5"/>
  <c r="X184" i="5" s="1"/>
  <c r="V180" i="5"/>
  <c r="X180" i="5" s="1"/>
  <c r="W180" i="5"/>
  <c r="W179" i="5"/>
  <c r="V179" i="5"/>
  <c r="X179" i="5" s="1"/>
  <c r="W165" i="5"/>
  <c r="V165" i="5"/>
  <c r="X165" i="5" s="1"/>
  <c r="O10" i="6"/>
  <c r="N10" i="6"/>
  <c r="P10" i="6" s="1"/>
  <c r="W108" i="5"/>
  <c r="V108" i="5"/>
  <c r="X108" i="5" s="1"/>
  <c r="W107" i="5"/>
  <c r="V107" i="5"/>
  <c r="X107" i="5" s="1"/>
  <c r="W106" i="5"/>
  <c r="V106" i="5"/>
  <c r="X106" i="5" s="1"/>
  <c r="W105" i="5"/>
  <c r="V105" i="5"/>
  <c r="X105" i="5" s="1"/>
  <c r="W104" i="5"/>
  <c r="V104" i="5"/>
  <c r="X104" i="5" s="1"/>
  <c r="W103" i="5"/>
  <c r="V103" i="5"/>
  <c r="X103" i="5" s="1"/>
  <c r="W102" i="5"/>
  <c r="V102" i="5"/>
  <c r="X102" i="5" s="1"/>
  <c r="W101" i="5"/>
  <c r="V101" i="5"/>
  <c r="X101" i="5" s="1"/>
  <c r="W100" i="5"/>
  <c r="V100" i="5"/>
  <c r="X100" i="5" s="1"/>
  <c r="W99" i="5"/>
  <c r="V99" i="5"/>
  <c r="X99" i="5" s="1"/>
  <c r="W98" i="5"/>
  <c r="V98" i="5"/>
  <c r="X98" i="5" s="1"/>
  <c r="W97" i="5"/>
  <c r="V97" i="5"/>
  <c r="X97" i="5" s="1"/>
  <c r="W96" i="5"/>
  <c r="V96" i="5"/>
  <c r="X96" i="5" s="1"/>
  <c r="W95" i="5"/>
  <c r="V95" i="5"/>
  <c r="X95" i="5" s="1"/>
  <c r="W94" i="5"/>
  <c r="V94" i="5"/>
  <c r="X94" i="5" s="1"/>
  <c r="W93" i="5"/>
  <c r="V93" i="5"/>
  <c r="X93" i="5" s="1"/>
  <c r="W92" i="5"/>
  <c r="V92" i="5"/>
  <c r="X92" i="5" s="1"/>
  <c r="W91" i="5"/>
  <c r="V91" i="5"/>
  <c r="X91" i="5" s="1"/>
  <c r="W90" i="5"/>
  <c r="V90" i="5"/>
  <c r="X90" i="5" s="1"/>
  <c r="V199" i="5"/>
  <c r="X199" i="5" s="1"/>
  <c r="V200" i="5"/>
  <c r="X200" i="5" s="1"/>
  <c r="V201" i="5"/>
  <c r="X201" i="5" s="1"/>
  <c r="V202" i="5"/>
  <c r="X202" i="5" s="1"/>
  <c r="W199" i="5"/>
  <c r="W200" i="5"/>
  <c r="W201" i="5"/>
  <c r="W202" i="5"/>
  <c r="W190" i="5"/>
  <c r="V190" i="5"/>
  <c r="X190" i="5" s="1"/>
  <c r="W176" i="5"/>
  <c r="V176" i="5"/>
  <c r="X176" i="5" s="1"/>
  <c r="W222" i="5"/>
  <c r="V222" i="5"/>
  <c r="X222" i="5" s="1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55" i="5"/>
  <c r="V56" i="5"/>
  <c r="X56" i="5" s="1"/>
  <c r="V57" i="5"/>
  <c r="X57" i="5" s="1"/>
  <c r="V58" i="5"/>
  <c r="X58" i="5" s="1"/>
  <c r="V59" i="5"/>
  <c r="X59" i="5" s="1"/>
  <c r="V60" i="5"/>
  <c r="X60" i="5" s="1"/>
  <c r="V61" i="5"/>
  <c r="X61" i="5" s="1"/>
  <c r="V62" i="5"/>
  <c r="X62" i="5" s="1"/>
  <c r="V63" i="5"/>
  <c r="X63" i="5" s="1"/>
  <c r="V64" i="5"/>
  <c r="X64" i="5" s="1"/>
  <c r="V65" i="5"/>
  <c r="X65" i="5" s="1"/>
  <c r="V66" i="5"/>
  <c r="X66" i="5" s="1"/>
  <c r="V67" i="5"/>
  <c r="X67" i="5" s="1"/>
  <c r="V68" i="5"/>
  <c r="X68" i="5" s="1"/>
  <c r="V69" i="5"/>
  <c r="X69" i="5" s="1"/>
  <c r="V70" i="5"/>
  <c r="X70" i="5" s="1"/>
  <c r="V71" i="5"/>
  <c r="X71" i="5" s="1"/>
  <c r="V72" i="5"/>
  <c r="X72" i="5" s="1"/>
  <c r="V73" i="5"/>
  <c r="X73" i="5" s="1"/>
  <c r="V74" i="5"/>
  <c r="X74" i="5" s="1"/>
  <c r="V75" i="5"/>
  <c r="X75" i="5" s="1"/>
  <c r="V76" i="5"/>
  <c r="X76" i="5" s="1"/>
  <c r="V77" i="5"/>
  <c r="X77" i="5" s="1"/>
  <c r="V78" i="5"/>
  <c r="X78" i="5" s="1"/>
  <c r="V79" i="5"/>
  <c r="X79" i="5" s="1"/>
  <c r="V80" i="5"/>
  <c r="X80" i="5" s="1"/>
  <c r="V81" i="5"/>
  <c r="X81" i="5" s="1"/>
  <c r="V55" i="5"/>
  <c r="X55" i="5" s="1"/>
  <c r="W50" i="5"/>
  <c r="W51" i="5"/>
  <c r="W49" i="5"/>
  <c r="V50" i="5"/>
  <c r="X50" i="5" s="1"/>
  <c r="V51" i="5"/>
  <c r="X51" i="5" s="1"/>
  <c r="V49" i="5"/>
  <c r="X49" i="5" s="1"/>
  <c r="X203" i="5" l="1"/>
  <c r="W169" i="5"/>
  <c r="V169" i="5"/>
  <c r="X169" i="5" s="1"/>
  <c r="W168" i="5"/>
  <c r="V168" i="5"/>
  <c r="X168" i="5" s="1"/>
  <c r="W161" i="5"/>
  <c r="V161" i="5"/>
  <c r="X161" i="5" s="1"/>
  <c r="W160" i="5"/>
  <c r="V160" i="5"/>
  <c r="X160" i="5" s="1"/>
  <c r="W159" i="5"/>
  <c r="V159" i="5"/>
  <c r="X159" i="5" s="1"/>
  <c r="W158" i="5"/>
  <c r="V158" i="5"/>
  <c r="X158" i="5" s="1"/>
  <c r="W157" i="5"/>
  <c r="V157" i="5"/>
  <c r="X157" i="5" s="1"/>
  <c r="W156" i="5"/>
  <c r="V156" i="5"/>
  <c r="X156" i="5" s="1"/>
  <c r="W136" i="5"/>
  <c r="V136" i="5"/>
  <c r="X136" i="5" s="1"/>
  <c r="W135" i="5"/>
  <c r="V135" i="5"/>
  <c r="X135" i="5" s="1"/>
  <c r="W134" i="5"/>
  <c r="V134" i="5"/>
  <c r="X134" i="5" s="1"/>
  <c r="W133" i="5"/>
  <c r="V133" i="5"/>
  <c r="X133" i="5" s="1"/>
  <c r="W132" i="5"/>
  <c r="V132" i="5"/>
  <c r="X132" i="5" s="1"/>
  <c r="W131" i="5"/>
  <c r="V131" i="5"/>
  <c r="X131" i="5" s="1"/>
  <c r="W130" i="5"/>
  <c r="V130" i="5"/>
  <c r="X130" i="5" s="1"/>
  <c r="W129" i="5"/>
  <c r="V129" i="5"/>
  <c r="X129" i="5" s="1"/>
  <c r="W128" i="5"/>
  <c r="V128" i="5"/>
  <c r="X128" i="5" s="1"/>
  <c r="W127" i="5"/>
  <c r="V127" i="5"/>
  <c r="X127" i="5" s="1"/>
  <c r="W126" i="5"/>
  <c r="V126" i="5"/>
  <c r="X126" i="5" s="1"/>
  <c r="W125" i="5"/>
  <c r="V125" i="5"/>
  <c r="X125" i="5" s="1"/>
  <c r="W124" i="5"/>
  <c r="V124" i="5"/>
  <c r="X124" i="5" s="1"/>
  <c r="W123" i="5"/>
  <c r="V123" i="5"/>
  <c r="X123" i="5" s="1"/>
  <c r="W122" i="5"/>
  <c r="V122" i="5"/>
  <c r="X122" i="5" s="1"/>
  <c r="W121" i="5"/>
  <c r="V121" i="5"/>
  <c r="X121" i="5" s="1"/>
  <c r="W120" i="5"/>
  <c r="V120" i="5"/>
  <c r="X120" i="5" s="1"/>
  <c r="W119" i="5"/>
  <c r="V119" i="5"/>
  <c r="X119" i="5" s="1"/>
  <c r="W118" i="5"/>
  <c r="V118" i="5"/>
  <c r="X118" i="5" s="1"/>
  <c r="W117" i="5"/>
  <c r="V117" i="5"/>
  <c r="X117" i="5" s="1"/>
  <c r="W216" i="5" l="1"/>
  <c r="W217" i="5"/>
  <c r="W218" i="5"/>
  <c r="W215" i="5"/>
  <c r="V216" i="5"/>
  <c r="X216" i="5" s="1"/>
  <c r="V217" i="5"/>
  <c r="X217" i="5" s="1"/>
  <c r="V218" i="5"/>
  <c r="X218" i="5" s="1"/>
  <c r="V215" i="5"/>
  <c r="X215" i="5" s="1"/>
  <c r="W194" i="5"/>
  <c r="W193" i="5"/>
  <c r="V194" i="5"/>
  <c r="X194" i="5" s="1"/>
  <c r="V193" i="5"/>
  <c r="X193" i="5" s="1"/>
  <c r="X162" i="5"/>
  <c r="W162" i="5"/>
  <c r="W152" i="5"/>
  <c r="V152" i="5"/>
  <c r="X152" i="5" s="1"/>
  <c r="W141" i="5"/>
  <c r="W142" i="5"/>
  <c r="W143" i="5"/>
  <c r="W144" i="5"/>
  <c r="W145" i="5"/>
  <c r="W146" i="5"/>
  <c r="W147" i="5"/>
  <c r="W148" i="5"/>
  <c r="W140" i="5"/>
  <c r="V141" i="5"/>
  <c r="X141" i="5" s="1"/>
  <c r="V142" i="5"/>
  <c r="X142" i="5" s="1"/>
  <c r="V143" i="5"/>
  <c r="X143" i="5" s="1"/>
  <c r="V144" i="5"/>
  <c r="X144" i="5" s="1"/>
  <c r="V145" i="5"/>
  <c r="X145" i="5" s="1"/>
  <c r="V146" i="5"/>
  <c r="X146" i="5" s="1"/>
  <c r="V147" i="5"/>
  <c r="X147" i="5" s="1"/>
  <c r="V148" i="5"/>
  <c r="X148" i="5" s="1"/>
  <c r="V140" i="5"/>
  <c r="X140" i="5" s="1"/>
  <c r="W113" i="5"/>
  <c r="V113" i="5"/>
  <c r="X113" i="5" s="1"/>
  <c r="X219" i="5" l="1"/>
  <c r="W219" i="5"/>
  <c r="W195" i="5"/>
  <c r="W114" i="5"/>
  <c r="X114" i="5"/>
  <c r="X195" i="5"/>
  <c r="W86" i="5"/>
  <c r="W85" i="5"/>
  <c r="V86" i="5"/>
  <c r="X86" i="5" s="1"/>
  <c r="V85" i="5"/>
  <c r="X85" i="5" s="1"/>
  <c r="W44" i="5"/>
  <c r="W45" i="5"/>
  <c r="W43" i="5"/>
  <c r="V44" i="5"/>
  <c r="X44" i="5" s="1"/>
  <c r="V45" i="5"/>
  <c r="X45" i="5" s="1"/>
  <c r="V43" i="5"/>
  <c r="X43" i="5" s="1"/>
  <c r="W29" i="5"/>
  <c r="W30" i="5"/>
  <c r="W31" i="5"/>
  <c r="W32" i="5"/>
  <c r="W33" i="5"/>
  <c r="W34" i="5"/>
  <c r="W35" i="5"/>
  <c r="W36" i="5"/>
  <c r="W37" i="5"/>
  <c r="W38" i="5"/>
  <c r="W39" i="5"/>
  <c r="W28" i="5"/>
  <c r="V29" i="5"/>
  <c r="X29" i="5" s="1"/>
  <c r="V30" i="5"/>
  <c r="X30" i="5" s="1"/>
  <c r="V31" i="5"/>
  <c r="X31" i="5" s="1"/>
  <c r="V32" i="5"/>
  <c r="X32" i="5" s="1"/>
  <c r="V33" i="5"/>
  <c r="X33" i="5" s="1"/>
  <c r="V34" i="5"/>
  <c r="X34" i="5" s="1"/>
  <c r="V35" i="5"/>
  <c r="X35" i="5" s="1"/>
  <c r="V36" i="5"/>
  <c r="X36" i="5" s="1"/>
  <c r="V37" i="5"/>
  <c r="X37" i="5" s="1"/>
  <c r="V38" i="5"/>
  <c r="X38" i="5" s="1"/>
  <c r="V39" i="5"/>
  <c r="X39" i="5" s="1"/>
  <c r="V28" i="5"/>
  <c r="X28" i="5" s="1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6" i="5"/>
  <c r="V7" i="5"/>
  <c r="X7" i="5" s="1"/>
  <c r="V8" i="5"/>
  <c r="X8" i="5" s="1"/>
  <c r="V9" i="5"/>
  <c r="X9" i="5" s="1"/>
  <c r="V10" i="5"/>
  <c r="X10" i="5" s="1"/>
  <c r="V11" i="5"/>
  <c r="X11" i="5" s="1"/>
  <c r="V12" i="5"/>
  <c r="X12" i="5" s="1"/>
  <c r="V13" i="5"/>
  <c r="X13" i="5" s="1"/>
  <c r="V14" i="5"/>
  <c r="X14" i="5" s="1"/>
  <c r="V15" i="5"/>
  <c r="X15" i="5" s="1"/>
  <c r="V16" i="5"/>
  <c r="X16" i="5" s="1"/>
  <c r="V17" i="5"/>
  <c r="X17" i="5" s="1"/>
  <c r="V18" i="5"/>
  <c r="X18" i="5" s="1"/>
  <c r="V19" i="5"/>
  <c r="X19" i="5" s="1"/>
  <c r="V20" i="5"/>
  <c r="X20" i="5" s="1"/>
  <c r="V21" i="5"/>
  <c r="X21" i="5" s="1"/>
  <c r="V22" i="5"/>
  <c r="X22" i="5" s="1"/>
  <c r="V23" i="5"/>
  <c r="X23" i="5" s="1"/>
  <c r="V24" i="5"/>
  <c r="X24" i="5" s="1"/>
  <c r="V6" i="5"/>
  <c r="X6" i="5" s="1"/>
  <c r="O28" i="6"/>
  <c r="N28" i="6"/>
  <c r="P28" i="6" s="1"/>
  <c r="O27" i="6"/>
  <c r="N27" i="6"/>
  <c r="P27" i="6" s="1"/>
  <c r="O26" i="6"/>
  <c r="N26" i="6"/>
  <c r="P26" i="6" s="1"/>
  <c r="O23" i="6"/>
  <c r="N23" i="6"/>
  <c r="P23" i="6" s="1"/>
  <c r="O19" i="6"/>
  <c r="N19" i="6"/>
  <c r="P19" i="6" s="1"/>
  <c r="O18" i="6"/>
  <c r="N18" i="6"/>
  <c r="P18" i="6" s="1"/>
  <c r="P20" i="6" l="1"/>
  <c r="O20" i="6"/>
  <c r="O29" i="6"/>
  <c r="W109" i="5"/>
  <c r="X109" i="5"/>
  <c r="P29" i="6"/>
  <c r="O14" i="6" l="1"/>
  <c r="N14" i="6"/>
  <c r="P14" i="6" s="1"/>
  <c r="O13" i="6"/>
  <c r="N13" i="6"/>
  <c r="P13" i="6" s="1"/>
  <c r="O6" i="6"/>
  <c r="N6" i="6"/>
  <c r="P6" i="6" s="1"/>
  <c r="O5" i="6"/>
  <c r="N5" i="6"/>
  <c r="P5" i="6" s="1"/>
  <c r="W25" i="5"/>
  <c r="O15" i="6" l="1"/>
  <c r="P15" i="6"/>
  <c r="O7" i="6"/>
  <c r="P7" i="6"/>
  <c r="X25" i="5"/>
  <c r="X187" i="5"/>
  <c r="W187" i="5"/>
  <c r="X227" i="5" l="1"/>
  <c r="W227" i="5"/>
  <c r="X212" i="5"/>
  <c r="W212" i="5"/>
  <c r="W203" i="5"/>
  <c r="X181" i="5"/>
  <c r="W181" i="5"/>
  <c r="X170" i="5"/>
  <c r="W170" i="5"/>
  <c r="X153" i="5"/>
  <c r="W153" i="5"/>
  <c r="X149" i="5"/>
  <c r="W149" i="5"/>
  <c r="X137" i="5"/>
  <c r="W137" i="5"/>
  <c r="X87" i="5"/>
  <c r="W87" i="5"/>
  <c r="X82" i="5"/>
  <c r="W82" i="5"/>
  <c r="X52" i="5"/>
  <c r="W52" i="5"/>
  <c r="X46" i="5"/>
  <c r="W46" i="5"/>
  <c r="X40" i="5"/>
  <c r="W40" i="5"/>
  <c r="O168" i="5" l="1"/>
  <c r="N168" i="5"/>
  <c r="P168" i="5" s="1"/>
  <c r="N28" i="5"/>
  <c r="P28" i="5" s="1"/>
  <c r="O28" i="5"/>
  <c r="O230" i="5"/>
  <c r="N230" i="5"/>
  <c r="P230" i="5" s="1"/>
  <c r="O226" i="5"/>
  <c r="N226" i="5"/>
  <c r="P226" i="5" s="1"/>
  <c r="O225" i="5"/>
  <c r="N225" i="5"/>
  <c r="P225" i="5" s="1"/>
  <c r="O222" i="5"/>
  <c r="N222" i="5"/>
  <c r="P222" i="5" s="1"/>
  <c r="O218" i="5"/>
  <c r="N218" i="5"/>
  <c r="P218" i="5" s="1"/>
  <c r="O217" i="5"/>
  <c r="N217" i="5"/>
  <c r="P217" i="5" s="1"/>
  <c r="O216" i="5"/>
  <c r="N216" i="5"/>
  <c r="P216" i="5" s="1"/>
  <c r="O215" i="5"/>
  <c r="N215" i="5"/>
  <c r="P215" i="5" s="1"/>
  <c r="O211" i="5"/>
  <c r="N211" i="5"/>
  <c r="P211" i="5" s="1"/>
  <c r="O210" i="5"/>
  <c r="N210" i="5"/>
  <c r="P210" i="5" s="1"/>
  <c r="O209" i="5"/>
  <c r="N209" i="5"/>
  <c r="P209" i="5" s="1"/>
  <c r="O203" i="5"/>
  <c r="P203" i="5"/>
  <c r="N5" i="5"/>
  <c r="P5" i="5" s="1"/>
  <c r="O5" i="5"/>
  <c r="N8" i="5"/>
  <c r="P8" i="5" s="1"/>
  <c r="O8" i="5"/>
  <c r="N9" i="5"/>
  <c r="P9" i="5" s="1"/>
  <c r="O9" i="5"/>
  <c r="N10" i="5"/>
  <c r="P10" i="5" s="1"/>
  <c r="O10" i="5"/>
  <c r="N11" i="5"/>
  <c r="P11" i="5" s="1"/>
  <c r="O11" i="5"/>
  <c r="N12" i="5"/>
  <c r="P12" i="5" s="1"/>
  <c r="O12" i="5"/>
  <c r="N13" i="5"/>
  <c r="P13" i="5" s="1"/>
  <c r="O13" i="5"/>
  <c r="N14" i="5"/>
  <c r="P14" i="5" s="1"/>
  <c r="O14" i="5"/>
  <c r="N15" i="5"/>
  <c r="P15" i="5" s="1"/>
  <c r="O15" i="5"/>
  <c r="N17" i="5"/>
  <c r="P17" i="5" s="1"/>
  <c r="O17" i="5"/>
  <c r="N18" i="5"/>
  <c r="P18" i="5" s="1"/>
  <c r="O18" i="5"/>
  <c r="N19" i="5"/>
  <c r="P19" i="5" s="1"/>
  <c r="O19" i="5"/>
  <c r="N20" i="5"/>
  <c r="P20" i="5" s="1"/>
  <c r="O20" i="5"/>
  <c r="N21" i="5"/>
  <c r="P21" i="5" s="1"/>
  <c r="O21" i="5"/>
  <c r="N22" i="5"/>
  <c r="P22" i="5" s="1"/>
  <c r="O22" i="5"/>
  <c r="N29" i="5"/>
  <c r="P29" i="5" s="1"/>
  <c r="O29" i="5"/>
  <c r="N30" i="5"/>
  <c r="P30" i="5" s="1"/>
  <c r="O30" i="5"/>
  <c r="N31" i="5"/>
  <c r="P31" i="5" s="1"/>
  <c r="O31" i="5"/>
  <c r="N32" i="5"/>
  <c r="P32" i="5" s="1"/>
  <c r="O32" i="5"/>
  <c r="N33" i="5"/>
  <c r="P33" i="5" s="1"/>
  <c r="O33" i="5"/>
  <c r="N34" i="5"/>
  <c r="P34" i="5" s="1"/>
  <c r="O34" i="5"/>
  <c r="N35" i="5"/>
  <c r="P35" i="5" s="1"/>
  <c r="O35" i="5"/>
  <c r="N36" i="5"/>
  <c r="P36" i="5" s="1"/>
  <c r="O36" i="5"/>
  <c r="N37" i="5"/>
  <c r="P37" i="5" s="1"/>
  <c r="O37" i="5"/>
  <c r="N38" i="5"/>
  <c r="P38" i="5" s="1"/>
  <c r="O38" i="5"/>
  <c r="N39" i="5"/>
  <c r="P39" i="5" s="1"/>
  <c r="O39" i="5"/>
  <c r="N43" i="5"/>
  <c r="P43" i="5" s="1"/>
  <c r="O43" i="5"/>
  <c r="N44" i="5"/>
  <c r="P44" i="5" s="1"/>
  <c r="O44" i="5"/>
  <c r="N45" i="5"/>
  <c r="P45" i="5" s="1"/>
  <c r="O45" i="5"/>
  <c r="N49" i="5"/>
  <c r="P49" i="5" s="1"/>
  <c r="O49" i="5"/>
  <c r="N50" i="5"/>
  <c r="P50" i="5" s="1"/>
  <c r="O50" i="5"/>
  <c r="N51" i="5"/>
  <c r="P51" i="5" s="1"/>
  <c r="O51" i="5"/>
  <c r="N55" i="5"/>
  <c r="P55" i="5" s="1"/>
  <c r="O55" i="5"/>
  <c r="N57" i="5"/>
  <c r="P57" i="5" s="1"/>
  <c r="O57" i="5"/>
  <c r="N60" i="5"/>
  <c r="P60" i="5" s="1"/>
  <c r="O60" i="5"/>
  <c r="N61" i="5"/>
  <c r="P61" i="5" s="1"/>
  <c r="O61" i="5"/>
  <c r="N62" i="5"/>
  <c r="P62" i="5" s="1"/>
  <c r="O62" i="5"/>
  <c r="N63" i="5"/>
  <c r="P63" i="5" s="1"/>
  <c r="O63" i="5"/>
  <c r="N64" i="5"/>
  <c r="P64" i="5" s="1"/>
  <c r="O64" i="5"/>
  <c r="N65" i="5"/>
  <c r="P65" i="5" s="1"/>
  <c r="O65" i="5"/>
  <c r="N66" i="5"/>
  <c r="P66" i="5" s="1"/>
  <c r="O66" i="5"/>
  <c r="N67" i="5"/>
  <c r="P67" i="5" s="1"/>
  <c r="O67" i="5"/>
  <c r="N68" i="5"/>
  <c r="P68" i="5" s="1"/>
  <c r="O68" i="5"/>
  <c r="N69" i="5"/>
  <c r="P69" i="5" s="1"/>
  <c r="O69" i="5"/>
  <c r="N70" i="5"/>
  <c r="P70" i="5" s="1"/>
  <c r="O70" i="5"/>
  <c r="N71" i="5"/>
  <c r="P71" i="5" s="1"/>
  <c r="O71" i="5"/>
  <c r="N72" i="5"/>
  <c r="P72" i="5" s="1"/>
  <c r="O72" i="5"/>
  <c r="N73" i="5"/>
  <c r="P73" i="5" s="1"/>
  <c r="O73" i="5"/>
  <c r="N74" i="5"/>
  <c r="P74" i="5" s="1"/>
  <c r="O74" i="5"/>
  <c r="N85" i="5"/>
  <c r="P85" i="5" s="1"/>
  <c r="O85" i="5"/>
  <c r="N86" i="5"/>
  <c r="P86" i="5" s="1"/>
  <c r="O86" i="5"/>
  <c r="N90" i="5"/>
  <c r="P90" i="5" s="1"/>
  <c r="O90" i="5"/>
  <c r="N91" i="5"/>
  <c r="P91" i="5" s="1"/>
  <c r="O91" i="5"/>
  <c r="N92" i="5"/>
  <c r="P92" i="5" s="1"/>
  <c r="O92" i="5"/>
  <c r="N93" i="5"/>
  <c r="P93" i="5" s="1"/>
  <c r="O93" i="5"/>
  <c r="N94" i="5"/>
  <c r="P94" i="5" s="1"/>
  <c r="O94" i="5"/>
  <c r="N95" i="5"/>
  <c r="P95" i="5" s="1"/>
  <c r="O95" i="5"/>
  <c r="N96" i="5"/>
  <c r="P96" i="5" s="1"/>
  <c r="O96" i="5"/>
  <c r="N97" i="5"/>
  <c r="P97" i="5" s="1"/>
  <c r="O97" i="5"/>
  <c r="N98" i="5"/>
  <c r="P98" i="5" s="1"/>
  <c r="O98" i="5"/>
  <c r="N99" i="5"/>
  <c r="P99" i="5" s="1"/>
  <c r="O99" i="5"/>
  <c r="N100" i="5"/>
  <c r="P100" i="5" s="1"/>
  <c r="O100" i="5"/>
  <c r="N101" i="5"/>
  <c r="P101" i="5" s="1"/>
  <c r="O101" i="5"/>
  <c r="N102" i="5"/>
  <c r="P102" i="5" s="1"/>
  <c r="O102" i="5"/>
  <c r="N103" i="5"/>
  <c r="P103" i="5" s="1"/>
  <c r="O103" i="5"/>
  <c r="N117" i="5"/>
  <c r="P117" i="5" s="1"/>
  <c r="O117" i="5"/>
  <c r="N118" i="5"/>
  <c r="P118" i="5" s="1"/>
  <c r="O118" i="5"/>
  <c r="N119" i="5"/>
  <c r="P119" i="5" s="1"/>
  <c r="O119" i="5"/>
  <c r="N121" i="5"/>
  <c r="P121" i="5" s="1"/>
  <c r="O121" i="5"/>
  <c r="N123" i="5"/>
  <c r="P123" i="5" s="1"/>
  <c r="O123" i="5"/>
  <c r="N125" i="5"/>
  <c r="P125" i="5" s="1"/>
  <c r="O125" i="5"/>
  <c r="N140" i="5"/>
  <c r="P140" i="5" s="1"/>
  <c r="O140" i="5"/>
  <c r="N141" i="5"/>
  <c r="P141" i="5" s="1"/>
  <c r="O141" i="5"/>
  <c r="N142" i="5"/>
  <c r="P142" i="5" s="1"/>
  <c r="O142" i="5"/>
  <c r="N143" i="5"/>
  <c r="P143" i="5" s="1"/>
  <c r="O143" i="5"/>
  <c r="N144" i="5"/>
  <c r="P144" i="5" s="1"/>
  <c r="O144" i="5"/>
  <c r="N145" i="5"/>
  <c r="P145" i="5" s="1"/>
  <c r="O145" i="5"/>
  <c r="N146" i="5"/>
  <c r="P146" i="5" s="1"/>
  <c r="O146" i="5"/>
  <c r="N147" i="5"/>
  <c r="P147" i="5" s="1"/>
  <c r="O147" i="5"/>
  <c r="N152" i="5"/>
  <c r="P152" i="5" s="1"/>
  <c r="O152" i="5"/>
  <c r="N156" i="5"/>
  <c r="P156" i="5" s="1"/>
  <c r="O156" i="5"/>
  <c r="N157" i="5"/>
  <c r="P157" i="5" s="1"/>
  <c r="O157" i="5"/>
  <c r="N158" i="5"/>
  <c r="P158" i="5" s="1"/>
  <c r="O158" i="5"/>
  <c r="N159" i="5"/>
  <c r="P159" i="5" s="1"/>
  <c r="O159" i="5"/>
  <c r="N160" i="5"/>
  <c r="P160" i="5" s="1"/>
  <c r="O160" i="5"/>
  <c r="N161" i="5"/>
  <c r="P161" i="5" s="1"/>
  <c r="O161" i="5"/>
  <c r="N165" i="5"/>
  <c r="P165" i="5" s="1"/>
  <c r="O165" i="5"/>
  <c r="N169" i="5"/>
  <c r="P169" i="5" s="1"/>
  <c r="O169" i="5"/>
  <c r="N173" i="5"/>
  <c r="P173" i="5" s="1"/>
  <c r="O173" i="5"/>
  <c r="N176" i="5"/>
  <c r="P176" i="5" s="1"/>
  <c r="O176" i="5"/>
  <c r="N179" i="5"/>
  <c r="P179" i="5" s="1"/>
  <c r="O179" i="5"/>
  <c r="N180" i="5"/>
  <c r="P180" i="5" s="1"/>
  <c r="O180" i="5"/>
  <c r="N184" i="5"/>
  <c r="P184" i="5" s="1"/>
  <c r="O184" i="5"/>
  <c r="N185" i="5"/>
  <c r="P185" i="5" s="1"/>
  <c r="O185" i="5"/>
  <c r="N190" i="5"/>
  <c r="P190" i="5" s="1"/>
  <c r="O190" i="5"/>
  <c r="N193" i="5"/>
  <c r="P193" i="5" s="1"/>
  <c r="O193" i="5"/>
  <c r="N194" i="5"/>
  <c r="P194" i="5" s="1"/>
  <c r="O194" i="5"/>
  <c r="O114" i="5" l="1"/>
  <c r="P114" i="5"/>
  <c r="O181" i="5"/>
  <c r="O227" i="5"/>
  <c r="O195" i="5"/>
  <c r="O87" i="5"/>
  <c r="O52" i="5"/>
  <c r="O149" i="5"/>
  <c r="O137" i="5"/>
  <c r="P46" i="5"/>
  <c r="P187" i="5"/>
  <c r="P181" i="5"/>
  <c r="P195" i="5"/>
  <c r="P162" i="5"/>
  <c r="P137" i="5"/>
  <c r="P87" i="5"/>
  <c r="O40" i="5"/>
  <c r="O212" i="5"/>
  <c r="O162" i="5"/>
  <c r="O109" i="5"/>
  <c r="O25" i="5"/>
  <c r="P212" i="5"/>
  <c r="O187" i="5"/>
  <c r="P52" i="5"/>
  <c r="O46" i="5"/>
  <c r="P227" i="5"/>
  <c r="P149" i="5"/>
  <c r="P25" i="5"/>
  <c r="P109" i="5"/>
  <c r="P40" i="5"/>
</calcChain>
</file>

<file path=xl/sharedStrings.xml><?xml version="1.0" encoding="utf-8"?>
<sst xmlns="http://schemas.openxmlformats.org/spreadsheetml/2006/main" count="869" uniqueCount="294">
  <si>
    <t xml:space="preserve">L.p. </t>
  </si>
  <si>
    <t>CPT</t>
  </si>
  <si>
    <t>CCW</t>
  </si>
  <si>
    <t>J.M.</t>
  </si>
  <si>
    <t>Nazwa handlowa</t>
  </si>
  <si>
    <t>Cena netto</t>
  </si>
  <si>
    <t>Wartość netto</t>
  </si>
  <si>
    <t>Wartość brutto</t>
  </si>
  <si>
    <t>2</t>
  </si>
  <si>
    <t>3</t>
  </si>
  <si>
    <t>4</t>
  </si>
  <si>
    <t>6</t>
  </si>
  <si>
    <t>56-70</t>
  </si>
  <si>
    <t>szt</t>
  </si>
  <si>
    <t>j.w.</t>
  </si>
  <si>
    <t>2/0</t>
  </si>
  <si>
    <t>3/0</t>
  </si>
  <si>
    <t>4/0</t>
  </si>
  <si>
    <t>56</t>
  </si>
  <si>
    <t>180-210</t>
  </si>
  <si>
    <t>5/0</t>
  </si>
  <si>
    <t>8/0</t>
  </si>
  <si>
    <t>6/0</t>
  </si>
  <si>
    <t>21-28</t>
  </si>
  <si>
    <t>7/0</t>
  </si>
  <si>
    <t xml:space="preserve">Ilość </t>
  </si>
  <si>
    <t>10x75</t>
  </si>
  <si>
    <t>Kod towaru</t>
  </si>
  <si>
    <t xml:space="preserve">Cena brutto </t>
  </si>
  <si>
    <t>% VAT</t>
  </si>
  <si>
    <t>Dł.min. nitki (cm)</t>
  </si>
  <si>
    <t>Gr. Nitki</t>
  </si>
  <si>
    <t>bez igły na rolce</t>
  </si>
  <si>
    <t xml:space="preserve">szt </t>
  </si>
  <si>
    <t>szt.</t>
  </si>
  <si>
    <t xml:space="preserve">Drut stalowy 6 </t>
  </si>
  <si>
    <t>90-120</t>
  </si>
  <si>
    <t>j.w</t>
  </si>
  <si>
    <t>150Loop</t>
  </si>
  <si>
    <t>Zadanie 1</t>
  </si>
  <si>
    <t>Zadanie 2</t>
  </si>
  <si>
    <t>Zadanie 3</t>
  </si>
  <si>
    <t>Zadanie 6</t>
  </si>
  <si>
    <t>Zadanie 4</t>
  </si>
  <si>
    <t>Zadanie 5 bez tolerancji wielkości igły</t>
  </si>
  <si>
    <t>26mm,3/8 koła igła okrągło-tnąca,
podwójna, Tapercut, spłaszczona
grzbieto-brzusznie,posiadająca
wzdłużne rowkowanie</t>
  </si>
  <si>
    <t>26mm,3/8 koła igła okrągło-tnąca
podwójna, Tapercut spłaszczona
grzbieto-brzusznie,posiadająca
wzdłużne rowkowanie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</si>
  <si>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</si>
  <si>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</si>
  <si>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</si>
  <si>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</si>
  <si>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</si>
  <si>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</si>
  <si>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</si>
  <si>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</si>
  <si>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Nić syntetyczna wchłanialna monofilament polyglytone</t>
  </si>
  <si>
    <t>do 56</t>
  </si>
  <si>
    <t>7-10</t>
  </si>
  <si>
    <t>40-50</t>
  </si>
  <si>
    <t xml:space="preserve">Nić syntetyczna wchłanialna pleciona polimer
kwasu glikolowego i mlekowego
</t>
  </si>
  <si>
    <t>Nić syntetyczna niewchłanialna monofilament do chirurgii ogólnej</t>
  </si>
  <si>
    <t>20mm 1/2 koła igła okrągła
podwójna</t>
  </si>
  <si>
    <t>Nić syntetyczna niewchłanialna - plecionka poliester powlekany np. Ethibond, Poliester</t>
  </si>
  <si>
    <t>9mm, igła prosta</t>
  </si>
  <si>
    <t>podwiązka 12 x 45</t>
  </si>
  <si>
    <t>podwiązka 6 x 45</t>
  </si>
  <si>
    <t>Nić syntetyczna niewchłanialna-pleciona poliester  powlekany (podwiązki)</t>
  </si>
  <si>
    <t xml:space="preserve">Nić syntetyczna wchłanialna - monofilament </t>
  </si>
  <si>
    <t xml:space="preserve">Nić syntetyczna wchłanialna - monofilament antybakteryjny, barwiony </t>
  </si>
  <si>
    <t xml:space="preserve">40mm,1/2 koła igła okrągła 
</t>
  </si>
  <si>
    <t xml:space="preserve"> 40mm, 1/2 koła igła okrągła
rozwarstwiająca wzmocniona</t>
  </si>
  <si>
    <t>26mm 1/2 koła igła okrągła
niebarwiona</t>
  </si>
  <si>
    <t xml:space="preserve">13mm, 3/8 koła igła okrągła podwójna
czarna matowa typu VB
</t>
  </si>
  <si>
    <t xml:space="preserve">Nić syntetyczna niewchłanialna - plecionka poliester powlekany </t>
  </si>
  <si>
    <t>17mm, 1/2 koła okrągła pojedyńcza</t>
  </si>
  <si>
    <t>17mm 1/2 koła igła okrągła, pojedyńcza</t>
  </si>
  <si>
    <t>20mm, 1/2 koła okrągla pojedyńcza</t>
  </si>
  <si>
    <t>17-19mm 1/2 koła okrągła pojedyńcza</t>
  </si>
  <si>
    <t xml:space="preserve">Nić naturalna wielowłókninowa pleciona niewchłanialna jedwab powlekany silikonem 
</t>
  </si>
  <si>
    <t>5x45</t>
  </si>
  <si>
    <t xml:space="preserve">16mm 3/8 koła igła ostra </t>
  </si>
  <si>
    <t>10/0</t>
  </si>
  <si>
    <t>10-12</t>
  </si>
  <si>
    <t xml:space="preserve">26mm, 1/2 koła igła okrąła,
</t>
  </si>
  <si>
    <t>Razem</t>
  </si>
  <si>
    <t>20 lub 22mm 1/2 koła igła okrągła, pojedyńcza</t>
  </si>
  <si>
    <t xml:space="preserve"> 25mm-26mm 1/2 koła igła okrągła, pojedyńcza</t>
  </si>
  <si>
    <t xml:space="preserve">30mm 1/2 koła igła okrągła, pojedyńcza </t>
  </si>
  <si>
    <t>48mm, 1/2 koła igła.okrągła, pojedyńcza</t>
  </si>
  <si>
    <t>17mm 1/2 koła igła okrągła, pojedyńcza, niebarwiona</t>
  </si>
  <si>
    <t>26mm 1/2 koła igła okragła, pojedyńcza</t>
  </si>
  <si>
    <t>26mm 1/2 koła igła  okrągła, pojedyńcza</t>
  </si>
  <si>
    <t>30mm 1/2 koła igła okrągła, pojedyńcza</t>
  </si>
  <si>
    <t>30mm, 1/2 koła igła okrągła, pojedyńcza</t>
  </si>
  <si>
    <t>37mm,1/2 koła igła okrągła,
pojedyńcza</t>
  </si>
  <si>
    <t>40mm,1/2 koła igła okrągła
pojedyńcza</t>
  </si>
  <si>
    <t>48mm,1/2 koła igła okrągła 
pojedyńcza</t>
  </si>
  <si>
    <t>30mm 1/2 koła igła okrągła
pojedyńcza</t>
  </si>
  <si>
    <t xml:space="preserve"> 40mm, 1/2 koła igła okrągła,pojedyńcza,
wzmocniona</t>
  </si>
  <si>
    <t xml:space="preserve"> 30mm, 1/2 koła igłą okrągła
pojedyńcza</t>
  </si>
  <si>
    <t>16mm 1/2 koła igła okrągła 
pojedyńcza</t>
  </si>
  <si>
    <t>30mm, 1/2 koła igła okrągła pojedyńcza</t>
  </si>
  <si>
    <t>37mm, 1/2 koła igła okrągła pojedyńcza</t>
  </si>
  <si>
    <t>30mm, 1/2 koła igła okrągła  pojedyńcza</t>
  </si>
  <si>
    <t>UWAGI podać zminy parametrów w stosunku do opisu</t>
  </si>
  <si>
    <t>Nić syntetyczna niewchłanialna, nylon poliamide
podwiązka, pleciona</t>
  </si>
  <si>
    <t>Szew specjalny do laparoskopii uzbrojona nić do przyrządu interkoralnego niewchłanialna, poliester</t>
  </si>
  <si>
    <t>90</t>
  </si>
  <si>
    <t>182 - 238</t>
  </si>
  <si>
    <t>70</t>
  </si>
  <si>
    <t>26mm 1/2 koła igła okrągła</t>
  </si>
  <si>
    <t>26mm 1/2 koła igła okrągła,  pojedyńcza</t>
  </si>
  <si>
    <t xml:space="preserve">27mm 5/8 koła igła okrągła  pojedyńcza, </t>
  </si>
  <si>
    <t>37mm,1/2 koła igła wzmocniona okrągła</t>
  </si>
  <si>
    <t>25mm 1/2 koła  igła ostra</t>
  </si>
  <si>
    <t>30mm, 1/2 koła igła odwrotnie tnąca</t>
  </si>
  <si>
    <t>26mm, 1/2 koła igła okrągła, pojedyńcza</t>
  </si>
  <si>
    <t>Wosk kostny do tamowania krwawienia 2,5 g czysty wosk pszczeli i wazelina</t>
  </si>
  <si>
    <t xml:space="preserve">CCW </t>
  </si>
  <si>
    <t>czas całkowitego wchłaniania</t>
  </si>
  <si>
    <t>Legenda:</t>
  </si>
  <si>
    <t xml:space="preserve">Igła 70mm okrągła podwójna prosta do szwu kapciuchowego
</t>
  </si>
  <si>
    <t xml:space="preserve">Nić syntetyczna poliglekarpone, wchłanialna, monofilament, barwiony z powleczeniem antybakteryjnym </t>
  </si>
  <si>
    <t xml:space="preserve">90-120 </t>
  </si>
  <si>
    <t>26mm do 31mm, 3/8 koła igła odwrotnie tnąca, dwuwklęsła
(kosmetyczna)</t>
  </si>
  <si>
    <t>2 x 50cm</t>
  </si>
  <si>
    <t>30mm,1/2 koła igłaokrągła,pojedyncza</t>
  </si>
  <si>
    <t>Nić syntetyczna niewchłanialna-pleciony poliester powlekany polibutylanem lub silikonem do podkłucia naczyń w neurochirurgii i torakochirurgii</t>
  </si>
  <si>
    <t>Zadanie 20</t>
  </si>
  <si>
    <t>Zadanie 25</t>
  </si>
  <si>
    <t>27mm 5/8 koła igła okrągła</t>
  </si>
  <si>
    <t>7-14</t>
  </si>
  <si>
    <t>90 - 110</t>
  </si>
  <si>
    <t>Zadanie 26</t>
  </si>
  <si>
    <t>Nić syntetyczna niewchłanialna - polipropylen z ddodatkiem polietylenu z przeznaczeniem do chirurgii naczyniowej</t>
  </si>
  <si>
    <t>22mm, 1/2 koła igła okrągła podwójna</t>
  </si>
  <si>
    <t>22mm, 1/2 koła igła okrągła, podwójna</t>
  </si>
  <si>
    <t xml:space="preserve">Monofilamentowy syntetyczny system do bezwęzłowego zamykania ran. Składa się z igły na jednym koncu, pętlowy chwytak na drugim jednookienkowe haczyki
</t>
  </si>
  <si>
    <t>Zadanie 27</t>
  </si>
  <si>
    <t>Niewchłanialne nici monofilamentowe, z politetrafluoroetylenu (PTFE) np.. GORE -TEX Minimalizuje krwawienie w lini szwu w kardiochirurgii</t>
  </si>
  <si>
    <t>91</t>
  </si>
  <si>
    <t>17mm, 3/8 koła, ostra, podwójna CV-5</t>
  </si>
  <si>
    <t>Zadanie 28</t>
  </si>
  <si>
    <t>czas podtrzymywania tkankowego</t>
  </si>
  <si>
    <t xml:space="preserve">Do szycia przeciwewenteracyjnego (odbarczajacy) </t>
  </si>
  <si>
    <t xml:space="preserve">Nić poliamidowa, monofilament niewchłanialny chirurgiczny,nylon, barwiona np.niebieska,dwie igły  odwrotnie tnące 3/8 koła 90mm </t>
  </si>
  <si>
    <t>27mm 5/8 koła igła okrągła, pojedyńcza,gruba</t>
  </si>
  <si>
    <t>Nić syntetyczna wchłanialna pleciona - powierzchnia powlekana gładka mieszanka kwasu poliglikowego i polimlekowego, minimum 75% podtrzymywania tkankowego i 80% wytrzymałość na rozciaganie po 14 dniach, barwiona</t>
  </si>
  <si>
    <t>37mm 1/2 koła igła okrągła, pojedyńcza</t>
  </si>
  <si>
    <r>
      <t xml:space="preserve">                                                              </t>
    </r>
    <r>
      <rPr>
        <sz val="9"/>
        <color indexed="8"/>
        <rFont val="Times New Roman"/>
        <family val="1"/>
        <charset val="238"/>
      </rPr>
      <t xml:space="preserve"> j.w</t>
    </r>
  </si>
  <si>
    <t>12mm 3/8 koła igła odwrotnie tnąca</t>
  </si>
  <si>
    <t>Zadanie 22</t>
  </si>
  <si>
    <t>Nić syntetyczna niewchłanialna- monofilament, nylon</t>
  </si>
  <si>
    <t>18mm 3/8 koła igła odwrotnie tnąca</t>
  </si>
  <si>
    <t>18mm 3/8 koła igła wzmocniona odwrotnie tnąca</t>
  </si>
  <si>
    <t>25mm 3/8 koła igła odwrotnie tnąca</t>
  </si>
  <si>
    <t>25mm 3/8 koła igła wzmocniona odwrotnie tnąca</t>
  </si>
  <si>
    <t>40mm 3/8 koła igła odwrotnie tnąca</t>
  </si>
  <si>
    <t>50mm, 3/8 koła igła odwrotnie tnąca</t>
  </si>
  <si>
    <t>30mm 3/8 koła igła ostra</t>
  </si>
  <si>
    <t>20mm 3/8 koła igła odwrotnie tnąca</t>
  </si>
  <si>
    <t>25mm, 3/8 koła igła odwrotnie tnąca</t>
  </si>
  <si>
    <t>12mm 3/8 koła igła wzmocniona odwrotnie tnąca</t>
  </si>
  <si>
    <t>35mm 1/2 koła  igła odwrotnie tnąca</t>
  </si>
  <si>
    <t>25mm 3/8 koła  igła odwrotnie tnąca</t>
  </si>
  <si>
    <t>25mm, 1/2 koła igła odwrotnie tnąca</t>
  </si>
  <si>
    <t>25mm, 1/2 koła igła wzmocniona odwrotnie tnąca</t>
  </si>
  <si>
    <t>25mm, 3/8 koła igła ostra</t>
  </si>
  <si>
    <t>25mm 3/8 koła igła ostra</t>
  </si>
  <si>
    <t>48mm, 1/2 koła igła okrągła przyostrzona typu Tapercut, ośmiopunktowe mocowanie nici stalowej w igle</t>
  </si>
  <si>
    <t>4 x 45 cm</t>
  </si>
  <si>
    <t>45 cm</t>
  </si>
  <si>
    <t>50-55 mm, 1/2 koła igła okrągła - przyostrzona, 4 szwy w saszetce lub pojedyńczo pakowane z przeliczeniem ilości</t>
  </si>
  <si>
    <t>26mm 1/2 koła igła rozwarstwiająca,  pojedyńcza</t>
  </si>
  <si>
    <t>Nić syntetyczna wchłanialna pleciona - powierzchnia gładka, wykonana z poliglikolidu-co-L-laktydu(90/10), powlekana mieszanką poliglikolicu-co-L-laktydu(30/70) oraz sterynianem wapnia,czas podtrzymywania tkankowego około 75% po 14 dniach,50% po 21 dniach, 25% po 28 dniach.</t>
  </si>
  <si>
    <t xml:space="preserve">26mm 1/2 koła igła rozwarstwiająca,pojedyńcza
</t>
  </si>
  <si>
    <t>Materiał szewny  2022r</t>
  </si>
  <si>
    <t>40mm 1/2 koła igła okrągła pojedyńcza</t>
  </si>
  <si>
    <t>40mm, 1/2 koła igła okrągła pojedyńcza</t>
  </si>
  <si>
    <t>26mm, 1/2 koła igła okrąła,niebarwiona</t>
  </si>
  <si>
    <t xml:space="preserve">17mm 1/2 koła okrągła kłująca </t>
  </si>
  <si>
    <t>Nić syntetyczna, pleciona, niewchłanialna, skład: poli (tereftalanu etylenu), wytworzone z włókien o dużej wytrzymałości. powlekany polisiloksanem. Konstrukcja oplotu optymalizująca poślizg nici.</t>
  </si>
  <si>
    <t>20mm 1/2 koła, igła okrągło-tnąca, podwójna</t>
  </si>
  <si>
    <t>25mm 1/2 koła, igła okrągło-tnąca, podwójna</t>
  </si>
  <si>
    <t>18mm 1/2 koła igła okrągło-tnąca podwójna z podkładką  PTFE 7x3x1,5mm</t>
  </si>
  <si>
    <t>20mm 1/2 koła igła okrągło-tnąca podwójna z podkładką PTFE 5x3x1,5</t>
  </si>
  <si>
    <t>25mm 1/2 koła igła okrągło-tnąca podwójna z podkładką PTFE 7x3x1,5</t>
  </si>
  <si>
    <t>Szew monofilamentowy, homogenny polipropylen, barwiony na niebiesko, pakowany na prosto o zmniejszonej pamięci skrętu, ratio 1:1</t>
  </si>
  <si>
    <t>36mm 1/2 koła, igła okrągło-tnąca, podwójna</t>
  </si>
  <si>
    <t>26mm 1/2 koła, igła okrągło-tnąca, podwójna</t>
  </si>
  <si>
    <t>22mm 1/2 koła, igła okrągło-tnąca, podwójna</t>
  </si>
  <si>
    <t>18mm 1/2 koła, igła okrągło-tnąca, podwójna</t>
  </si>
  <si>
    <t>Nić syntetyczna, monofilamentowa, niewchłanialna, z pojedyńczego włókna z poliamidu 6. Barwiona ftalocyjaniną miedzi CI74160 oraz czernią węglową CI 77266.</t>
  </si>
  <si>
    <t>35mm 1/2 koła igła odwrotnie tnąca, pojedyncza</t>
  </si>
  <si>
    <t>30mm 1/2 koła igła odwrotnie tnąca, pojedyncza</t>
  </si>
  <si>
    <t>25mm 1/2 koła igła odwrotnie tnąca, pojedyncza</t>
  </si>
  <si>
    <t>Nić syntetyczna fioletowa wchłanialna monofilamentowa z polidioksanonu- podtrzymywanie tkankowe: 75% po 14 dniach, 60% po 28 dniach, 50% po 42 dniach</t>
  </si>
  <si>
    <t>42</t>
  </si>
  <si>
    <t>26mm 1/2 koła igła odwrotnie tnąca, pojedyncza</t>
  </si>
  <si>
    <t>Pleciony jedwab barwiony, niekapilarny, powlekany woskiem naturalnym. Brak pamięci skrętu.</t>
  </si>
  <si>
    <t>Podwiązki cięte</t>
  </si>
  <si>
    <t>15 x 60 cm</t>
  </si>
  <si>
    <t>Szew syntetyczny,polipropylenowy,niewchłanialny,jednowłóknowy charakteryzujacy się kontrolowanym rozciąganiem zapobiegającym nieumyślnemu zerwaniu szwu oraz plastycznym odkształceniem węzła zapobiegającym jego rozwiazaniu</t>
  </si>
  <si>
    <t xml:space="preserve">13mm, 3/8 koła igła Taperpoint
</t>
  </si>
  <si>
    <t>90mm, 3/8 koła, konwencjonalnie tnąca, spłaszczona grzbietowo-brzusznie, posiadajaca wzdłużne rowkowanie, 2 szwy każdy zaopatrzony w 40mm rurkę</t>
  </si>
  <si>
    <t>Syntetyczny (Poliamid 6 lub Poliamid 6.6)niewchłanialny poliamidowy szew monofilamentowy o zmniejszonej hydrofilności pakowany na mokro w celu ograniczenia chłonności i dla zmniejszenia pamięci skrętu po wyjęciu z opakowania</t>
  </si>
  <si>
    <t>18mm 1/2 koła igła okrągło-tnąca podwójna z podkładką  PTFE 5x3x1,5mm</t>
  </si>
  <si>
    <t>20mm 1/2 koła igła okrągła podwójna z podkładką PTFE 7x3x1,5mm</t>
  </si>
  <si>
    <t xml:space="preserve">20mm  1/2 koła igła okrągło-tnąca podwójna </t>
  </si>
  <si>
    <t xml:space="preserve">25mm  1/2 koła igła okrągło-tnąca podwójna </t>
  </si>
  <si>
    <t>Szew syntetyczny,pleciony,niewchłanialny (poliester powlekany polibutylanem), nie ulega biodegradacji</t>
  </si>
  <si>
    <t>28- 35</t>
  </si>
  <si>
    <t>28-35</t>
  </si>
  <si>
    <t>40mm 1/2 koła, igła posiadająca wzdłużne rowkowanie w części imadłowej Taperpoint CT</t>
  </si>
  <si>
    <t>Nić syntetyczna wchłanialna pleciona wykonana z kopolimeru glikolidu oraz laktydu(90/10) oraz sterynianu wapnia, zawierajaca środek antybakteryjny (Triclosan) o szerokim spektrum działania (SA,SE,MRSA,MRSE),czas podtrzymywania tkankowego minimum 75% po 14 dniach, min.50% po 21 dniach, min.25% po 28 dniach.</t>
  </si>
  <si>
    <t>1-0</t>
  </si>
  <si>
    <t>26mm 1/2 koła Taperpoint SH</t>
  </si>
  <si>
    <t>55mm 1/2 koła, Tapercut V-55, igła posiadająca wzdłużne rowkowanie w części imadłowej</t>
  </si>
  <si>
    <t>36mm 1/2 koła Taperpoint CT-1,igła posiadająca wzdłużne rowkowanie w części imadłowej</t>
  </si>
  <si>
    <t>8mm,3/8 koła 140 stopni, igła wykonana ze stopu niemającego właściwości magnetycznych, matowa</t>
  </si>
  <si>
    <t>13mm 3/8 koła, kąt 135 stopni, igła wykonana ze stopu niemajacego właściwości magnetycznych, matowa, C-1</t>
  </si>
  <si>
    <t>9,3mm 3/8 koła, kąt 140 stopni igła wykonana ze stopu niemającego właściwości magnetycznych, matowa, BV 175-8</t>
  </si>
  <si>
    <t>13mm,3/8 koła, kąt 135 stopni igła wykonana ze stopu niemającego właściwości magnetycznych, matowa, CC-1</t>
  </si>
  <si>
    <t>40mm 1/2 koła,Mayo Taperpoint MO-2, igła posiadajaca wzdłużne rowkowanie w części imadłowej</t>
  </si>
  <si>
    <t>65mm 1/2 koła Taperpoint TP-1, igła posiadająca wzdłużne rowkowanie w częsci imadłowej</t>
  </si>
  <si>
    <t>8mm,3/8 koła igła podwójna okrągło-tnąca z mikroostrzem CC, stop Wolframu i Renu</t>
  </si>
  <si>
    <t>9,3mm 3/8 koła igła podwójna okrągło-tnaca, z mikroostrzem typu CC,czarna</t>
  </si>
  <si>
    <t>13mm 3/8 koła  igła podwójna okrągło-tnąca z 
penetrującym mikroostrzem typu CC,stop Wolframu i Renu</t>
  </si>
  <si>
    <t>17mm, 3/8 koła igła podwójna okrągła
Taperpoint</t>
  </si>
  <si>
    <t xml:space="preserve">20mm, 1/2 koła igła  okrągło-tnąca, pdwójna
</t>
  </si>
  <si>
    <t>17mm,1/2 koła podwójna igła, 
okrągło-tnąca z pokładką 3x6mm lub 3x7mm szew pakowany prosto</t>
  </si>
  <si>
    <t>26mm, 1/2 koła igła okrągła 
podwójna czarna matowa, spłaszczona grzbieto- brzusznie w części imadłowej</t>
  </si>
  <si>
    <t xml:space="preserve">31mm,1/2 koła igła okrągła
podwójna, spłaszczona grzbieto-brzusznie,posiadająca wzdłużne rowkowanie w części imadłowej
</t>
  </si>
  <si>
    <t xml:space="preserve">31mm,1/2 koła igła okrągła
z mikroostrzem podwójna, spłaszczona grzbieto-brzusznie, posiadająca wzdłużne rowkowanie w częsci imadłowej
</t>
  </si>
  <si>
    <t>26mm,1/2 koła igła podwójna okrągła, Taperpoint, spłaszczona grzbietowo-brzusznie, posiadająca wzdłużne rowkowanie</t>
  </si>
  <si>
    <t xml:space="preserve">Nazwa handlowa </t>
  </si>
  <si>
    <t>%VAT</t>
  </si>
  <si>
    <t>Cena brutto</t>
  </si>
  <si>
    <r>
      <t xml:space="preserve">Parametry igły                                                                               </t>
    </r>
    <r>
      <rPr>
        <b/>
        <u/>
        <sz val="9"/>
        <rFont val="Times New Roman"/>
        <family val="1"/>
        <charset val="238"/>
      </rPr>
      <t>tolerancja plus minus 1mm</t>
    </r>
  </si>
  <si>
    <t>RAZEM</t>
  </si>
  <si>
    <t>37mm 1/2 koła igła odwrotnie tnąca</t>
  </si>
  <si>
    <t>Zadanie 18</t>
  </si>
  <si>
    <t>Materiał szewny</t>
  </si>
  <si>
    <r>
      <t xml:space="preserve">Parametry igły                                                                               </t>
    </r>
    <r>
      <rPr>
        <b/>
        <u/>
        <sz val="9"/>
        <rFont val="Times New Roman"/>
        <family val="1"/>
        <charset val="238"/>
      </rPr>
      <t>tolerancja plus minus 1MM</t>
    </r>
  </si>
  <si>
    <r>
      <t xml:space="preserve">UWAGI </t>
    </r>
    <r>
      <rPr>
        <b/>
        <sz val="9"/>
        <rFont val="Times New Roman"/>
        <family val="1"/>
        <charset val="238"/>
      </rPr>
      <t>podać zminy parametrów w stosunku do opisu</t>
    </r>
  </si>
  <si>
    <t xml:space="preserve">cena brutto za op. i ilość saszetek w op. 
</t>
  </si>
  <si>
    <t>Nić syntetyczna wchłanialna pleciona - powierzchnia powlekana gładka</t>
  </si>
  <si>
    <t>45 fioletowy</t>
  </si>
  <si>
    <t>30 fioletowy</t>
  </si>
  <si>
    <t>9/0</t>
  </si>
  <si>
    <t>10 fioletowy</t>
  </si>
  <si>
    <t>Nić syntetyczna niewchłanialna-polipropylen</t>
  </si>
  <si>
    <t>23 niebieska</t>
  </si>
  <si>
    <t>zestaw złożony z dwóch igieł: igła szpatułkowa prosta z mikroostrzem 16 mm, igła 6,5 mm 3/8 koła, szpatuła</t>
  </si>
  <si>
    <t>Nić syntetyczna niewchłanialna-monofilament, nylon</t>
  </si>
  <si>
    <t>30 czarna</t>
  </si>
  <si>
    <t>Nici syntetyczna niewchłanialne-plecione poliester powlekany</t>
  </si>
  <si>
    <t>8 mm podwójna premium szpatuła, cienka, 1/4 koła</t>
  </si>
  <si>
    <t>45 bezbarwna lub biała</t>
  </si>
  <si>
    <t>Nić naturalna niewchłanialna, pleciona, powlekana (jedwab)</t>
  </si>
  <si>
    <t>16 mm pojedyńcza, 3/8 koła odwrotnie tnąca, kosmetyczna</t>
  </si>
  <si>
    <t>45 czarna</t>
  </si>
  <si>
    <t>11 mm podwójna, konwencjonalnie tnąca, 3/8 koła</t>
  </si>
  <si>
    <t>Zadanie 30</t>
  </si>
  <si>
    <t>Zadanie 31</t>
  </si>
  <si>
    <t>Zadanie 32</t>
  </si>
  <si>
    <t>22mm 1/2 koła igła okrągła</t>
  </si>
  <si>
    <t>75</t>
  </si>
  <si>
    <r>
      <t>6mm 3/8 koła szpatułkowa. średnica 150</t>
    </r>
    <r>
      <rPr>
        <sz val="9"/>
        <rFont val="Calibri"/>
        <family val="2"/>
        <charset val="238"/>
      </rPr>
      <t>µm</t>
    </r>
  </si>
  <si>
    <t>17mm, 1/2 koła okrągła pojedyńcza nić niebarwiona</t>
  </si>
  <si>
    <t xml:space="preserve"> </t>
  </si>
  <si>
    <t xml:space="preserve">Zadanie 7 </t>
  </si>
  <si>
    <t>Zadanie 8</t>
  </si>
  <si>
    <t>Zadanie 19</t>
  </si>
  <si>
    <t>Zadanie 21</t>
  </si>
  <si>
    <t>Zadanie 23 bez tolerancji w rozmiarach igły</t>
  </si>
  <si>
    <t>Zadanie 24</t>
  </si>
  <si>
    <t>Zadanie 29</t>
  </si>
  <si>
    <t>20mm - 22mm 1/2 koła igła okrągła, pojedyńcza</t>
  </si>
  <si>
    <t>65mm 1/2 koła igła okrągła, pojedyńcza</t>
  </si>
  <si>
    <t xml:space="preserve">35mm  lub 37mm,1/2 koła igła okrągła pojedyńcza </t>
  </si>
  <si>
    <t xml:space="preserve"> 40mm 1/2 koła igła okrągła pojedyńcza </t>
  </si>
  <si>
    <t xml:space="preserve"> 40mm 1/2 koła igła okrągła, pojedyńcza</t>
  </si>
  <si>
    <t>Nić syntetyczna wchłanialna monofilamentowa, wykonana z kopolimeru poliglikolidu-poli (e-kaprolaktonu), czas podtrzymywania tkankowego około 70% po 7 dniach, 40% po 14 dniach, 15% po 21 dniach, 5% po 28 dniach</t>
  </si>
  <si>
    <t>Szew syntetyczny, polipropylenowy, niewchłanialny, jednowłóknowy charakteryzujacy się kontrolowanym rozciąganiem zapobiegającym nieumyślnemu zerwaniu szwu oraz plastycznym odkształceniem węzła zapobiegającym jego rozwiązaniu</t>
  </si>
  <si>
    <t>Zadanie 9 bez tolerancji w rozmiarach igły</t>
  </si>
  <si>
    <t>8 mm, podwójna szpatuła z mikroostrzem, 1/4 koła, 220 µm</t>
  </si>
  <si>
    <t>6,5 mm, podwójna szpatuła z mikroostrzem, 3/8 koła,  µm</t>
  </si>
  <si>
    <t>6,5 mm szpatuła z mikroostrzem, 3/8 koła, 152 µm</t>
  </si>
  <si>
    <t>16 mm, podwójna szpatuła prosta, 162 µm</t>
  </si>
  <si>
    <t>6 mm podwójna szpatuła z mikroostrzem, krzywizna 3/8 koła, średnica 150 µm</t>
  </si>
  <si>
    <t>6,5 mm, szpatuła z mikroostrzem, krzywizna 3/8 koła, średnica 150 µm</t>
  </si>
  <si>
    <t>6,0 mm podwójna szpatuła, 3/8 koła 150 µm</t>
  </si>
  <si>
    <r>
      <t xml:space="preserve">UWAGI </t>
    </r>
    <r>
      <rPr>
        <b/>
        <sz val="8"/>
        <rFont val="Times New Roman"/>
        <family val="1"/>
        <charset val="238"/>
      </rPr>
      <t>podać zmiany parametrów w stosunku do opisu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</si>
</sst>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8" formatCode="#,##0.00\ &quot;zł&quot;;[Red]\-#,##0.00\ &quot;zł&quot;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zł&quot;"/>
    <numFmt numFmtId="165" formatCode="#,##0.00\ [$zł-415];[Red]\-#,##0.00\ [$zł-415]"/>
    <numFmt numFmtId="166" formatCode="#,##0.00\ &quot;zł&quot;"/>
    <numFmt numFmtId="167" formatCode="#,##0.00\ [$zł-415]"/>
    <numFmt numFmtId="168" formatCode="_-* #,##0.00\ [$€-1]_-;\-* #,##0.00\ [$€-1]_-;_-* &quot;-&quot;??\ [$€-1]_-"/>
    <numFmt numFmtId="169" formatCode="_-* #,##0.00\ _D_M_-;\-* #,##0.00\ _D_M_-;_-* &quot;-&quot;??\ _D_M_-;_-@_-"/>
    <numFmt numFmtId="170" formatCode="_-\£* #,##0.00_-;&quot;-£&quot;* #,##0.00_-;_-\£* \-??_-;_-@_-"/>
    <numFmt numFmtId="171" formatCode="_-* #,##0.00&quot; zł&quot;_-;\-* #,##0.00&quot; zł&quot;_-;_-* \-??&quot; zł&quot;_-;_-@_-"/>
    <numFmt numFmtId="172" formatCode="#,##0.00&quot; &quot;[$zł-415];[Red]&quot;-&quot;#,##0.00&quot; &quot;[$zł-415]"/>
    <numFmt numFmtId="173" formatCode="&quot; &quot;#,##0.00&quot; &quot;[$zł-415]&quot; &quot;;&quot;-&quot;#,##0.00&quot; &quot;[$zł-415]&quot; &quot;;&quot; -&quot;00&quot; &quot;[$zł-415]&quot; &quot;;&quot; &quot;@&quot; &quot;"/>
    <numFmt numFmtId="174" formatCode="&quot; &quot;#,##0.00&quot;    &quot;;&quot;-&quot;#,##0.00&quot;    &quot;;&quot; -&quot;00&quot;    &quot;;&quot; &quot;@&quot; &quot;"/>
    <numFmt numFmtId="175" formatCode="&quot; &quot;#,##0.00&quot; &quot;[$€-401]&quot; &quot;;&quot;-&quot;#,##0.00&quot; &quot;[$€-401]&quot; &quot;;&quot; -&quot;00&quot; &quot;[$€-401]&quot; &quot;"/>
    <numFmt numFmtId="176" formatCode="&quot; £&quot;#,##0.00&quot; &quot;;&quot;-£&quot;#,##0.00&quot; &quot;;&quot; £-&quot;00&quot; &quot;;&quot; &quot;@&quot; &quot;"/>
    <numFmt numFmtId="177" formatCode="&quot; &quot;#,##0.00&quot; zł &quot;;&quot;-&quot;#,##0.00&quot; zł &quot;;&quot; -&quot;00&quot; zł &quot;;&quot; &quot;@&quot; &quot;"/>
  </numFmts>
  <fonts count="76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b/>
      <u/>
      <sz val="9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</font>
    <font>
      <sz val="12"/>
      <name val="Arial"/>
      <family val="2"/>
      <charset val="238"/>
    </font>
    <font>
      <u/>
      <sz val="8.5"/>
      <color indexed="12"/>
      <name val="Arial CE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charset val="129"/>
    </font>
    <font>
      <sz val="11"/>
      <color indexed="8"/>
      <name val="Arial"/>
      <family val="2"/>
      <charset val="238"/>
    </font>
    <font>
      <sz val="9"/>
      <color indexed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i/>
      <sz val="16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u/>
      <sz val="8"/>
      <color rgb="FF0000FF"/>
      <name val="Arial CE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Arial1"/>
      <charset val="238"/>
    </font>
    <font>
      <sz val="10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rgb="FF000000"/>
      <name val="Arial1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9"/>
      <name val="Calibri"/>
      <family val="2"/>
      <charset val="238"/>
    </font>
    <font>
      <b/>
      <sz val="9"/>
      <color theme="1"/>
      <name val="Times New Roman"/>
      <family val="1"/>
      <charset val="238"/>
    </font>
    <font>
      <b/>
      <u/>
      <sz val="8"/>
      <name val="Times New Roman"/>
      <family val="1"/>
      <charset val="238"/>
    </font>
  </fonts>
  <fills count="5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</borders>
  <cellStyleXfs count="522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43" fillId="27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43" fillId="28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43" fillId="29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3" fillId="30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43" fillId="31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43" fillId="32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3" fillId="33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43" fillId="34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43" fillId="35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3" fillId="3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43" fillId="33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43" fillId="36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44" fillId="3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44" fillId="34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44" fillId="35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4" fillId="3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4" fillId="3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44" fillId="40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44" fillId="4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44" fillId="42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44" fillId="43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44" fillId="3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44" fillId="39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44" fillId="4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45" fillId="32" borderId="36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46" fillId="45" borderId="37" applyNumberFormat="0" applyAlignment="0" applyProtection="0"/>
    <xf numFmtId="0" fontId="13" fillId="20" borderId="2" applyNumberFormat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47" fillId="29" borderId="0" applyNumberFormat="0" applyBorder="0" applyAlignment="0" applyProtection="0"/>
    <xf numFmtId="0" fontId="14" fillId="4" borderId="0" applyNumberFormat="0" applyBorder="0" applyAlignment="0" applyProtection="0"/>
    <xf numFmtId="43" fontId="1" fillId="0" borderId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4" fontId="3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4" fontId="33" fillId="0" borderId="0" applyFont="0" applyFill="0" applyBorder="0" applyAlignment="0" applyProtection="0"/>
    <xf numFmtId="169" fontId="23" fillId="0" borderId="0" applyFont="0" applyFill="0" applyBorder="0" applyAlignment="0" applyProtection="0"/>
    <xf numFmtId="174" fontId="33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169" fontId="23" fillId="0" borderId="0" applyFont="0" applyFill="0" applyBorder="0" applyAlignment="0" applyProtection="0"/>
    <xf numFmtId="174" fontId="33" fillId="0" borderId="0" applyFont="0" applyFill="0" applyBorder="0" applyAlignment="0" applyProtection="0"/>
    <xf numFmtId="169" fontId="2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168" fontId="24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5" fontId="33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31" fillId="0" borderId="0"/>
    <xf numFmtId="0" fontId="31" fillId="0" borderId="0"/>
    <xf numFmtId="0" fontId="48" fillId="0" borderId="0" applyNumberFormat="0" applyBorder="0" applyProtection="0">
      <alignment horizontal="center"/>
    </xf>
    <xf numFmtId="0" fontId="49" fillId="0" borderId="0" applyNumberFormat="0" applyBorder="0" applyProtection="0">
      <alignment horizontal="center"/>
    </xf>
    <xf numFmtId="0" fontId="48" fillId="0" borderId="0" applyNumberFormat="0" applyBorder="0" applyProtection="0">
      <alignment horizontal="center"/>
    </xf>
    <xf numFmtId="0" fontId="49" fillId="0" borderId="0" applyNumberFormat="0" applyBorder="0" applyProtection="0">
      <alignment horizontal="center"/>
    </xf>
    <xf numFmtId="0" fontId="48" fillId="0" borderId="0" applyNumberFormat="0" applyBorder="0" applyProtection="0">
      <alignment horizontal="center" textRotation="90"/>
    </xf>
    <xf numFmtId="0" fontId="49" fillId="0" borderId="0" applyNumberFormat="0" applyBorder="0" applyProtection="0">
      <alignment horizontal="center" textRotation="90"/>
    </xf>
    <xf numFmtId="0" fontId="48" fillId="0" borderId="0" applyNumberFormat="0" applyBorder="0" applyProtection="0">
      <alignment horizontal="center" textRotation="90"/>
    </xf>
    <xf numFmtId="0" fontId="49" fillId="0" borderId="0" applyNumberFormat="0" applyBorder="0" applyProtection="0">
      <alignment horizontal="center" textRotation="9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51" fillId="0" borderId="38" applyNumberFormat="0" applyFill="0" applyAlignment="0" applyProtection="0"/>
    <xf numFmtId="0" fontId="15" fillId="0" borderId="3" applyNumberFormat="0" applyFill="0" applyAlignment="0" applyProtection="0"/>
    <xf numFmtId="0" fontId="16" fillId="21" borderId="4" applyNumberFormat="0" applyAlignment="0" applyProtection="0"/>
    <xf numFmtId="0" fontId="16" fillId="21" borderId="4" applyNumberFormat="0" applyAlignment="0" applyProtection="0"/>
    <xf numFmtId="0" fontId="52" fillId="46" borderId="39" applyNumberFormat="0" applyAlignment="0" applyProtection="0"/>
    <xf numFmtId="0" fontId="16" fillId="21" borderId="4" applyNumberFormat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53" fillId="0" borderId="40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54" fillId="0" borderId="41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7" applyNumberFormat="0" applyFill="0" applyAlignment="0" applyProtection="0"/>
    <xf numFmtId="0" fontId="55" fillId="0" borderId="42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6" fillId="47" borderId="0" applyNumberFormat="0" applyBorder="0" applyAlignment="0" applyProtection="0"/>
    <xf numFmtId="0" fontId="17" fillId="22" borderId="0" applyNumberFormat="0" applyBorder="0" applyAlignment="0" applyProtection="0"/>
    <xf numFmtId="0" fontId="1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10" fillId="0" borderId="0"/>
    <xf numFmtId="0" fontId="57" fillId="0" borderId="0" applyNumberFormat="0" applyBorder="0" applyProtection="0"/>
    <xf numFmtId="0" fontId="58" fillId="0" borderId="0"/>
    <xf numFmtId="0" fontId="58" fillId="0" borderId="0"/>
    <xf numFmtId="0" fontId="23" fillId="0" borderId="0"/>
    <xf numFmtId="0" fontId="23" fillId="0" borderId="0"/>
    <xf numFmtId="0" fontId="58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5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8" fillId="0" borderId="0"/>
    <xf numFmtId="0" fontId="58" fillId="0" borderId="0"/>
    <xf numFmtId="0" fontId="58" fillId="0" borderId="0"/>
    <xf numFmtId="0" fontId="57" fillId="0" borderId="0" applyNumberFormat="0" applyBorder="0" applyProtection="0"/>
    <xf numFmtId="0" fontId="59" fillId="0" borderId="0"/>
    <xf numFmtId="0" fontId="58" fillId="0" borderId="0"/>
    <xf numFmtId="0" fontId="59" fillId="0" borderId="0"/>
    <xf numFmtId="0" fontId="10" fillId="0" borderId="0"/>
    <xf numFmtId="0" fontId="10" fillId="0" borderId="0"/>
    <xf numFmtId="0" fontId="59" fillId="0" borderId="0"/>
    <xf numFmtId="0" fontId="10" fillId="0" borderId="0"/>
    <xf numFmtId="0" fontId="10" fillId="0" borderId="0"/>
    <xf numFmtId="0" fontId="10" fillId="0" borderId="0"/>
    <xf numFmtId="0" fontId="59" fillId="0" borderId="0" applyNumberFormat="0" applyBorder="0" applyProtection="0"/>
    <xf numFmtId="0" fontId="10" fillId="0" borderId="0"/>
    <xf numFmtId="0" fontId="58" fillId="0" borderId="0"/>
    <xf numFmtId="0" fontId="23" fillId="0" borderId="0"/>
    <xf numFmtId="0" fontId="23" fillId="0" borderId="0"/>
    <xf numFmtId="0" fontId="33" fillId="0" borderId="0" applyNumberFormat="0" applyFont="0" applyBorder="0" applyProtection="0"/>
    <xf numFmtId="0" fontId="58" fillId="0" borderId="0"/>
    <xf numFmtId="0" fontId="57" fillId="0" borderId="0" applyNumberFormat="0" applyBorder="0" applyProtection="0"/>
    <xf numFmtId="0" fontId="57" fillId="0" borderId="0" applyNumberFormat="0" applyBorder="0" applyProtection="0"/>
    <xf numFmtId="0" fontId="10" fillId="0" borderId="0"/>
    <xf numFmtId="0" fontId="42" fillId="0" borderId="0"/>
    <xf numFmtId="0" fontId="10" fillId="0" borderId="0"/>
    <xf numFmtId="0" fontId="23" fillId="0" borderId="0"/>
    <xf numFmtId="0" fontId="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3" fillId="0" borderId="0"/>
    <xf numFmtId="0" fontId="3" fillId="0" borderId="0"/>
    <xf numFmtId="0" fontId="3" fillId="0" borderId="0"/>
    <xf numFmtId="0" fontId="57" fillId="0" borderId="0" applyNumberFormat="0" applyBorder="0" applyProtection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60" fillId="0" borderId="0" applyNumberFormat="0" applyBorder="0" applyProtection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3" fillId="0" borderId="0"/>
    <xf numFmtId="0" fontId="58" fillId="0" borderId="0"/>
    <xf numFmtId="0" fontId="3" fillId="0" borderId="0"/>
    <xf numFmtId="0" fontId="10" fillId="0" borderId="0"/>
    <xf numFmtId="0" fontId="10" fillId="0" borderId="0"/>
    <xf numFmtId="0" fontId="58" fillId="0" borderId="0"/>
    <xf numFmtId="0" fontId="58" fillId="0" borderId="0"/>
    <xf numFmtId="0" fontId="58" fillId="0" borderId="0"/>
    <xf numFmtId="0" fontId="61" fillId="0" borderId="0"/>
    <xf numFmtId="0" fontId="3" fillId="0" borderId="0"/>
    <xf numFmtId="0" fontId="23" fillId="0" borderId="0"/>
    <xf numFmtId="0" fontId="42" fillId="0" borderId="0"/>
    <xf numFmtId="0" fontId="3" fillId="0" borderId="0"/>
    <xf numFmtId="0" fontId="42" fillId="0" borderId="0"/>
    <xf numFmtId="0" fontId="3" fillId="0" borderId="0"/>
    <xf numFmtId="0" fontId="23" fillId="0" borderId="0"/>
    <xf numFmtId="0" fontId="42" fillId="0" borderId="0"/>
    <xf numFmtId="0" fontId="3" fillId="0" borderId="0"/>
    <xf numFmtId="0" fontId="3" fillId="0" borderId="0"/>
    <xf numFmtId="0" fontId="3" fillId="0" borderId="0"/>
    <xf numFmtId="0" fontId="62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42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32" fillId="0" borderId="0"/>
    <xf numFmtId="0" fontId="32" fillId="0" borderId="0"/>
    <xf numFmtId="0" fontId="32" fillId="0" borderId="0"/>
    <xf numFmtId="0" fontId="57" fillId="0" borderId="0" applyNumberFormat="0" applyBorder="0" applyProtection="0"/>
    <xf numFmtId="0" fontId="3" fillId="0" borderId="0"/>
    <xf numFmtId="0" fontId="3" fillId="0" borderId="0"/>
    <xf numFmtId="0" fontId="58" fillId="0" borderId="0"/>
    <xf numFmtId="0" fontId="58" fillId="0" borderId="0"/>
    <xf numFmtId="0" fontId="58" fillId="0" borderId="0"/>
    <xf numFmtId="0" fontId="60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23" fillId="0" borderId="0"/>
    <xf numFmtId="0" fontId="57" fillId="0" borderId="0" applyNumberFormat="0" applyBorder="0" applyProtection="0"/>
    <xf numFmtId="0" fontId="23" fillId="0" borderId="0"/>
    <xf numFmtId="0" fontId="57" fillId="0" borderId="0" applyNumberFormat="0" applyBorder="0" applyProtection="0"/>
    <xf numFmtId="0" fontId="23" fillId="0" borderId="0"/>
    <xf numFmtId="0" fontId="23" fillId="0" borderId="0"/>
    <xf numFmtId="0" fontId="58" fillId="0" borderId="0"/>
    <xf numFmtId="0" fontId="58" fillId="0" borderId="0"/>
    <xf numFmtId="0" fontId="58" fillId="0" borderId="0"/>
    <xf numFmtId="0" fontId="57" fillId="0" borderId="0" applyNumberFormat="0" applyBorder="0" applyProtection="0"/>
    <xf numFmtId="0" fontId="3" fillId="0" borderId="0"/>
    <xf numFmtId="0" fontId="18" fillId="20" borderId="1" applyNumberFormat="0" applyAlignment="0" applyProtection="0"/>
    <xf numFmtId="0" fontId="18" fillId="20" borderId="1" applyNumberFormat="0" applyAlignment="0" applyProtection="0"/>
    <xf numFmtId="0" fontId="63" fillId="45" borderId="36" applyNumberFormat="0" applyAlignment="0" applyProtection="0"/>
    <xf numFmtId="0" fontId="18" fillId="20" borderId="1" applyNumberFormat="0" applyAlignment="0" applyProtection="0"/>
    <xf numFmtId="9" fontId="23" fillId="0" borderId="0" applyFill="0" applyBorder="0" applyAlignment="0" applyProtection="0"/>
    <xf numFmtId="9" fontId="57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4" fillId="0" borderId="0" applyNumberFormat="0" applyBorder="0" applyProtection="0"/>
    <xf numFmtId="0" fontId="65" fillId="0" borderId="0" applyNumberFormat="0" applyBorder="0" applyProtection="0"/>
    <xf numFmtId="0" fontId="64" fillId="0" borderId="0" applyNumberFormat="0" applyBorder="0" applyProtection="0"/>
    <xf numFmtId="0" fontId="65" fillId="0" borderId="0" applyNumberFormat="0" applyBorder="0" applyProtection="0"/>
    <xf numFmtId="172" fontId="64" fillId="0" borderId="0" applyBorder="0" applyProtection="0"/>
    <xf numFmtId="172" fontId="65" fillId="0" borderId="0" applyBorder="0" applyProtection="0"/>
    <xf numFmtId="172" fontId="64" fillId="0" borderId="0" applyBorder="0" applyProtection="0"/>
    <xf numFmtId="172" fontId="65" fillId="0" borderId="0" applyBorder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66" fillId="0" borderId="43" applyNumberFormat="0" applyFill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3" fillId="23" borderId="9" applyNumberFormat="0" applyAlignment="0" applyProtection="0"/>
    <xf numFmtId="0" fontId="23" fillId="23" borderId="9" applyNumberFormat="0" applyAlignment="0" applyProtection="0"/>
    <xf numFmtId="0" fontId="57" fillId="48" borderId="44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0" fontId="10" fillId="23" borderId="9" applyNumberFormat="0" applyAlignment="0" applyProtection="0"/>
    <xf numFmtId="170" fontId="23" fillId="0" borderId="0" applyFill="0" applyBorder="0" applyAlignment="0" applyProtection="0"/>
    <xf numFmtId="176" fontId="57" fillId="0" borderId="0" applyFill="0" applyBorder="0" applyAlignment="0" applyProtection="0"/>
    <xf numFmtId="44" fontId="10" fillId="0" borderId="0" applyFont="0" applyFill="0" applyBorder="0" applyAlignment="0" applyProtection="0"/>
    <xf numFmtId="171" fontId="31" fillId="0" borderId="0"/>
    <xf numFmtId="44" fontId="10" fillId="0" borderId="0" applyFont="0" applyFill="0" applyBorder="0" applyAlignment="0" applyProtection="0"/>
    <xf numFmtId="171" fontId="31" fillId="0" borderId="0"/>
    <xf numFmtId="170" fontId="23" fillId="0" borderId="0" applyFill="0" applyBorder="0" applyAlignment="0" applyProtection="0"/>
    <xf numFmtId="170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1" fontId="23" fillId="0" borderId="0" applyFill="0" applyBorder="0" applyAlignment="0" applyProtection="0"/>
    <xf numFmtId="177" fontId="57" fillId="0" borderId="0" applyFill="0" applyBorder="0" applyAlignment="0" applyProtection="0"/>
    <xf numFmtId="44" fontId="10" fillId="0" borderId="0" applyFont="0" applyFill="0" applyBorder="0" applyAlignment="0" applyProtection="0"/>
    <xf numFmtId="171" fontId="23" fillId="0" borderId="0" applyFill="0" applyBorder="0" applyAlignment="0" applyProtection="0"/>
    <xf numFmtId="171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73" fontId="57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3" fontId="57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173" fontId="57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3" fontId="57" fillId="0" borderId="0" applyFill="0" applyBorder="0" applyAlignment="0" applyProtection="0"/>
    <xf numFmtId="44" fontId="31" fillId="0" borderId="0" applyFont="0" applyFill="0" applyBorder="0" applyAlignment="0" applyProtection="0"/>
    <xf numFmtId="44" fontId="23" fillId="0" borderId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23" fillId="0" borderId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" fillId="0" borderId="0" applyFill="0" applyBorder="0" applyAlignment="0" applyProtection="0"/>
    <xf numFmtId="44" fontId="23" fillId="0" borderId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0" fillId="28" borderId="0" applyNumberFormat="0" applyBorder="0" applyAlignment="0" applyProtection="0"/>
    <xf numFmtId="0" fontId="22" fillId="3" borderId="0" applyNumberFormat="0" applyBorder="0" applyAlignment="0" applyProtection="0"/>
    <xf numFmtId="0" fontId="71" fillId="0" borderId="45" applyNumberFormat="0" applyFill="0" applyAlignment="0" applyProtection="0"/>
    <xf numFmtId="0" fontId="72" fillId="0" borderId="46" applyNumberFormat="0" applyFill="0" applyAlignment="0" applyProtection="0"/>
    <xf numFmtId="0" fontId="72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53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0" borderId="14" xfId="0" applyNumberFormat="1" applyFont="1" applyBorder="1" applyAlignment="1" applyProtection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4" fillId="0" borderId="11" xfId="394" applyNumberFormat="1" applyFont="1" applyBorder="1" applyAlignment="1" applyProtection="1">
      <alignment horizontal="center" vertical="center" wrapText="1"/>
    </xf>
    <xf numFmtId="0" fontId="5" fillId="0" borderId="0" xfId="394" applyNumberFormat="1" applyFont="1" applyBorder="1" applyAlignment="1" applyProtection="1">
      <alignment horizontal="center" vertical="center" wrapText="1"/>
    </xf>
    <xf numFmtId="1" fontId="5" fillId="25" borderId="0" xfId="0" applyNumberFormat="1" applyFont="1" applyFill="1" applyAlignment="1">
      <alignment horizontal="center" vertical="center" wrapText="1"/>
    </xf>
    <xf numFmtId="1" fontId="4" fillId="0" borderId="11" xfId="394" applyNumberFormat="1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0" fontId="4" fillId="0" borderId="11" xfId="0" applyNumberFormat="1" applyFont="1" applyBorder="1" applyAlignment="1" applyProtection="1">
      <alignment horizontal="center" vertical="center" wrapText="1"/>
    </xf>
    <xf numFmtId="16" fontId="4" fillId="0" borderId="11" xfId="394" applyNumberFormat="1" applyFont="1" applyBorder="1" applyAlignment="1" applyProtection="1">
      <alignment horizontal="center" vertical="center" wrapText="1"/>
    </xf>
    <xf numFmtId="0" fontId="4" fillId="0" borderId="12" xfId="394" applyNumberFormat="1" applyFont="1" applyBorder="1" applyAlignment="1" applyProtection="1">
      <alignment horizontal="center" vertical="center" wrapText="1"/>
    </xf>
    <xf numFmtId="49" fontId="4" fillId="0" borderId="0" xfId="394" applyNumberFormat="1" applyFont="1" applyBorder="1" applyAlignment="1" applyProtection="1">
      <alignment horizontal="center" vertical="center" wrapText="1"/>
    </xf>
    <xf numFmtId="0" fontId="4" fillId="24" borderId="11" xfId="394" applyNumberFormat="1" applyFont="1" applyFill="1" applyBorder="1" applyAlignment="1" applyProtection="1">
      <alignment horizontal="center" vertical="center" wrapText="1"/>
    </xf>
    <xf numFmtId="166" fontId="4" fillId="0" borderId="11" xfId="512" applyNumberFormat="1" applyFont="1" applyBorder="1" applyAlignment="1">
      <alignment horizontal="center" vertical="center"/>
    </xf>
    <xf numFmtId="166" fontId="4" fillId="0" borderId="11" xfId="513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4" fillId="0" borderId="0" xfId="512" applyFont="1" applyBorder="1" applyAlignment="1">
      <alignment horizontal="center" vertical="center"/>
    </xf>
    <xf numFmtId="166" fontId="4" fillId="0" borderId="0" xfId="394" applyNumberFormat="1" applyFont="1" applyBorder="1" applyAlignment="1">
      <alignment horizontal="center" vertical="center"/>
    </xf>
    <xf numFmtId="0" fontId="4" fillId="0" borderId="0" xfId="394" applyFont="1" applyBorder="1" applyAlignment="1">
      <alignment horizontal="center" vertical="center"/>
    </xf>
    <xf numFmtId="8" fontId="4" fillId="0" borderId="11" xfId="394" applyNumberFormat="1" applyFont="1" applyBorder="1" applyAlignment="1">
      <alignment horizontal="center" vertical="center"/>
    </xf>
    <xf numFmtId="49" fontId="4" fillId="0" borderId="11" xfId="394" applyNumberFormat="1" applyFont="1" applyBorder="1" applyAlignment="1" applyProtection="1">
      <alignment horizontal="center" vertical="center" wrapText="1"/>
    </xf>
    <xf numFmtId="49" fontId="4" fillId="0" borderId="11" xfId="0" applyNumberFormat="1" applyFont="1" applyBorder="1" applyAlignment="1" applyProtection="1">
      <alignment horizontal="center" vertical="center" wrapText="1"/>
    </xf>
    <xf numFmtId="1" fontId="4" fillId="0" borderId="11" xfId="394" applyNumberFormat="1" applyFont="1" applyBorder="1" applyAlignment="1" applyProtection="1">
      <alignment horizontal="center" vertical="center"/>
    </xf>
    <xf numFmtId="0" fontId="4" fillId="0" borderId="11" xfId="512" applyNumberFormat="1" applyFont="1" applyBorder="1" applyAlignment="1">
      <alignment horizontal="center" vertical="center"/>
    </xf>
    <xf numFmtId="3" fontId="4" fillId="0" borderId="11" xfId="394" applyNumberFormat="1" applyFont="1" applyBorder="1" applyAlignment="1" applyProtection="1">
      <alignment horizontal="center" vertical="center"/>
    </xf>
    <xf numFmtId="0" fontId="4" fillId="0" borderId="11" xfId="394" applyFont="1" applyBorder="1" applyAlignment="1">
      <alignment horizontal="center" vertical="center"/>
    </xf>
    <xf numFmtId="9" fontId="4" fillId="0" borderId="11" xfId="394" applyNumberFormat="1" applyFont="1" applyBorder="1" applyAlignment="1">
      <alignment horizontal="center" vertical="center"/>
    </xf>
    <xf numFmtId="165" fontId="4" fillId="0" borderId="11" xfId="394" applyNumberFormat="1" applyFont="1" applyBorder="1" applyAlignment="1">
      <alignment horizontal="center" vertical="center"/>
    </xf>
    <xf numFmtId="166" fontId="4" fillId="0" borderId="11" xfId="109" applyNumberFormat="1" applyFont="1" applyBorder="1" applyAlignment="1">
      <alignment horizontal="center" vertical="center"/>
    </xf>
    <xf numFmtId="166" fontId="4" fillId="0" borderId="11" xfId="394" applyNumberFormat="1" applyFont="1" applyBorder="1" applyAlignment="1">
      <alignment horizontal="center" vertical="center"/>
    </xf>
    <xf numFmtId="9" fontId="4" fillId="0" borderId="11" xfId="394" applyNumberFormat="1" applyFont="1" applyFill="1" applyBorder="1" applyAlignment="1">
      <alignment horizontal="center" vertical="center"/>
    </xf>
    <xf numFmtId="166" fontId="4" fillId="0" borderId="11" xfId="109" applyNumberFormat="1" applyFont="1" applyFill="1" applyBorder="1" applyAlignment="1">
      <alignment horizontal="center" vertical="center"/>
    </xf>
    <xf numFmtId="0" fontId="4" fillId="0" borderId="17" xfId="394" applyFont="1" applyBorder="1" applyAlignment="1">
      <alignment horizontal="center" vertical="center"/>
    </xf>
    <xf numFmtId="49" fontId="36" fillId="0" borderId="0" xfId="394" applyNumberFormat="1" applyFont="1" applyBorder="1" applyAlignment="1" applyProtection="1">
      <alignment horizontal="center" vertical="center" wrapText="1"/>
    </xf>
    <xf numFmtId="0" fontId="36" fillId="0" borderId="0" xfId="0" applyFont="1" applyAlignment="1">
      <alignment horizontal="center" vertical="center"/>
    </xf>
    <xf numFmtId="166" fontId="4" fillId="0" borderId="19" xfId="512" applyNumberFormat="1" applyFont="1" applyBorder="1" applyAlignment="1">
      <alignment horizontal="center" vertical="center"/>
    </xf>
    <xf numFmtId="165" fontId="4" fillId="0" borderId="19" xfId="394" applyNumberFormat="1" applyFont="1" applyBorder="1" applyAlignment="1">
      <alignment horizontal="center" vertical="center"/>
    </xf>
    <xf numFmtId="166" fontId="4" fillId="0" borderId="19" xfId="394" applyNumberFormat="1" applyFont="1" applyBorder="1" applyAlignment="1">
      <alignment horizontal="center" vertical="center"/>
    </xf>
    <xf numFmtId="166" fontId="4" fillId="0" borderId="20" xfId="512" applyNumberFormat="1" applyFont="1" applyBorder="1" applyAlignment="1">
      <alignment horizontal="center" vertical="center"/>
    </xf>
    <xf numFmtId="166" fontId="4" fillId="0" borderId="12" xfId="394" applyNumberFormat="1" applyFont="1" applyBorder="1" applyAlignment="1">
      <alignment horizontal="center" vertical="center"/>
    </xf>
    <xf numFmtId="167" fontId="4" fillId="0" borderId="11" xfId="394" applyNumberFormat="1" applyFont="1" applyBorder="1" applyAlignment="1">
      <alignment horizontal="center" vertical="center"/>
    </xf>
    <xf numFmtId="1" fontId="4" fillId="0" borderId="11" xfId="394" applyNumberFormat="1" applyFont="1" applyBorder="1" applyAlignment="1">
      <alignment horizontal="center" vertical="center"/>
    </xf>
    <xf numFmtId="3" fontId="4" fillId="0" borderId="11" xfId="394" applyNumberFormat="1" applyFont="1" applyBorder="1" applyAlignment="1">
      <alignment horizontal="center" vertical="center"/>
    </xf>
    <xf numFmtId="1" fontId="5" fillId="0" borderId="0" xfId="394" applyNumberFormat="1" applyFont="1" applyBorder="1" applyAlignment="1" applyProtection="1">
      <alignment horizontal="center" vertical="center"/>
    </xf>
    <xf numFmtId="3" fontId="4" fillId="0" borderId="0" xfId="394" applyNumberFormat="1" applyFont="1" applyBorder="1" applyAlignment="1" applyProtection="1">
      <alignment horizontal="center" vertical="center"/>
    </xf>
    <xf numFmtId="165" fontId="5" fillId="0" borderId="22" xfId="394" applyNumberFormat="1" applyFont="1" applyBorder="1" applyAlignment="1">
      <alignment horizontal="center" vertical="center"/>
    </xf>
    <xf numFmtId="166" fontId="4" fillId="0" borderId="12" xfId="512" applyNumberFormat="1" applyFont="1" applyBorder="1" applyAlignment="1">
      <alignment horizontal="center" vertical="center"/>
    </xf>
    <xf numFmtId="166" fontId="5" fillId="0" borderId="22" xfId="512" applyNumberFormat="1" applyFont="1" applyBorder="1" applyAlignment="1">
      <alignment horizontal="center" vertical="center"/>
    </xf>
    <xf numFmtId="1" fontId="4" fillId="0" borderId="11" xfId="0" applyNumberFormat="1" applyFont="1" applyBorder="1" applyAlignment="1" applyProtection="1">
      <alignment horizontal="center" vertical="center"/>
    </xf>
    <xf numFmtId="0" fontId="4" fillId="0" borderId="19" xfId="394" applyFont="1" applyBorder="1" applyAlignment="1">
      <alignment horizontal="center" vertical="center"/>
    </xf>
    <xf numFmtId="9" fontId="4" fillId="0" borderId="19" xfId="394" applyNumberFormat="1" applyFont="1" applyBorder="1" applyAlignment="1">
      <alignment horizontal="center" vertical="center"/>
    </xf>
    <xf numFmtId="3" fontId="4" fillId="0" borderId="11" xfId="0" applyNumberFormat="1" applyFont="1" applyBorder="1" applyAlignment="1" applyProtection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394" applyFont="1" applyBorder="1" applyAlignment="1">
      <alignment horizontal="center" vertical="center"/>
    </xf>
    <xf numFmtId="0" fontId="4" fillId="0" borderId="24" xfId="394" applyFont="1" applyBorder="1" applyAlignment="1">
      <alignment horizontal="center" vertical="center"/>
    </xf>
    <xf numFmtId="0" fontId="4" fillId="0" borderId="15" xfId="394" applyFont="1" applyBorder="1" applyAlignment="1">
      <alignment horizontal="center" vertical="center"/>
    </xf>
    <xf numFmtId="1" fontId="4" fillId="0" borderId="12" xfId="394" applyNumberFormat="1" applyFont="1" applyBorder="1" applyAlignment="1" applyProtection="1">
      <alignment horizontal="center" vertical="center"/>
    </xf>
    <xf numFmtId="3" fontId="4" fillId="0" borderId="12" xfId="394" applyNumberFormat="1" applyFont="1" applyBorder="1" applyAlignment="1" applyProtection="1">
      <alignment horizontal="center" vertical="center"/>
    </xf>
    <xf numFmtId="0" fontId="4" fillId="0" borderId="25" xfId="394" applyFont="1" applyBorder="1" applyAlignment="1">
      <alignment horizontal="center" vertical="center"/>
    </xf>
    <xf numFmtId="0" fontId="4" fillId="0" borderId="23" xfId="394" applyFont="1" applyBorder="1" applyAlignment="1">
      <alignment horizontal="center" vertical="center"/>
    </xf>
    <xf numFmtId="0" fontId="4" fillId="0" borderId="12" xfId="394" applyFont="1" applyBorder="1" applyAlignment="1">
      <alignment horizontal="center" vertical="center"/>
    </xf>
    <xf numFmtId="0" fontId="4" fillId="0" borderId="27" xfId="394" applyFont="1" applyBorder="1" applyAlignment="1">
      <alignment horizontal="center" vertical="center"/>
    </xf>
    <xf numFmtId="164" fontId="4" fillId="0" borderId="11" xfId="394" applyNumberFormat="1" applyFont="1" applyFill="1" applyBorder="1" applyAlignment="1" applyProtection="1">
      <alignment horizontal="center" vertical="center"/>
      <protection locked="0"/>
    </xf>
    <xf numFmtId="1" fontId="4" fillId="24" borderId="11" xfId="394" applyNumberFormat="1" applyFont="1" applyFill="1" applyBorder="1" applyAlignment="1" applyProtection="1">
      <alignment horizontal="center" vertical="center"/>
    </xf>
    <xf numFmtId="0" fontId="4" fillId="24" borderId="11" xfId="394" applyFont="1" applyFill="1" applyBorder="1" applyAlignment="1">
      <alignment horizontal="center" vertical="center"/>
    </xf>
    <xf numFmtId="3" fontId="4" fillId="24" borderId="11" xfId="394" applyNumberFormat="1" applyFont="1" applyFill="1" applyBorder="1" applyAlignment="1" applyProtection="1">
      <alignment horizontal="center" vertical="center"/>
    </xf>
    <xf numFmtId="0" fontId="4" fillId="24" borderId="11" xfId="0" applyFont="1" applyFill="1" applyBorder="1" applyAlignment="1">
      <alignment horizontal="center" vertical="center"/>
    </xf>
    <xf numFmtId="49" fontId="4" fillId="0" borderId="11" xfId="394" applyNumberFormat="1" applyFont="1" applyBorder="1" applyAlignment="1" applyProtection="1">
      <alignment horizontal="center" vertical="center"/>
    </xf>
    <xf numFmtId="0" fontId="34" fillId="24" borderId="11" xfId="0" applyFont="1" applyFill="1" applyBorder="1" applyAlignment="1">
      <alignment horizontal="center" vertical="center"/>
    </xf>
    <xf numFmtId="3" fontId="36" fillId="0" borderId="0" xfId="394" applyNumberFormat="1" applyFont="1" applyBorder="1" applyAlignment="1" applyProtection="1">
      <alignment horizontal="center" vertical="center"/>
    </xf>
    <xf numFmtId="0" fontId="36" fillId="0" borderId="0" xfId="394" applyFont="1" applyBorder="1" applyAlignment="1">
      <alignment horizontal="center" vertical="center"/>
    </xf>
    <xf numFmtId="166" fontId="37" fillId="0" borderId="22" xfId="512" applyNumberFormat="1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wrapText="1"/>
    </xf>
    <xf numFmtId="1" fontId="4" fillId="0" borderId="11" xfId="394" applyNumberFormat="1" applyFont="1" applyFill="1" applyBorder="1" applyAlignment="1" applyProtection="1">
      <alignment horizontal="center" vertical="center"/>
    </xf>
    <xf numFmtId="0" fontId="4" fillId="0" borderId="11" xfId="394" applyNumberFormat="1" applyFont="1" applyFill="1" applyBorder="1" applyAlignment="1" applyProtection="1">
      <alignment horizontal="center" vertical="center" wrapText="1"/>
    </xf>
    <xf numFmtId="0" fontId="4" fillId="0" borderId="11" xfId="394" applyNumberFormat="1" applyFont="1" applyFill="1" applyBorder="1" applyAlignment="1" applyProtection="1">
      <alignment horizontal="center" vertical="center"/>
    </xf>
    <xf numFmtId="0" fontId="4" fillId="0" borderId="11" xfId="394" applyFont="1" applyFill="1" applyBorder="1" applyAlignment="1">
      <alignment horizontal="center" vertical="center"/>
    </xf>
    <xf numFmtId="3" fontId="4" fillId="0" borderId="11" xfId="394" applyNumberFormat="1" applyFont="1" applyFill="1" applyBorder="1" applyAlignment="1" applyProtection="1">
      <alignment horizontal="center" vertical="center"/>
    </xf>
    <xf numFmtId="0" fontId="4" fillId="0" borderId="24" xfId="394" applyFont="1" applyFill="1" applyBorder="1" applyAlignment="1">
      <alignment horizontal="center" vertical="center"/>
    </xf>
    <xf numFmtId="0" fontId="4" fillId="0" borderId="15" xfId="394" applyFont="1" applyFill="1" applyBorder="1" applyAlignment="1">
      <alignment horizontal="center" vertical="center"/>
    </xf>
    <xf numFmtId="166" fontId="4" fillId="0" borderId="11" xfId="512" applyNumberFormat="1" applyFont="1" applyFill="1" applyBorder="1" applyAlignment="1">
      <alignment horizontal="center" vertical="center"/>
    </xf>
    <xf numFmtId="9" fontId="8" fillId="0" borderId="11" xfId="394" applyNumberFormat="1" applyFont="1" applyFill="1" applyBorder="1" applyAlignment="1">
      <alignment horizontal="center" vertical="center"/>
    </xf>
    <xf numFmtId="165" fontId="4" fillId="0" borderId="18" xfId="394" applyNumberFormat="1" applyFont="1" applyFill="1" applyBorder="1" applyAlignment="1">
      <alignment horizontal="center" vertical="center"/>
    </xf>
    <xf numFmtId="166" fontId="5" fillId="0" borderId="22" xfId="512" applyNumberFormat="1" applyFont="1" applyFill="1" applyBorder="1" applyAlignment="1">
      <alignment horizontal="center" vertical="center"/>
    </xf>
    <xf numFmtId="166" fontId="5" fillId="0" borderId="22" xfId="394" applyNumberFormat="1" applyFont="1" applyFill="1" applyBorder="1" applyAlignment="1">
      <alignment horizontal="center" vertical="center"/>
    </xf>
    <xf numFmtId="0" fontId="8" fillId="0" borderId="17" xfId="394" applyFont="1" applyFill="1" applyBorder="1" applyAlignment="1">
      <alignment horizontal="center" vertical="center"/>
    </xf>
    <xf numFmtId="49" fontId="4" fillId="0" borderId="11" xfId="394" applyNumberFormat="1" applyFont="1" applyFill="1" applyBorder="1" applyAlignment="1" applyProtection="1">
      <alignment horizontal="center" vertical="center" wrapText="1"/>
    </xf>
    <xf numFmtId="0" fontId="4" fillId="0" borderId="17" xfId="394" applyFont="1" applyFill="1" applyBorder="1" applyAlignment="1">
      <alignment horizontal="center" vertical="center"/>
    </xf>
    <xf numFmtId="0" fontId="4" fillId="0" borderId="30" xfId="394" applyFont="1" applyBorder="1" applyAlignment="1">
      <alignment horizontal="center" vertical="center"/>
    </xf>
    <xf numFmtId="166" fontId="4" fillId="0" borderId="30" xfId="513" applyNumberFormat="1" applyFont="1" applyBorder="1" applyAlignment="1">
      <alignment horizontal="center" vertical="center"/>
    </xf>
    <xf numFmtId="9" fontId="4" fillId="0" borderId="30" xfId="394" applyNumberFormat="1" applyFont="1" applyBorder="1" applyAlignment="1">
      <alignment horizontal="center" vertical="center"/>
    </xf>
    <xf numFmtId="165" fontId="4" fillId="0" borderId="30" xfId="394" applyNumberFormat="1" applyFont="1" applyBorder="1" applyAlignment="1">
      <alignment horizontal="center" vertical="center"/>
    </xf>
    <xf numFmtId="166" fontId="4" fillId="0" borderId="0" xfId="512" applyNumberFormat="1" applyFont="1" applyBorder="1" applyAlignment="1">
      <alignment horizontal="center" vertical="center"/>
    </xf>
    <xf numFmtId="1" fontId="4" fillId="49" borderId="11" xfId="394" applyNumberFormat="1" applyFont="1" applyFill="1" applyBorder="1" applyAlignment="1" applyProtection="1">
      <alignment horizontal="center" vertical="center"/>
    </xf>
    <xf numFmtId="49" fontId="4" fillId="49" borderId="11" xfId="394" applyNumberFormat="1" applyFont="1" applyFill="1" applyBorder="1" applyAlignment="1" applyProtection="1">
      <alignment horizontal="center" vertical="center" wrapText="1"/>
    </xf>
    <xf numFmtId="3" fontId="4" fillId="49" borderId="11" xfId="394" applyNumberFormat="1" applyFont="1" applyFill="1" applyBorder="1" applyAlignment="1" applyProtection="1">
      <alignment horizontal="center" vertical="center"/>
    </xf>
    <xf numFmtId="1" fontId="4" fillId="0" borderId="0" xfId="394" applyNumberFormat="1" applyFont="1" applyBorder="1" applyAlignment="1" applyProtection="1">
      <alignment horizontal="center" vertical="center"/>
    </xf>
    <xf numFmtId="49" fontId="4" fillId="0" borderId="12" xfId="394" applyNumberFormat="1" applyFont="1" applyBorder="1" applyAlignment="1" applyProtection="1">
      <alignment horizontal="center" vertical="center" wrapText="1"/>
    </xf>
    <xf numFmtId="0" fontId="6" fillId="0" borderId="19" xfId="394" applyNumberFormat="1" applyFont="1" applyBorder="1" applyAlignment="1" applyProtection="1">
      <alignment horizontal="left" vertical="center" wrapText="1"/>
    </xf>
    <xf numFmtId="166" fontId="4" fillId="0" borderId="11" xfId="0" applyNumberFormat="1" applyFont="1" applyBorder="1" applyAlignment="1">
      <alignment horizontal="center" vertical="center"/>
    </xf>
    <xf numFmtId="9" fontId="4" fillId="0" borderId="11" xfId="52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9" fontId="4" fillId="0" borderId="0" xfId="52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9" fontId="4" fillId="0" borderId="0" xfId="521" applyFont="1" applyFill="1" applyBorder="1" applyAlignment="1">
      <alignment horizontal="center" vertical="center"/>
    </xf>
    <xf numFmtId="166" fontId="36" fillId="0" borderId="0" xfId="0" applyNumberFormat="1" applyFont="1" applyAlignment="1">
      <alignment horizontal="center" vertical="center"/>
    </xf>
    <xf numFmtId="9" fontId="36" fillId="0" borderId="0" xfId="521" applyFont="1" applyAlignment="1">
      <alignment horizontal="center" vertical="center"/>
    </xf>
    <xf numFmtId="166" fontId="4" fillId="0" borderId="12" xfId="0" applyNumberFormat="1" applyFont="1" applyBorder="1" applyAlignment="1">
      <alignment horizontal="center" vertical="center"/>
    </xf>
    <xf numFmtId="0" fontId="4" fillId="0" borderId="32" xfId="394" applyFont="1" applyBorder="1" applyAlignment="1">
      <alignment horizontal="center" vertical="center"/>
    </xf>
    <xf numFmtId="1" fontId="4" fillId="49" borderId="0" xfId="394" applyNumberFormat="1" applyFont="1" applyFill="1" applyBorder="1" applyAlignment="1" applyProtection="1">
      <alignment horizontal="center" vertical="center"/>
    </xf>
    <xf numFmtId="164" fontId="4" fillId="0" borderId="0" xfId="394" applyNumberFormat="1" applyFont="1" applyFill="1" applyBorder="1" applyAlignment="1" applyProtection="1">
      <alignment horizontal="center" vertical="center"/>
      <protection locked="0"/>
    </xf>
    <xf numFmtId="166" fontId="4" fillId="0" borderId="11" xfId="0" applyNumberFormat="1" applyFont="1" applyFill="1" applyBorder="1" applyAlignment="1">
      <alignment horizontal="center" vertical="center"/>
    </xf>
    <xf numFmtId="9" fontId="4" fillId="0" borderId="11" xfId="521" applyFont="1" applyFill="1" applyBorder="1" applyAlignment="1">
      <alignment horizontal="center" vertical="center"/>
    </xf>
    <xf numFmtId="1" fontId="4" fillId="0" borderId="0" xfId="394" applyNumberFormat="1" applyFont="1" applyFill="1" applyBorder="1" applyAlignment="1" applyProtection="1">
      <alignment horizontal="center" vertical="center"/>
    </xf>
    <xf numFmtId="0" fontId="4" fillId="0" borderId="0" xfId="394" applyNumberFormat="1" applyFont="1" applyFill="1" applyBorder="1" applyAlignment="1" applyProtection="1">
      <alignment horizontal="center" vertical="center" wrapText="1"/>
    </xf>
    <xf numFmtId="0" fontId="4" fillId="0" borderId="0" xfId="394" applyNumberFormat="1" applyFont="1" applyFill="1" applyBorder="1" applyAlignment="1" applyProtection="1">
      <alignment horizontal="center" vertical="center"/>
    </xf>
    <xf numFmtId="0" fontId="4" fillId="0" borderId="0" xfId="394" applyFont="1" applyFill="1" applyBorder="1" applyAlignment="1">
      <alignment horizontal="center" vertical="center"/>
    </xf>
    <xf numFmtId="3" fontId="4" fillId="0" borderId="0" xfId="394" applyNumberFormat="1" applyFont="1" applyFill="1" applyBorder="1" applyAlignment="1" applyProtection="1">
      <alignment horizontal="center" vertical="center"/>
    </xf>
    <xf numFmtId="166" fontId="4" fillId="0" borderId="0" xfId="512" applyNumberFormat="1" applyFont="1" applyFill="1" applyBorder="1" applyAlignment="1">
      <alignment horizontal="center" vertical="center"/>
    </xf>
    <xf numFmtId="165" fontId="4" fillId="0" borderId="0" xfId="394" applyNumberFormat="1" applyFont="1" applyFill="1" applyBorder="1" applyAlignment="1">
      <alignment horizontal="center" vertical="center"/>
    </xf>
    <xf numFmtId="166" fontId="5" fillId="0" borderId="0" xfId="512" applyNumberFormat="1" applyFont="1" applyFill="1" applyBorder="1" applyAlignment="1">
      <alignment horizontal="center" vertical="center"/>
    </xf>
    <xf numFmtId="166" fontId="5" fillId="0" borderId="0" xfId="394" applyNumberFormat="1" applyFont="1" applyFill="1" applyBorder="1" applyAlignment="1">
      <alignment horizontal="center" vertical="center"/>
    </xf>
    <xf numFmtId="166" fontId="4" fillId="0" borderId="12" xfId="0" applyNumberFormat="1" applyFont="1" applyFill="1" applyBorder="1" applyAlignment="1">
      <alignment horizontal="center" vertical="center"/>
    </xf>
    <xf numFmtId="49" fontId="4" fillId="0" borderId="0" xfId="394" applyNumberFormat="1" applyFont="1" applyFill="1" applyBorder="1" applyAlignment="1" applyProtection="1">
      <alignment horizontal="center" vertical="center" wrapText="1"/>
    </xf>
    <xf numFmtId="9" fontId="4" fillId="0" borderId="0" xfId="394" applyNumberFormat="1" applyFont="1" applyFill="1" applyBorder="1" applyAlignment="1">
      <alignment horizontal="center" vertical="center"/>
    </xf>
    <xf numFmtId="166" fontId="4" fillId="24" borderId="11" xfId="0" applyNumberFormat="1" applyFont="1" applyFill="1" applyBorder="1" applyAlignment="1">
      <alignment horizontal="center" vertical="center"/>
    </xf>
    <xf numFmtId="9" fontId="4" fillId="24" borderId="11" xfId="521" applyFont="1" applyFill="1" applyBorder="1" applyAlignment="1">
      <alignment horizontal="center" vertical="center"/>
    </xf>
    <xf numFmtId="166" fontId="36" fillId="0" borderId="11" xfId="0" applyNumberFormat="1" applyFont="1" applyBorder="1" applyAlignment="1">
      <alignment horizontal="center" vertical="center"/>
    </xf>
    <xf numFmtId="9" fontId="4" fillId="0" borderId="12" xfId="394" applyNumberFormat="1" applyFont="1" applyBorder="1" applyAlignment="1">
      <alignment horizontal="center" vertical="center"/>
    </xf>
    <xf numFmtId="165" fontId="4" fillId="0" borderId="12" xfId="394" applyNumberFormat="1" applyFont="1" applyBorder="1" applyAlignment="1">
      <alignment horizontal="center" vertical="center"/>
    </xf>
    <xf numFmtId="9" fontId="4" fillId="0" borderId="12" xfId="521" applyFont="1" applyBorder="1" applyAlignment="1">
      <alignment horizontal="center" vertical="center"/>
    </xf>
    <xf numFmtId="49" fontId="5" fillId="0" borderId="14" xfId="0" applyNumberFormat="1" applyFont="1" applyBorder="1" applyAlignment="1" applyProtection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 applyProtection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" fontId="5" fillId="25" borderId="15" xfId="0" applyNumberFormat="1" applyFont="1" applyFill="1" applyBorder="1" applyAlignment="1" applyProtection="1">
      <alignment horizontal="center" vertical="center" wrapText="1"/>
      <protection locked="0"/>
    </xf>
    <xf numFmtId="4" fontId="5" fillId="25" borderId="11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1" xfId="0" applyNumberFormat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" fontId="39" fillId="0" borderId="53" xfId="0" applyNumberFormat="1" applyFont="1" applyBorder="1" applyAlignment="1" applyProtection="1">
      <alignment horizontal="center" vertical="center" wrapText="1"/>
    </xf>
    <xf numFmtId="49" fontId="39" fillId="0" borderId="53" xfId="0" applyNumberFormat="1" applyFont="1" applyBorder="1" applyAlignment="1" applyProtection="1">
      <alignment horizontal="center" vertical="center" wrapText="1"/>
    </xf>
    <xf numFmtId="0" fontId="39" fillId="0" borderId="53" xfId="0" applyNumberFormat="1" applyFont="1" applyBorder="1" applyAlignment="1" applyProtection="1">
      <alignment horizontal="center" vertical="center" wrapText="1"/>
    </xf>
    <xf numFmtId="3" fontId="39" fillId="0" borderId="53" xfId="0" applyNumberFormat="1" applyFont="1" applyBorder="1" applyAlignment="1" applyProtection="1">
      <alignment horizontal="center" vertical="center" wrapText="1"/>
    </xf>
    <xf numFmtId="3" fontId="39" fillId="0" borderId="54" xfId="0" applyNumberFormat="1" applyFont="1" applyBorder="1" applyAlignment="1" applyProtection="1">
      <alignment horizontal="center" vertical="center" wrapText="1"/>
    </xf>
    <xf numFmtId="0" fontId="39" fillId="0" borderId="54" xfId="0" applyFont="1" applyBorder="1" applyAlignment="1">
      <alignment horizontal="center" vertical="center"/>
    </xf>
    <xf numFmtId="1" fontId="5" fillId="49" borderId="0" xfId="0" applyNumberFormat="1" applyFont="1" applyFill="1" applyAlignment="1">
      <alignment horizontal="center" vertical="center" wrapText="1"/>
    </xf>
    <xf numFmtId="0" fontId="5" fillId="49" borderId="0" xfId="0" applyFont="1" applyFill="1" applyBorder="1" applyAlignment="1">
      <alignment horizontal="center" vertical="center"/>
    </xf>
    <xf numFmtId="16" fontId="5" fillId="49" borderId="11" xfId="394" applyNumberFormat="1" applyFont="1" applyFill="1" applyBorder="1" applyAlignment="1" applyProtection="1">
      <alignment horizontal="center" vertical="center" wrapText="1"/>
    </xf>
    <xf numFmtId="1" fontId="4" fillId="49" borderId="11" xfId="394" applyNumberFormat="1" applyFont="1" applyFill="1" applyBorder="1" applyAlignment="1" applyProtection="1">
      <alignment horizontal="center" vertical="center" wrapText="1"/>
    </xf>
    <xf numFmtId="3" fontId="5" fillId="49" borderId="11" xfId="394" applyNumberFormat="1" applyFont="1" applyFill="1" applyBorder="1" applyAlignment="1" applyProtection="1">
      <alignment horizontal="center" vertical="center"/>
    </xf>
    <xf numFmtId="0" fontId="5" fillId="49" borderId="11" xfId="394" applyFont="1" applyFill="1" applyBorder="1" applyAlignment="1">
      <alignment horizontal="center" vertical="center"/>
    </xf>
    <xf numFmtId="0" fontId="4" fillId="49" borderId="11" xfId="394" applyFont="1" applyFill="1" applyBorder="1" applyAlignment="1">
      <alignment horizontal="center" vertical="center"/>
    </xf>
    <xf numFmtId="166" fontId="4" fillId="49" borderId="11" xfId="512" applyNumberFormat="1" applyFont="1" applyFill="1" applyBorder="1" applyAlignment="1">
      <alignment horizontal="center" vertical="center"/>
    </xf>
    <xf numFmtId="9" fontId="4" fillId="49" borderId="11" xfId="394" applyNumberFormat="1" applyFont="1" applyFill="1" applyBorder="1" applyAlignment="1">
      <alignment horizontal="center" vertical="center"/>
    </xf>
    <xf numFmtId="165" fontId="4" fillId="49" borderId="11" xfId="394" applyNumberFormat="1" applyFont="1" applyFill="1" applyBorder="1" applyAlignment="1">
      <alignment horizontal="center" vertical="center"/>
    </xf>
    <xf numFmtId="166" fontId="4" fillId="49" borderId="11" xfId="109" applyNumberFormat="1" applyFont="1" applyFill="1" applyBorder="1" applyAlignment="1">
      <alignment horizontal="center" vertical="center"/>
    </xf>
    <xf numFmtId="166" fontId="4" fillId="49" borderId="11" xfId="394" applyNumberFormat="1" applyFont="1" applyFill="1" applyBorder="1" applyAlignment="1">
      <alignment horizontal="center" vertical="center"/>
    </xf>
    <xf numFmtId="49" fontId="4" fillId="49" borderId="0" xfId="394" applyNumberFormat="1" applyFont="1" applyFill="1" applyBorder="1" applyAlignment="1" applyProtection="1">
      <alignment horizontal="center" vertical="center" wrapText="1"/>
    </xf>
    <xf numFmtId="16" fontId="5" fillId="49" borderId="0" xfId="394" applyNumberFormat="1" applyFont="1" applyFill="1" applyBorder="1" applyAlignment="1" applyProtection="1">
      <alignment horizontal="center" vertical="center" wrapText="1"/>
    </xf>
    <xf numFmtId="1" fontId="4" fillId="49" borderId="0" xfId="394" applyNumberFormat="1" applyFont="1" applyFill="1" applyBorder="1" applyAlignment="1" applyProtection="1">
      <alignment horizontal="center" vertical="center" wrapText="1"/>
    </xf>
    <xf numFmtId="3" fontId="5" fillId="49" borderId="0" xfId="394" applyNumberFormat="1" applyFont="1" applyFill="1" applyBorder="1" applyAlignment="1" applyProtection="1">
      <alignment horizontal="center" vertical="center"/>
    </xf>
    <xf numFmtId="3" fontId="4" fillId="49" borderId="0" xfId="394" applyNumberFormat="1" applyFont="1" applyFill="1" applyBorder="1" applyAlignment="1" applyProtection="1">
      <alignment horizontal="center" vertical="center"/>
    </xf>
    <xf numFmtId="0" fontId="5" fillId="49" borderId="0" xfId="394" applyFont="1" applyFill="1" applyBorder="1" applyAlignment="1">
      <alignment horizontal="center" vertical="center"/>
    </xf>
    <xf numFmtId="0" fontId="4" fillId="49" borderId="0" xfId="394" applyFont="1" applyFill="1" applyBorder="1" applyAlignment="1">
      <alignment horizontal="center" vertical="center"/>
    </xf>
    <xf numFmtId="166" fontId="4" fillId="49" borderId="0" xfId="512" applyNumberFormat="1" applyFont="1" applyFill="1" applyBorder="1" applyAlignment="1">
      <alignment horizontal="center" vertical="center"/>
    </xf>
    <xf numFmtId="9" fontId="4" fillId="49" borderId="0" xfId="394" applyNumberFormat="1" applyFont="1" applyFill="1" applyBorder="1" applyAlignment="1">
      <alignment horizontal="center" vertical="center"/>
    </xf>
    <xf numFmtId="165" fontId="4" fillId="49" borderId="0" xfId="394" applyNumberFormat="1" applyFont="1" applyFill="1" applyBorder="1" applyAlignment="1">
      <alignment horizontal="center" vertical="center"/>
    </xf>
    <xf numFmtId="166" fontId="5" fillId="49" borderId="11" xfId="109" applyNumberFormat="1" applyFont="1" applyFill="1" applyBorder="1" applyAlignment="1">
      <alignment horizontal="center" vertical="center"/>
    </xf>
    <xf numFmtId="166" fontId="5" fillId="49" borderId="11" xfId="394" applyNumberFormat="1" applyFont="1" applyFill="1" applyBorder="1" applyAlignment="1">
      <alignment horizontal="center" vertical="center"/>
    </xf>
    <xf numFmtId="166" fontId="4" fillId="49" borderId="0" xfId="394" applyNumberFormat="1" applyFont="1" applyFill="1" applyBorder="1" applyAlignment="1">
      <alignment horizontal="center" vertical="center"/>
    </xf>
    <xf numFmtId="49" fontId="4" fillId="49" borderId="0" xfId="0" applyNumberFormat="1" applyFont="1" applyFill="1" applyAlignment="1">
      <alignment horizontal="left" vertical="center" wrapText="1"/>
    </xf>
    <xf numFmtId="49" fontId="4" fillId="49" borderId="11" xfId="394" applyNumberFormat="1" applyFont="1" applyFill="1" applyBorder="1" applyAlignment="1" applyProtection="1">
      <alignment horizontal="left" vertical="center" wrapText="1"/>
    </xf>
    <xf numFmtId="49" fontId="4" fillId="49" borderId="0" xfId="394" applyNumberFormat="1" applyFont="1" applyFill="1" applyBorder="1" applyAlignment="1" applyProtection="1">
      <alignment horizontal="left" vertical="center" wrapText="1"/>
    </xf>
    <xf numFmtId="49" fontId="4" fillId="0" borderId="12" xfId="394" applyNumberFormat="1" applyFont="1" applyBorder="1" applyAlignment="1" applyProtection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66" fontId="4" fillId="0" borderId="12" xfId="109" applyNumberFormat="1" applyFont="1" applyBorder="1" applyAlignment="1">
      <alignment horizontal="center" vertical="center"/>
    </xf>
    <xf numFmtId="3" fontId="4" fillId="0" borderId="11" xfId="394" applyNumberFormat="1" applyFont="1" applyFill="1" applyBorder="1" applyAlignment="1">
      <alignment horizontal="center" vertical="center"/>
    </xf>
    <xf numFmtId="165" fontId="4" fillId="0" borderId="11" xfId="394" applyNumberFormat="1" applyFont="1" applyFill="1" applyBorder="1" applyAlignment="1">
      <alignment horizontal="center" vertical="center"/>
    </xf>
    <xf numFmtId="166" fontId="4" fillId="0" borderId="11" xfId="394" applyNumberFormat="1" applyFont="1" applyFill="1" applyBorder="1" applyAlignment="1">
      <alignment horizontal="center" vertical="center"/>
    </xf>
    <xf numFmtId="49" fontId="4" fillId="0" borderId="11" xfId="394" applyNumberFormat="1" applyFont="1" applyFill="1" applyBorder="1" applyAlignment="1" applyProtection="1">
      <alignment horizontal="left" vertical="center" wrapText="1"/>
    </xf>
    <xf numFmtId="16" fontId="37" fillId="49" borderId="11" xfId="394" applyNumberFormat="1" applyFont="1" applyFill="1" applyBorder="1" applyAlignment="1" applyProtection="1">
      <alignment horizontal="center" vertical="center" wrapText="1"/>
    </xf>
    <xf numFmtId="49" fontId="36" fillId="49" borderId="11" xfId="394" applyNumberFormat="1" applyFont="1" applyFill="1" applyBorder="1" applyAlignment="1" applyProtection="1">
      <alignment horizontal="left" vertical="center" wrapText="1"/>
    </xf>
    <xf numFmtId="1" fontId="36" fillId="49" borderId="11" xfId="394" applyNumberFormat="1" applyFont="1" applyFill="1" applyBorder="1" applyAlignment="1" applyProtection="1">
      <alignment horizontal="center" vertical="center" wrapText="1"/>
    </xf>
    <xf numFmtId="1" fontId="4" fillId="0" borderId="12" xfId="394" applyNumberFormat="1" applyFont="1" applyFill="1" applyBorder="1" applyAlignment="1" applyProtection="1">
      <alignment horizontal="center" vertical="center"/>
    </xf>
    <xf numFmtId="166" fontId="5" fillId="0" borderId="48" xfId="0" applyNumberFormat="1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66" fontId="5" fillId="0" borderId="47" xfId="0" applyNumberFormat="1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166" fontId="5" fillId="0" borderId="48" xfId="0" applyNumberFormat="1" applyFont="1" applyFill="1" applyBorder="1" applyAlignment="1">
      <alignment horizontal="center" vertical="center"/>
    </xf>
    <xf numFmtId="16" fontId="4" fillId="0" borderId="11" xfId="394" applyNumberFormat="1" applyFont="1" applyFill="1" applyBorder="1" applyAlignment="1" applyProtection="1">
      <alignment horizontal="center" vertical="center" wrapText="1"/>
    </xf>
    <xf numFmtId="0" fontId="4" fillId="0" borderId="18" xfId="394" applyFont="1" applyFill="1" applyBorder="1" applyAlignment="1">
      <alignment horizontal="center" vertical="center"/>
    </xf>
    <xf numFmtId="1" fontId="4" fillId="0" borderId="11" xfId="394" applyNumberFormat="1" applyFont="1" applyFill="1" applyBorder="1" applyAlignment="1" applyProtection="1">
      <alignment horizontal="center" vertical="center" wrapText="1"/>
    </xf>
    <xf numFmtId="166" fontId="4" fillId="0" borderId="12" xfId="512" applyNumberFormat="1" applyFont="1" applyFill="1" applyBorder="1" applyAlignment="1">
      <alignment horizontal="center" vertical="center"/>
    </xf>
    <xf numFmtId="166" fontId="4" fillId="0" borderId="12" xfId="394" applyNumberFormat="1" applyFont="1" applyFill="1" applyBorder="1" applyAlignment="1">
      <alignment horizontal="center" vertical="center"/>
    </xf>
    <xf numFmtId="166" fontId="4" fillId="0" borderId="0" xfId="394" applyNumberFormat="1" applyFont="1" applyFill="1" applyBorder="1" applyAlignment="1">
      <alignment horizontal="center" vertical="center"/>
    </xf>
    <xf numFmtId="49" fontId="4" fillId="0" borderId="12" xfId="394" applyNumberFormat="1" applyFont="1" applyFill="1" applyBorder="1" applyAlignment="1" applyProtection="1">
      <alignment horizontal="center" vertical="center" wrapText="1"/>
    </xf>
    <xf numFmtId="0" fontId="4" fillId="0" borderId="12" xfId="394" applyNumberFormat="1" applyFont="1" applyFill="1" applyBorder="1" applyAlignment="1" applyProtection="1">
      <alignment horizontal="center" vertical="center" wrapText="1"/>
    </xf>
    <xf numFmtId="1" fontId="4" fillId="0" borderId="12" xfId="394" applyNumberFormat="1" applyFont="1" applyFill="1" applyBorder="1" applyAlignment="1" applyProtection="1">
      <alignment horizontal="center" vertical="center" wrapText="1"/>
    </xf>
    <xf numFmtId="3" fontId="4" fillId="0" borderId="12" xfId="394" applyNumberFormat="1" applyFont="1" applyFill="1" applyBorder="1" applyAlignment="1" applyProtection="1">
      <alignment horizontal="center" vertical="center"/>
    </xf>
    <xf numFmtId="0" fontId="4" fillId="0" borderId="30" xfId="394" applyFont="1" applyFill="1" applyBorder="1" applyAlignment="1">
      <alignment horizontal="center" vertical="center"/>
    </xf>
    <xf numFmtId="166" fontId="4" fillId="0" borderId="30" xfId="512" applyNumberFormat="1" applyFont="1" applyFill="1" applyBorder="1" applyAlignment="1">
      <alignment horizontal="center" vertical="center"/>
    </xf>
    <xf numFmtId="9" fontId="4" fillId="0" borderId="30" xfId="394" applyNumberFormat="1" applyFont="1" applyFill="1" applyBorder="1" applyAlignment="1">
      <alignment horizontal="center" vertical="center"/>
    </xf>
    <xf numFmtId="165" fontId="4" fillId="0" borderId="30" xfId="394" applyNumberFormat="1" applyFont="1" applyFill="1" applyBorder="1" applyAlignment="1">
      <alignment horizontal="center" vertical="center"/>
    </xf>
    <xf numFmtId="166" fontId="4" fillId="0" borderId="30" xfId="394" applyNumberFormat="1" applyFont="1" applyFill="1" applyBorder="1" applyAlignment="1">
      <alignment horizontal="center" vertical="center"/>
    </xf>
    <xf numFmtId="0" fontId="5" fillId="0" borderId="11" xfId="394" applyNumberFormat="1" applyFont="1" applyFill="1" applyBorder="1" applyAlignment="1" applyProtection="1">
      <alignment horizontal="center" vertical="center" wrapText="1"/>
    </xf>
    <xf numFmtId="0" fontId="4" fillId="0" borderId="27" xfId="394" applyFont="1" applyFill="1" applyBorder="1" applyAlignment="1">
      <alignment horizontal="center" vertical="center"/>
    </xf>
    <xf numFmtId="166" fontId="4" fillId="0" borderId="11" xfId="513" applyNumberFormat="1" applyFont="1" applyFill="1" applyBorder="1" applyAlignment="1">
      <alignment horizontal="center" vertical="center"/>
    </xf>
    <xf numFmtId="1" fontId="4" fillId="0" borderId="11" xfId="394" applyNumberFormat="1" applyFont="1" applyFill="1" applyBorder="1" applyAlignment="1">
      <alignment horizontal="center" vertical="center"/>
    </xf>
    <xf numFmtId="0" fontId="5" fillId="0" borderId="11" xfId="394" applyFont="1" applyFill="1" applyBorder="1" applyAlignment="1">
      <alignment horizontal="center" vertical="center" wrapText="1"/>
    </xf>
    <xf numFmtId="0" fontId="4" fillId="0" borderId="20" xfId="394" applyFont="1" applyFill="1" applyBorder="1" applyAlignment="1">
      <alignment horizontal="center" vertical="center"/>
    </xf>
    <xf numFmtId="166" fontId="4" fillId="0" borderId="20" xfId="513" applyNumberFormat="1" applyFont="1" applyFill="1" applyBorder="1" applyAlignment="1">
      <alignment horizontal="center" vertical="center"/>
    </xf>
    <xf numFmtId="9" fontId="4" fillId="0" borderId="20" xfId="394" applyNumberFormat="1" applyFont="1" applyFill="1" applyBorder="1" applyAlignment="1">
      <alignment horizontal="center" vertical="center"/>
    </xf>
    <xf numFmtId="165" fontId="4" fillId="0" borderId="20" xfId="394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512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5" fillId="0" borderId="0" xfId="394" applyNumberFormat="1" applyFont="1" applyFill="1" applyBorder="1" applyAlignment="1" applyProtection="1">
      <alignment horizontal="center" vertical="center" wrapText="1"/>
    </xf>
    <xf numFmtId="1" fontId="5" fillId="0" borderId="0" xfId="394" applyNumberFormat="1" applyFont="1" applyFill="1" applyBorder="1" applyAlignment="1" applyProtection="1">
      <alignment horizontal="center" vertical="center"/>
    </xf>
    <xf numFmtId="166" fontId="4" fillId="0" borderId="0" xfId="0" applyNumberFormat="1" applyFont="1" applyFill="1" applyAlignment="1">
      <alignment horizontal="center" vertical="center"/>
    </xf>
    <xf numFmtId="9" fontId="4" fillId="0" borderId="0" xfId="521" applyFont="1" applyFill="1" applyAlignment="1">
      <alignment horizontal="center" vertical="center"/>
    </xf>
    <xf numFmtId="0" fontId="5" fillId="0" borderId="20" xfId="394" applyNumberFormat="1" applyFont="1" applyFill="1" applyBorder="1" applyAlignment="1" applyProtection="1">
      <alignment horizontal="center" vertical="center" wrapText="1"/>
    </xf>
    <xf numFmtId="166" fontId="4" fillId="0" borderId="20" xfId="512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9" xfId="394" applyNumberFormat="1" applyFont="1" applyFill="1" applyBorder="1" applyAlignment="1" applyProtection="1">
      <alignment horizontal="center" vertical="center" wrapText="1"/>
    </xf>
    <xf numFmtId="1" fontId="4" fillId="0" borderId="19" xfId="394" applyNumberFormat="1" applyFont="1" applyFill="1" applyBorder="1" applyAlignment="1" applyProtection="1">
      <alignment horizontal="center" vertical="center"/>
    </xf>
    <xf numFmtId="3" fontId="4" fillId="0" borderId="19" xfId="394" applyNumberFormat="1" applyFont="1" applyFill="1" applyBorder="1" applyAlignment="1" applyProtection="1">
      <alignment horizontal="center" vertical="center"/>
    </xf>
    <xf numFmtId="0" fontId="4" fillId="0" borderId="28" xfId="394" applyFont="1" applyFill="1" applyBorder="1" applyAlignment="1">
      <alignment horizontal="center" vertical="center"/>
    </xf>
    <xf numFmtId="0" fontId="4" fillId="0" borderId="19" xfId="394" applyFont="1" applyFill="1" applyBorder="1" applyAlignment="1">
      <alignment horizontal="center" vertical="center"/>
    </xf>
    <xf numFmtId="166" fontId="4" fillId="0" borderId="19" xfId="513" applyNumberFormat="1" applyFont="1" applyFill="1" applyBorder="1" applyAlignment="1">
      <alignment horizontal="center" vertical="center"/>
    </xf>
    <xf numFmtId="9" fontId="4" fillId="0" borderId="19" xfId="394" applyNumberFormat="1" applyFont="1" applyFill="1" applyBorder="1" applyAlignment="1">
      <alignment horizontal="center" vertical="center"/>
    </xf>
    <xf numFmtId="165" fontId="4" fillId="0" borderId="19" xfId="394" applyNumberFormat="1" applyFont="1" applyFill="1" applyBorder="1" applyAlignment="1">
      <alignment horizontal="center" vertical="center"/>
    </xf>
    <xf numFmtId="166" fontId="4" fillId="0" borderId="19" xfId="512" applyNumberFormat="1" applyFont="1" applyFill="1" applyBorder="1" applyAlignment="1">
      <alignment horizontal="center" vertical="center"/>
    </xf>
    <xf numFmtId="166" fontId="4" fillId="0" borderId="19" xfId="394" applyNumberFormat="1" applyFont="1" applyFill="1" applyBorder="1" applyAlignment="1">
      <alignment horizontal="center" vertical="center"/>
    </xf>
    <xf numFmtId="0" fontId="4" fillId="0" borderId="29" xfId="394" applyFont="1" applyFill="1" applyBorder="1" applyAlignment="1">
      <alignment horizontal="center" vertical="center"/>
    </xf>
    <xf numFmtId="0" fontId="4" fillId="0" borderId="12" xfId="394" applyFont="1" applyFill="1" applyBorder="1" applyAlignment="1">
      <alignment horizontal="center" vertical="center"/>
    </xf>
    <xf numFmtId="0" fontId="7" fillId="0" borderId="11" xfId="394" applyFont="1" applyFill="1" applyBorder="1" applyAlignment="1">
      <alignment horizontal="center" vertical="center" wrapText="1"/>
    </xf>
    <xf numFmtId="0" fontId="7" fillId="0" borderId="12" xfId="394" applyFont="1" applyFill="1" applyBorder="1" applyAlignment="1">
      <alignment horizontal="center" vertical="center" wrapText="1"/>
    </xf>
    <xf numFmtId="166" fontId="4" fillId="0" borderId="12" xfId="513" applyNumberFormat="1" applyFont="1" applyFill="1" applyBorder="1" applyAlignment="1">
      <alignment horizontal="center" vertical="center"/>
    </xf>
    <xf numFmtId="9" fontId="4" fillId="0" borderId="12" xfId="394" applyNumberFormat="1" applyFont="1" applyFill="1" applyBorder="1" applyAlignment="1">
      <alignment horizontal="center" vertical="center"/>
    </xf>
    <xf numFmtId="165" fontId="4" fillId="0" borderId="12" xfId="394" applyNumberFormat="1" applyFont="1" applyFill="1" applyBorder="1" applyAlignment="1">
      <alignment horizontal="center" vertical="center"/>
    </xf>
    <xf numFmtId="166" fontId="5" fillId="0" borderId="50" xfId="512" applyNumberFormat="1" applyFont="1" applyFill="1" applyBorder="1" applyAlignment="1">
      <alignment horizontal="center" vertical="center"/>
    </xf>
    <xf numFmtId="0" fontId="7" fillId="0" borderId="0" xfId="394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3" fontId="4" fillId="0" borderId="33" xfId="394" applyNumberFormat="1" applyFont="1" applyFill="1" applyBorder="1" applyAlignment="1" applyProtection="1">
      <alignment horizontal="center" vertical="center"/>
    </xf>
    <xf numFmtId="166" fontId="5" fillId="0" borderId="33" xfId="512" applyNumberFormat="1" applyFont="1" applyFill="1" applyBorder="1" applyAlignment="1">
      <alignment horizontal="center" vertical="center"/>
    </xf>
    <xf numFmtId="0" fontId="4" fillId="0" borderId="33" xfId="394" applyFont="1" applyFill="1" applyBorder="1" applyAlignment="1">
      <alignment horizontal="center" vertical="center"/>
    </xf>
    <xf numFmtId="1" fontId="5" fillId="0" borderId="0" xfId="394" applyNumberFormat="1" applyFont="1" applyFill="1" applyAlignment="1">
      <alignment horizontal="center" vertical="center" wrapText="1"/>
    </xf>
    <xf numFmtId="166" fontId="4" fillId="0" borderId="0" xfId="513" applyNumberFormat="1" applyFont="1" applyFill="1" applyBorder="1" applyAlignment="1">
      <alignment horizontal="center" vertical="center"/>
    </xf>
    <xf numFmtId="3" fontId="41" fillId="0" borderId="11" xfId="394" applyNumberFormat="1" applyFont="1" applyFill="1" applyBorder="1" applyAlignment="1" applyProtection="1">
      <alignment horizontal="center" vertical="center"/>
    </xf>
    <xf numFmtId="0" fontId="4" fillId="0" borderId="27" xfId="394" applyNumberFormat="1" applyFont="1" applyFill="1" applyBorder="1" applyAlignment="1" applyProtection="1">
      <alignment horizontal="center" vertical="center"/>
    </xf>
    <xf numFmtId="3" fontId="41" fillId="0" borderId="0" xfId="394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3" fontId="4" fillId="0" borderId="15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49" fontId="4" fillId="0" borderId="19" xfId="394" applyNumberFormat="1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166" fontId="37" fillId="0" borderId="11" xfId="0" applyNumberFormat="1" applyFont="1" applyBorder="1" applyAlignment="1">
      <alignment horizontal="center" vertical="center" wrapText="1"/>
    </xf>
    <xf numFmtId="9" fontId="37" fillId="0" borderId="11" xfId="521" applyFont="1" applyBorder="1" applyAlignment="1">
      <alignment horizontal="center" vertical="center" wrapText="1"/>
    </xf>
    <xf numFmtId="49" fontId="5" fillId="0" borderId="14" xfId="0" applyNumberFormat="1" applyFont="1" applyBorder="1" applyAlignment="1" applyProtection="1">
      <alignment vertical="center" wrapText="1"/>
    </xf>
    <xf numFmtId="1" fontId="5" fillId="0" borderId="14" xfId="0" applyNumberFormat="1" applyFont="1" applyBorder="1" applyAlignment="1" applyProtection="1">
      <alignment horizontal="center" vertical="center" wrapText="1"/>
    </xf>
    <xf numFmtId="0" fontId="37" fillId="0" borderId="0" xfId="0" applyFont="1" applyAlignment="1">
      <alignment horizontal="center" vertical="center"/>
    </xf>
    <xf numFmtId="3" fontId="5" fillId="0" borderId="0" xfId="394" applyNumberFormat="1" applyFont="1" applyBorder="1" applyAlignment="1" applyProtection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9" fontId="5" fillId="0" borderId="0" xfId="521" applyFont="1" applyAlignment="1">
      <alignment horizontal="center" vertical="center"/>
    </xf>
    <xf numFmtId="0" fontId="5" fillId="0" borderId="0" xfId="394" applyFont="1" applyBorder="1" applyAlignment="1">
      <alignment horizontal="center" vertical="center"/>
    </xf>
    <xf numFmtId="165" fontId="5" fillId="0" borderId="0" xfId="394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6" fontId="5" fillId="0" borderId="22" xfId="0" applyNumberFormat="1" applyFont="1" applyBorder="1" applyAlignment="1">
      <alignment horizontal="center" vertical="center"/>
    </xf>
    <xf numFmtId="166" fontId="5" fillId="0" borderId="57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6" fontId="5" fillId="0" borderId="47" xfId="0" applyNumberFormat="1" applyFont="1" applyFill="1" applyBorder="1" applyAlignment="1">
      <alignment horizontal="center" vertical="center"/>
    </xf>
    <xf numFmtId="49" fontId="4" fillId="0" borderId="12" xfId="394" applyNumberFormat="1" applyFont="1" applyFill="1" applyBorder="1" applyAlignment="1" applyProtection="1">
      <alignment horizontal="left" vertical="center" wrapText="1"/>
    </xf>
    <xf numFmtId="0" fontId="4" fillId="0" borderId="11" xfId="394" applyNumberFormat="1" applyFont="1" applyFill="1" applyBorder="1" applyAlignment="1" applyProtection="1">
      <alignment horizontal="left" vertical="center" wrapText="1"/>
    </xf>
    <xf numFmtId="166" fontId="4" fillId="0" borderId="18" xfId="0" applyNumberFormat="1" applyFont="1" applyBorder="1" applyAlignment="1">
      <alignment horizontal="center" vertical="center"/>
    </xf>
    <xf numFmtId="166" fontId="5" fillId="0" borderId="59" xfId="0" applyNumberFormat="1" applyFont="1" applyBorder="1" applyAlignment="1">
      <alignment horizontal="center" vertical="center"/>
    </xf>
    <xf numFmtId="166" fontId="5" fillId="0" borderId="60" xfId="0" applyNumberFormat="1" applyFont="1" applyBorder="1" applyAlignment="1">
      <alignment horizontal="center" vertical="center"/>
    </xf>
    <xf numFmtId="166" fontId="4" fillId="0" borderId="32" xfId="0" applyNumberFormat="1" applyFont="1" applyBorder="1" applyAlignment="1">
      <alignment horizontal="center" vertical="center"/>
    </xf>
    <xf numFmtId="49" fontId="4" fillId="0" borderId="11" xfId="394" applyNumberFormat="1" applyFont="1" applyFill="1" applyBorder="1" applyAlignment="1">
      <alignment horizontal="left" vertical="center" wrapText="1"/>
    </xf>
    <xf numFmtId="49" fontId="35" fillId="0" borderId="11" xfId="394" applyNumberFormat="1" applyFont="1" applyFill="1" applyBorder="1" applyAlignment="1" applyProtection="1">
      <alignment horizontal="left" vertical="center" wrapText="1"/>
    </xf>
    <xf numFmtId="3" fontId="5" fillId="0" borderId="0" xfId="394" applyNumberFormat="1" applyFont="1" applyFill="1" applyBorder="1" applyAlignment="1" applyProtection="1">
      <alignment horizontal="center" vertical="center"/>
    </xf>
    <xf numFmtId="0" fontId="5" fillId="0" borderId="0" xfId="394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9" fontId="5" fillId="0" borderId="0" xfId="521" applyFont="1" applyFill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166" fontId="5" fillId="0" borderId="22" xfId="0" applyNumberFormat="1" applyFont="1" applyFill="1" applyBorder="1" applyAlignment="1">
      <alignment horizontal="center" vertical="center"/>
    </xf>
    <xf numFmtId="166" fontId="5" fillId="0" borderId="61" xfId="0" applyNumberFormat="1" applyFont="1" applyFill="1" applyBorder="1" applyAlignment="1">
      <alignment horizontal="center" vertical="center"/>
    </xf>
    <xf numFmtId="166" fontId="4" fillId="0" borderId="18" xfId="0" applyNumberFormat="1" applyFont="1" applyFill="1" applyBorder="1" applyAlignment="1">
      <alignment horizontal="center" vertical="center"/>
    </xf>
    <xf numFmtId="166" fontId="5" fillId="0" borderId="59" xfId="0" applyNumberFormat="1" applyFont="1" applyFill="1" applyBorder="1" applyAlignment="1">
      <alignment horizontal="center" vertical="center"/>
    </xf>
    <xf numFmtId="49" fontId="5" fillId="0" borderId="11" xfId="394" applyNumberFormat="1" applyFont="1" applyFill="1" applyBorder="1" applyAlignment="1" applyProtection="1">
      <alignment horizontal="left" vertical="center" wrapText="1"/>
    </xf>
    <xf numFmtId="166" fontId="4" fillId="0" borderId="32" xfId="0" applyNumberFormat="1" applyFont="1" applyFill="1" applyBorder="1" applyAlignment="1">
      <alignment horizontal="center" vertical="center"/>
    </xf>
    <xf numFmtId="49" fontId="5" fillId="0" borderId="0" xfId="394" applyNumberFormat="1" applyFont="1" applyFill="1" applyBorder="1" applyAlignment="1" applyProtection="1">
      <alignment horizontal="left" vertical="center" wrapText="1"/>
    </xf>
    <xf numFmtId="166" fontId="5" fillId="0" borderId="56" xfId="0" applyNumberFormat="1" applyFont="1" applyBorder="1" applyAlignment="1">
      <alignment horizontal="center" vertical="center"/>
    </xf>
    <xf numFmtId="166" fontId="5" fillId="0" borderId="60" xfId="512" applyNumberFormat="1" applyFont="1" applyBorder="1" applyAlignment="1">
      <alignment horizontal="center" vertical="center"/>
    </xf>
    <xf numFmtId="8" fontId="4" fillId="0" borderId="12" xfId="394" applyNumberFormat="1" applyFont="1" applyBorder="1" applyAlignment="1">
      <alignment horizontal="center" vertical="center"/>
    </xf>
    <xf numFmtId="9" fontId="4" fillId="0" borderId="18" xfId="521" applyFont="1" applyFill="1" applyBorder="1" applyAlignment="1">
      <alignment horizontal="center" vertical="center"/>
    </xf>
    <xf numFmtId="9" fontId="4" fillId="24" borderId="18" xfId="521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166" fontId="37" fillId="0" borderId="11" xfId="0" applyNumberFormat="1" applyFont="1" applyBorder="1" applyAlignment="1">
      <alignment horizontal="center" vertical="center"/>
    </xf>
    <xf numFmtId="166" fontId="37" fillId="0" borderId="60" xfId="512" applyNumberFormat="1" applyFont="1" applyBorder="1" applyAlignment="1">
      <alignment horizontal="center" vertical="center"/>
    </xf>
    <xf numFmtId="0" fontId="34" fillId="24" borderId="12" xfId="0" applyFont="1" applyFill="1" applyBorder="1" applyAlignment="1">
      <alignment horizontal="center" vertical="center"/>
    </xf>
    <xf numFmtId="166" fontId="4" fillId="0" borderId="12" xfId="513" applyNumberFormat="1" applyFont="1" applyBorder="1" applyAlignment="1">
      <alignment horizontal="center" vertical="center"/>
    </xf>
    <xf numFmtId="166" fontId="4" fillId="24" borderId="18" xfId="0" applyNumberFormat="1" applyFont="1" applyFill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166" fontId="37" fillId="0" borderId="59" xfId="0" applyNumberFormat="1" applyFont="1" applyBorder="1" applyAlignment="1">
      <alignment horizontal="center" vertical="center"/>
    </xf>
    <xf numFmtId="166" fontId="37" fillId="0" borderId="22" xfId="0" applyNumberFormat="1" applyFont="1" applyBorder="1" applyAlignment="1">
      <alignment horizontal="center" vertical="center"/>
    </xf>
    <xf numFmtId="166" fontId="5" fillId="0" borderId="60" xfId="0" applyNumberFormat="1" applyFont="1" applyFill="1" applyBorder="1" applyAlignment="1">
      <alignment horizontal="center" vertical="center"/>
    </xf>
    <xf numFmtId="166" fontId="5" fillId="0" borderId="50" xfId="512" applyNumberFormat="1" applyFont="1" applyBorder="1" applyAlignment="1">
      <alignment horizontal="center" vertical="center"/>
    </xf>
    <xf numFmtId="1" fontId="39" fillId="0" borderId="10" xfId="0" applyNumberFormat="1" applyFont="1" applyBorder="1" applyAlignment="1" applyProtection="1">
      <alignment horizontal="center" vertical="center" wrapText="1"/>
    </xf>
    <xf numFmtId="49" fontId="39" fillId="0" borderId="63" xfId="0" applyNumberFormat="1" applyFont="1" applyBorder="1" applyAlignment="1" applyProtection="1">
      <alignment horizontal="center" vertical="center" wrapText="1"/>
    </xf>
    <xf numFmtId="49" fontId="39" fillId="0" borderId="19" xfId="0" applyNumberFormat="1" applyFont="1" applyBorder="1" applyAlignment="1" applyProtection="1">
      <alignment horizontal="center" vertical="center" wrapText="1"/>
    </xf>
    <xf numFmtId="0" fontId="39" fillId="0" borderId="19" xfId="0" applyNumberFormat="1" applyFont="1" applyBorder="1" applyAlignment="1" applyProtection="1">
      <alignment horizontal="center" vertical="center" wrapText="1"/>
    </xf>
    <xf numFmtId="1" fontId="39" fillId="0" borderId="19" xfId="0" applyNumberFormat="1" applyFont="1" applyBorder="1" applyAlignment="1" applyProtection="1">
      <alignment horizontal="center" vertical="center" wrapText="1"/>
    </xf>
    <xf numFmtId="3" fontId="39" fillId="0" borderId="19" xfId="0" applyNumberFormat="1" applyFont="1" applyBorder="1" applyAlignment="1" applyProtection="1">
      <alignment horizontal="center" vertical="center" wrapText="1"/>
    </xf>
    <xf numFmtId="0" fontId="39" fillId="0" borderId="63" xfId="0" applyFont="1" applyBorder="1" applyAlignment="1">
      <alignment horizontal="center" vertical="center"/>
    </xf>
    <xf numFmtId="166" fontId="40" fillId="0" borderId="19" xfId="0" applyNumberFormat="1" applyFont="1" applyBorder="1" applyAlignment="1">
      <alignment horizontal="center" vertical="center"/>
    </xf>
    <xf numFmtId="9" fontId="40" fillId="0" borderId="19" xfId="521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1" fontId="5" fillId="0" borderId="11" xfId="0" applyNumberFormat="1" applyFont="1" applyBorder="1" applyAlignment="1" applyProtection="1">
      <alignment horizontal="center" vertical="center" wrapText="1"/>
    </xf>
    <xf numFmtId="49" fontId="5" fillId="0" borderId="11" xfId="0" applyNumberFormat="1" applyFont="1" applyBorder="1" applyAlignment="1" applyProtection="1">
      <alignment horizontal="center" vertical="center" wrapText="1"/>
    </xf>
    <xf numFmtId="0" fontId="5" fillId="0" borderId="11" xfId="0" applyNumberFormat="1" applyFont="1" applyBorder="1" applyAlignment="1" applyProtection="1">
      <alignment horizontal="center" vertical="center" wrapText="1"/>
    </xf>
    <xf numFmtId="3" fontId="5" fillId="0" borderId="11" xfId="0" applyNumberFormat="1" applyFont="1" applyBorder="1" applyAlignment="1" applyProtection="1">
      <alignment horizontal="center" vertical="center" wrapText="1"/>
    </xf>
    <xf numFmtId="0" fontId="34" fillId="24" borderId="11" xfId="0" applyFont="1" applyFill="1" applyBorder="1" applyAlignment="1">
      <alignment horizontal="right" vertical="center"/>
    </xf>
    <xf numFmtId="0" fontId="39" fillId="0" borderId="52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40" fillId="0" borderId="19" xfId="0" applyFont="1" applyBorder="1" applyAlignment="1">
      <alignment vertical="center"/>
    </xf>
    <xf numFmtId="0" fontId="40" fillId="0" borderId="0" xfId="0" applyFont="1" applyAlignment="1">
      <alignment vertical="center"/>
    </xf>
    <xf numFmtId="1" fontId="5" fillId="0" borderId="0" xfId="0" applyNumberFormat="1" applyFont="1" applyAlignment="1">
      <alignment horizontal="left" vertical="center" wrapText="1"/>
    </xf>
    <xf numFmtId="49" fontId="5" fillId="0" borderId="51" xfId="0" applyNumberFormat="1" applyFont="1" applyBorder="1" applyAlignment="1">
      <alignment horizontal="center" vertical="center" wrapText="1"/>
    </xf>
    <xf numFmtId="49" fontId="5" fillId="24" borderId="11" xfId="0" applyNumberFormat="1" applyFont="1" applyFill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1" fontId="5" fillId="0" borderId="11" xfId="0" applyNumberFormat="1" applyFont="1" applyBorder="1" applyAlignment="1">
      <alignment horizontal="left" vertical="center" wrapText="1"/>
    </xf>
    <xf numFmtId="3" fontId="5" fillId="0" borderId="11" xfId="0" applyNumberFormat="1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49" fontId="4" fillId="0" borderId="11" xfId="394" applyNumberFormat="1" applyFont="1" applyBorder="1" applyAlignment="1" applyProtection="1">
      <alignment horizontal="left" vertical="center" wrapText="1"/>
    </xf>
    <xf numFmtId="49" fontId="6" fillId="0" borderId="19" xfId="394" applyNumberFormat="1" applyFont="1" applyBorder="1" applyAlignment="1" applyProtection="1">
      <alignment horizontal="left" vertical="center" wrapText="1"/>
    </xf>
    <xf numFmtId="49" fontId="4" fillId="0" borderId="12" xfId="394" applyNumberFormat="1" applyFont="1" applyBorder="1" applyAlignment="1" applyProtection="1">
      <alignment horizontal="left" vertical="center" wrapText="1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1" fontId="4" fillId="0" borderId="0" xfId="394" applyNumberFormat="1" applyFont="1" applyBorder="1" applyAlignment="1" applyProtection="1">
      <alignment horizontal="left" vertical="center"/>
    </xf>
    <xf numFmtId="49" fontId="4" fillId="0" borderId="0" xfId="394" applyNumberFormat="1" applyFont="1" applyBorder="1" applyAlignment="1" applyProtection="1">
      <alignment horizontal="left" vertical="center" wrapText="1"/>
    </xf>
    <xf numFmtId="1" fontId="5" fillId="0" borderId="0" xfId="394" applyNumberFormat="1" applyFont="1" applyBorder="1" applyAlignment="1" applyProtection="1">
      <alignment horizontal="left" vertical="center"/>
    </xf>
    <xf numFmtId="3" fontId="4" fillId="0" borderId="0" xfId="394" applyNumberFormat="1" applyFont="1" applyBorder="1" applyAlignment="1" applyProtection="1">
      <alignment horizontal="left" vertical="center"/>
    </xf>
    <xf numFmtId="165" fontId="5" fillId="0" borderId="50" xfId="394" applyNumberFormat="1" applyFont="1" applyBorder="1" applyAlignment="1">
      <alignment horizontal="center" vertical="center"/>
    </xf>
    <xf numFmtId="0" fontId="4" fillId="0" borderId="0" xfId="394" applyFont="1" applyBorder="1" applyAlignment="1">
      <alignment horizontal="left" vertical="center"/>
    </xf>
    <xf numFmtId="1" fontId="4" fillId="25" borderId="0" xfId="0" applyNumberFormat="1" applyFont="1" applyFill="1" applyAlignment="1">
      <alignment horizontal="left" vertical="center"/>
    </xf>
    <xf numFmtId="49" fontId="5" fillId="25" borderId="22" xfId="0" applyNumberFormat="1" applyFont="1" applyFill="1" applyBorder="1" applyAlignment="1">
      <alignment horizontal="center" vertical="center" wrapText="1"/>
    </xf>
    <xf numFmtId="49" fontId="4" fillId="25" borderId="0" xfId="0" applyNumberFormat="1" applyFont="1" applyFill="1" applyAlignment="1">
      <alignment horizontal="left" vertical="center" wrapText="1"/>
    </xf>
    <xf numFmtId="49" fontId="5" fillId="25" borderId="0" xfId="0" applyNumberFormat="1" applyFont="1" applyFill="1" applyAlignment="1">
      <alignment horizontal="left" vertical="center" wrapText="1"/>
    </xf>
    <xf numFmtId="1" fontId="5" fillId="25" borderId="0" xfId="0" applyNumberFormat="1" applyFont="1" applyFill="1" applyBorder="1" applyAlignment="1">
      <alignment horizontal="left" vertical="center"/>
    </xf>
    <xf numFmtId="3" fontId="4" fillId="25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5" fillId="0" borderId="19" xfId="394" applyNumberFormat="1" applyFont="1" applyBorder="1" applyAlignment="1" applyProtection="1">
      <alignment horizontal="left" vertical="center" wrapText="1"/>
    </xf>
    <xf numFmtId="0" fontId="4" fillId="0" borderId="11" xfId="394" applyFont="1" applyBorder="1" applyAlignment="1">
      <alignment horizontal="left" vertical="center"/>
    </xf>
    <xf numFmtId="49" fontId="4" fillId="0" borderId="11" xfId="394" applyNumberFormat="1" applyFont="1" applyBorder="1" applyAlignment="1">
      <alignment horizontal="left" vertical="center" wrapText="1"/>
    </xf>
    <xf numFmtId="49" fontId="5" fillId="0" borderId="0" xfId="394" applyNumberFormat="1" applyFont="1" applyBorder="1" applyAlignment="1" applyProtection="1">
      <alignment horizontal="left" vertical="center" wrapText="1"/>
    </xf>
    <xf numFmtId="0" fontId="5" fillId="0" borderId="0" xfId="394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1" fontId="4" fillId="0" borderId="0" xfId="0" applyNumberFormat="1" applyFont="1" applyBorder="1" applyAlignment="1">
      <alignment horizontal="left" vertical="center"/>
    </xf>
    <xf numFmtId="49" fontId="5" fillId="0" borderId="22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1" fontId="5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left" vertical="center"/>
    </xf>
    <xf numFmtId="49" fontId="5" fillId="0" borderId="19" xfId="0" applyNumberFormat="1" applyFont="1" applyBorder="1" applyAlignment="1" applyProtection="1">
      <alignment horizontal="left" vertical="center" wrapText="1"/>
    </xf>
    <xf numFmtId="49" fontId="5" fillId="0" borderId="22" xfId="394" applyNumberFormat="1" applyFont="1" applyBorder="1" applyAlignment="1" applyProtection="1">
      <alignment horizontal="center" vertical="center" wrapText="1"/>
    </xf>
    <xf numFmtId="0" fontId="4" fillId="0" borderId="20" xfId="394" applyFont="1" applyBorder="1" applyAlignment="1">
      <alignment horizontal="left" vertical="center"/>
    </xf>
    <xf numFmtId="9" fontId="4" fillId="0" borderId="20" xfId="394" applyNumberFormat="1" applyFont="1" applyBorder="1" applyAlignment="1">
      <alignment horizontal="left" vertical="center"/>
    </xf>
    <xf numFmtId="166" fontId="4" fillId="0" borderId="20" xfId="512" applyNumberFormat="1" applyFont="1" applyBorder="1" applyAlignment="1">
      <alignment horizontal="left" vertical="center"/>
    </xf>
    <xf numFmtId="49" fontId="5" fillId="24" borderId="19" xfId="394" applyNumberFormat="1" applyFont="1" applyFill="1" applyBorder="1" applyAlignment="1" applyProtection="1">
      <alignment horizontal="left" vertical="center" wrapText="1"/>
    </xf>
    <xf numFmtId="0" fontId="4" fillId="0" borderId="19" xfId="394" applyFont="1" applyBorder="1" applyAlignment="1">
      <alignment horizontal="left" vertical="center"/>
    </xf>
    <xf numFmtId="49" fontId="4" fillId="0" borderId="11" xfId="0" applyNumberFormat="1" applyFont="1" applyBorder="1" applyAlignment="1" applyProtection="1">
      <alignment horizontal="left" vertical="center" wrapText="1"/>
    </xf>
    <xf numFmtId="3" fontId="5" fillId="0" borderId="0" xfId="394" applyNumberFormat="1" applyFont="1" applyBorder="1" applyAlignment="1" applyProtection="1">
      <alignment horizontal="left" vertical="center"/>
    </xf>
    <xf numFmtId="1" fontId="4" fillId="0" borderId="0" xfId="0" applyNumberFormat="1" applyFont="1" applyAlignment="1">
      <alignment horizontal="left" vertical="center"/>
    </xf>
    <xf numFmtId="49" fontId="7" fillId="0" borderId="0" xfId="394" applyNumberFormat="1" applyFont="1" applyAlignment="1">
      <alignment horizontal="left" vertical="center" wrapText="1"/>
    </xf>
    <xf numFmtId="49" fontId="5" fillId="0" borderId="19" xfId="394" applyNumberFormat="1" applyFont="1" applyFill="1" applyBorder="1" applyAlignment="1" applyProtection="1">
      <alignment horizontal="left" vertical="center" wrapText="1"/>
    </xf>
    <xf numFmtId="49" fontId="4" fillId="0" borderId="16" xfId="394" applyNumberFormat="1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22" xfId="0" applyFont="1" applyBorder="1" applyAlignment="1">
      <alignment horizontal="center" vertical="center" wrapText="1"/>
    </xf>
    <xf numFmtId="165" fontId="4" fillId="0" borderId="0" xfId="394" applyNumberFormat="1" applyFont="1" applyBorder="1" applyAlignment="1">
      <alignment horizontal="left" vertical="center"/>
    </xf>
    <xf numFmtId="0" fontId="4" fillId="0" borderId="58" xfId="0" applyFont="1" applyBorder="1" applyAlignment="1">
      <alignment horizontal="left" vertical="center"/>
    </xf>
    <xf numFmtId="49" fontId="4" fillId="0" borderId="16" xfId="394" applyNumberFormat="1" applyFont="1" applyBorder="1" applyAlignment="1" applyProtection="1">
      <alignment horizontal="left" vertical="center" wrapText="1"/>
    </xf>
    <xf numFmtId="1" fontId="5" fillId="0" borderId="0" xfId="0" applyNumberFormat="1" applyFont="1" applyFill="1" applyAlignment="1">
      <alignment horizontal="left" vertical="center"/>
    </xf>
    <xf numFmtId="165" fontId="4" fillId="0" borderId="0" xfId="0" applyNumberFormat="1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49" fontId="5" fillId="0" borderId="26" xfId="0" applyNumberFormat="1" applyFont="1" applyBorder="1" applyAlignment="1">
      <alignment horizontal="center" vertical="center" wrapText="1"/>
    </xf>
    <xf numFmtId="49" fontId="4" fillId="0" borderId="16" xfId="394" applyNumberFormat="1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/>
    </xf>
    <xf numFmtId="1" fontId="5" fillId="0" borderId="0" xfId="394" applyNumberFormat="1" applyFont="1" applyFill="1" applyBorder="1" applyAlignment="1" applyProtection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1" fontId="4" fillId="0" borderId="0" xfId="394" applyNumberFormat="1" applyFont="1" applyFill="1" applyBorder="1" applyAlignment="1" applyProtection="1">
      <alignment horizontal="left" vertical="center"/>
    </xf>
    <xf numFmtId="49" fontId="5" fillId="0" borderId="22" xfId="394" applyNumberFormat="1" applyFont="1" applyFill="1" applyBorder="1" applyAlignment="1" applyProtection="1">
      <alignment horizontal="center" vertical="center" wrapText="1"/>
    </xf>
    <xf numFmtId="49" fontId="4" fillId="0" borderId="20" xfId="394" applyNumberFormat="1" applyFont="1" applyFill="1" applyBorder="1" applyAlignment="1" applyProtection="1">
      <alignment horizontal="left" vertical="center" wrapText="1"/>
    </xf>
    <xf numFmtId="49" fontId="5" fillId="0" borderId="20" xfId="394" applyNumberFormat="1" applyFont="1" applyFill="1" applyBorder="1" applyAlignment="1" applyProtection="1">
      <alignment horizontal="left" vertical="center" wrapText="1"/>
    </xf>
    <xf numFmtId="1" fontId="5" fillId="0" borderId="20" xfId="394" applyNumberFormat="1" applyFont="1" applyFill="1" applyBorder="1" applyAlignment="1" applyProtection="1">
      <alignment horizontal="left" vertical="center"/>
    </xf>
    <xf numFmtId="3" fontId="4" fillId="0" borderId="20" xfId="394" applyNumberFormat="1" applyFont="1" applyFill="1" applyBorder="1" applyAlignment="1" applyProtection="1">
      <alignment horizontal="left" vertical="center"/>
    </xf>
    <xf numFmtId="0" fontId="4" fillId="0" borderId="20" xfId="394" applyFont="1" applyFill="1" applyBorder="1" applyAlignment="1">
      <alignment horizontal="left" vertical="center"/>
    </xf>
    <xf numFmtId="9" fontId="4" fillId="0" borderId="20" xfId="394" applyNumberFormat="1" applyFont="1" applyFill="1" applyBorder="1" applyAlignment="1">
      <alignment horizontal="left" vertical="center"/>
    </xf>
    <xf numFmtId="166" fontId="4" fillId="0" borderId="20" xfId="512" applyNumberFormat="1" applyFont="1" applyFill="1" applyBorder="1" applyAlignment="1">
      <alignment horizontal="left" vertical="center"/>
    </xf>
    <xf numFmtId="49" fontId="4" fillId="0" borderId="21" xfId="394" applyNumberFormat="1" applyFont="1" applyFill="1" applyBorder="1" applyAlignment="1" applyProtection="1">
      <alignment horizontal="left" vertical="center" wrapText="1"/>
    </xf>
    <xf numFmtId="49" fontId="4" fillId="0" borderId="19" xfId="394" applyNumberFormat="1" applyFont="1" applyFill="1" applyBorder="1" applyAlignment="1" applyProtection="1">
      <alignment horizontal="left" vertical="center" wrapText="1"/>
    </xf>
    <xf numFmtId="0" fontId="4" fillId="0" borderId="19" xfId="394" applyFont="1" applyFill="1" applyBorder="1" applyAlignment="1">
      <alignment horizontal="left" vertical="center"/>
    </xf>
    <xf numFmtId="0" fontId="4" fillId="0" borderId="11" xfId="394" applyFont="1" applyFill="1" applyBorder="1" applyAlignment="1">
      <alignment horizontal="left" vertical="center"/>
    </xf>
    <xf numFmtId="0" fontId="4" fillId="0" borderId="12" xfId="394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4" fillId="0" borderId="49" xfId="394" applyNumberFormat="1" applyFont="1" applyFill="1" applyBorder="1" applyAlignment="1" applyProtection="1">
      <alignment horizontal="left" vertical="center" wrapText="1"/>
    </xf>
    <xf numFmtId="49" fontId="4" fillId="0" borderId="0" xfId="394" applyNumberFormat="1" applyFont="1" applyFill="1" applyBorder="1" applyAlignment="1" applyProtection="1">
      <alignment horizontal="left" vertical="center" wrapText="1"/>
    </xf>
    <xf numFmtId="0" fontId="4" fillId="0" borderId="0" xfId="394" applyFont="1" applyFill="1" applyBorder="1" applyAlignment="1">
      <alignment horizontal="left" vertical="center"/>
    </xf>
    <xf numFmtId="3" fontId="4" fillId="0" borderId="0" xfId="394" applyNumberFormat="1" applyFont="1" applyFill="1" applyBorder="1" applyAlignment="1" applyProtection="1">
      <alignment horizontal="left" vertical="center"/>
    </xf>
    <xf numFmtId="0" fontId="7" fillId="0" borderId="0" xfId="394" applyFont="1" applyFill="1" applyBorder="1" applyAlignment="1">
      <alignment horizontal="left" vertical="center" wrapText="1"/>
    </xf>
    <xf numFmtId="165" fontId="4" fillId="0" borderId="0" xfId="394" applyNumberFormat="1" applyFont="1" applyFill="1" applyBorder="1" applyAlignment="1">
      <alignment horizontal="left" vertical="center"/>
    </xf>
    <xf numFmtId="1" fontId="4" fillId="0" borderId="0" xfId="0" applyNumberFormat="1" applyFont="1" applyFill="1" applyAlignment="1">
      <alignment horizontal="left" vertical="center"/>
    </xf>
    <xf numFmtId="49" fontId="5" fillId="0" borderId="2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3" fontId="4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394" applyNumberFormat="1" applyFont="1" applyFill="1" applyBorder="1" applyAlignment="1" applyProtection="1">
      <alignment horizontal="left" vertical="center" wrapText="1"/>
    </xf>
    <xf numFmtId="1" fontId="5" fillId="0" borderId="0" xfId="394" applyNumberFormat="1" applyFont="1" applyFill="1" applyBorder="1" applyAlignment="1" applyProtection="1">
      <alignment horizontal="left" vertical="center" wrapText="1"/>
    </xf>
    <xf numFmtId="0" fontId="4" fillId="0" borderId="33" xfId="0" applyFont="1" applyFill="1" applyBorder="1" applyAlignment="1">
      <alignment horizontal="left" vertical="center"/>
    </xf>
    <xf numFmtId="1" fontId="4" fillId="0" borderId="0" xfId="394" applyNumberFormat="1" applyFont="1" applyFill="1" applyAlignment="1">
      <alignment horizontal="left" vertical="center"/>
    </xf>
    <xf numFmtId="49" fontId="5" fillId="0" borderId="22" xfId="394" applyNumberFormat="1" applyFont="1" applyFill="1" applyBorder="1" applyAlignment="1">
      <alignment horizontal="center" vertical="center" wrapText="1"/>
    </xf>
    <xf numFmtId="49" fontId="4" fillId="0" borderId="0" xfId="394" applyNumberFormat="1" applyFont="1" applyFill="1" applyAlignment="1">
      <alignment horizontal="left" vertical="center" wrapText="1"/>
    </xf>
    <xf numFmtId="1" fontId="5" fillId="0" borderId="0" xfId="394" applyNumberFormat="1" applyFont="1" applyFill="1" applyAlignment="1">
      <alignment horizontal="left" vertical="center"/>
    </xf>
    <xf numFmtId="3" fontId="4" fillId="0" borderId="0" xfId="394" applyNumberFormat="1" applyFont="1" applyFill="1" applyAlignment="1">
      <alignment horizontal="left" vertical="center"/>
    </xf>
    <xf numFmtId="0" fontId="5" fillId="0" borderId="0" xfId="394" applyFont="1" applyFill="1" applyBorder="1" applyAlignment="1">
      <alignment horizontal="left" vertical="center"/>
    </xf>
    <xf numFmtId="0" fontId="4" fillId="0" borderId="0" xfId="394" applyFont="1" applyFill="1" applyAlignment="1">
      <alignment horizontal="left" vertical="center"/>
    </xf>
    <xf numFmtId="0" fontId="4" fillId="0" borderId="0" xfId="394" applyFont="1" applyFill="1" applyAlignment="1">
      <alignment horizontal="center" vertical="center"/>
    </xf>
    <xf numFmtId="4" fontId="4" fillId="0" borderId="0" xfId="394" applyNumberFormat="1" applyFont="1" applyFill="1" applyAlignment="1">
      <alignment horizontal="left" vertical="center"/>
    </xf>
    <xf numFmtId="49" fontId="4" fillId="0" borderId="0" xfId="394" applyNumberFormat="1" applyFont="1" applyFill="1" applyBorder="1" applyAlignment="1">
      <alignment horizontal="left" vertical="center" wrapText="1"/>
    </xf>
    <xf numFmtId="49" fontId="5" fillId="0" borderId="26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5" fillId="0" borderId="13" xfId="0" applyNumberFormat="1" applyFont="1" applyFill="1" applyBorder="1" applyAlignment="1" applyProtection="1">
      <alignment horizontal="left" vertical="center" wrapText="1"/>
    </xf>
    <xf numFmtId="49" fontId="5" fillId="0" borderId="14" xfId="0" applyNumberFormat="1" applyFont="1" applyFill="1" applyBorder="1" applyAlignment="1" applyProtection="1">
      <alignment horizontal="left" vertical="center" wrapText="1"/>
    </xf>
    <xf numFmtId="1" fontId="5" fillId="0" borderId="14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Alignment="1">
      <alignment horizontal="left" vertical="center"/>
    </xf>
    <xf numFmtId="0" fontId="4" fillId="0" borderId="11" xfId="394" applyFont="1" applyBorder="1" applyAlignment="1">
      <alignment horizontal="left" vertical="center" wrapText="1"/>
    </xf>
    <xf numFmtId="2" fontId="4" fillId="0" borderId="11" xfId="394" applyNumberFormat="1" applyFont="1" applyBorder="1" applyAlignment="1" applyProtection="1">
      <alignment horizontal="left" vertical="center"/>
    </xf>
    <xf numFmtId="49" fontId="5" fillId="0" borderId="11" xfId="394" applyNumberFormat="1" applyFont="1" applyBorder="1" applyAlignment="1" applyProtection="1">
      <alignment horizontal="left" vertical="center" wrapText="1"/>
    </xf>
    <xf numFmtId="0" fontId="5" fillId="0" borderId="0" xfId="394" applyNumberFormat="1" applyFont="1" applyBorder="1" applyAlignment="1" applyProtection="1">
      <alignment horizontal="left" vertical="center" wrapText="1"/>
    </xf>
    <xf numFmtId="1" fontId="5" fillId="0" borderId="0" xfId="394" applyNumberFormat="1" applyFont="1" applyBorder="1" applyAlignment="1" applyProtection="1">
      <alignment horizontal="left" vertical="center" wrapText="1"/>
    </xf>
    <xf numFmtId="166" fontId="5" fillId="0" borderId="62" xfId="512" applyNumberFormat="1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 wrapText="1"/>
    </xf>
    <xf numFmtId="49" fontId="4" fillId="24" borderId="11" xfId="394" applyNumberFormat="1" applyFont="1" applyFill="1" applyBorder="1" applyAlignment="1" applyProtection="1">
      <alignment horizontal="left" vertical="center" wrapText="1"/>
    </xf>
    <xf numFmtId="0" fontId="4" fillId="24" borderId="11" xfId="0" applyFont="1" applyFill="1" applyBorder="1" applyAlignment="1">
      <alignment horizontal="left" vertical="center"/>
    </xf>
    <xf numFmtId="0" fontId="4" fillId="24" borderId="0" xfId="0" applyFont="1" applyFill="1" applyBorder="1" applyAlignment="1">
      <alignment horizontal="left" vertical="center"/>
    </xf>
    <xf numFmtId="0" fontId="34" fillId="24" borderId="11" xfId="0" applyFont="1" applyFill="1" applyBorder="1" applyAlignment="1">
      <alignment horizontal="left" vertical="center"/>
    </xf>
    <xf numFmtId="0" fontId="34" fillId="24" borderId="0" xfId="0" applyFont="1" applyFill="1" applyBorder="1" applyAlignment="1">
      <alignment horizontal="left" vertical="center"/>
    </xf>
    <xf numFmtId="49" fontId="36" fillId="0" borderId="0" xfId="394" applyNumberFormat="1" applyFont="1" applyBorder="1" applyAlignment="1" applyProtection="1">
      <alignment vertical="center" wrapText="1"/>
    </xf>
    <xf numFmtId="0" fontId="37" fillId="0" borderId="0" xfId="394" applyNumberFormat="1" applyFont="1" applyBorder="1" applyAlignment="1" applyProtection="1">
      <alignment horizontal="center" vertical="center" wrapText="1"/>
    </xf>
    <xf numFmtId="1" fontId="37" fillId="0" borderId="0" xfId="394" applyNumberFormat="1" applyFont="1" applyBorder="1" applyAlignment="1" applyProtection="1">
      <alignment horizontal="center" vertical="center" wrapText="1"/>
    </xf>
    <xf numFmtId="0" fontId="36" fillId="0" borderId="0" xfId="0" applyFont="1" applyAlignment="1">
      <alignment vertical="center"/>
    </xf>
    <xf numFmtId="0" fontId="36" fillId="0" borderId="11" xfId="0" applyFont="1" applyBorder="1" applyAlignment="1">
      <alignment vertical="center"/>
    </xf>
    <xf numFmtId="49" fontId="5" fillId="24" borderId="0" xfId="0" applyNumberFormat="1" applyFont="1" applyFill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3" fontId="5" fillId="0" borderId="0" xfId="0" applyNumberFormat="1" applyFont="1" applyAlignment="1">
      <alignment horizontal="left" vertical="center" wrapText="1"/>
    </xf>
    <xf numFmtId="165" fontId="37" fillId="0" borderId="0" xfId="0" applyNumberFormat="1" applyFont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36" fillId="0" borderId="0" xfId="0" applyFont="1" applyAlignment="1">
      <alignment vertical="center" wrapText="1"/>
    </xf>
    <xf numFmtId="0" fontId="37" fillId="0" borderId="0" xfId="0" applyFont="1" applyAlignment="1">
      <alignment vertical="center"/>
    </xf>
    <xf numFmtId="3" fontId="5" fillId="0" borderId="15" xfId="0" applyNumberFormat="1" applyFont="1" applyBorder="1" applyAlignment="1" applyProtection="1">
      <alignment horizontal="center" vertical="center" wrapText="1"/>
    </xf>
    <xf numFmtId="0" fontId="39" fillId="0" borderId="53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1" fontId="4" fillId="49" borderId="0" xfId="0" applyNumberFormat="1" applyFont="1" applyFill="1" applyAlignment="1">
      <alignment horizontal="left" vertical="center"/>
    </xf>
    <xf numFmtId="49" fontId="5" fillId="49" borderId="55" xfId="0" applyNumberFormat="1" applyFont="1" applyFill="1" applyBorder="1" applyAlignment="1">
      <alignment horizontal="center" vertical="center" wrapText="1"/>
    </xf>
    <xf numFmtId="1" fontId="5" fillId="49" borderId="0" xfId="0" applyNumberFormat="1" applyFont="1" applyFill="1" applyAlignment="1">
      <alignment horizontal="left" vertical="center"/>
    </xf>
    <xf numFmtId="3" fontId="5" fillId="49" borderId="0" xfId="0" applyNumberFormat="1" applyFont="1" applyFill="1" applyAlignment="1">
      <alignment horizontal="left" vertical="center"/>
    </xf>
    <xf numFmtId="3" fontId="4" fillId="49" borderId="0" xfId="0" applyNumberFormat="1" applyFont="1" applyFill="1" applyAlignment="1">
      <alignment horizontal="left" vertical="center"/>
    </xf>
    <xf numFmtId="0" fontId="5" fillId="49" borderId="0" xfId="0" applyFont="1" applyFill="1" applyBorder="1" applyAlignment="1">
      <alignment horizontal="left" vertical="center"/>
    </xf>
    <xf numFmtId="0" fontId="4" fillId="49" borderId="0" xfId="0" applyFont="1" applyFill="1" applyBorder="1" applyAlignment="1">
      <alignment horizontal="left" vertical="center"/>
    </xf>
    <xf numFmtId="0" fontId="4" fillId="49" borderId="0" xfId="0" applyFont="1" applyFill="1" applyAlignment="1">
      <alignment horizontal="left" vertical="center"/>
    </xf>
    <xf numFmtId="0" fontId="4" fillId="49" borderId="0" xfId="0" applyFont="1" applyFill="1" applyAlignment="1">
      <alignment horizontal="center" vertical="center"/>
    </xf>
    <xf numFmtId="49" fontId="5" fillId="49" borderId="11" xfId="394" applyNumberFormat="1" applyFont="1" applyFill="1" applyBorder="1" applyAlignment="1" applyProtection="1">
      <alignment horizontal="left" vertical="center" wrapText="1"/>
    </xf>
    <xf numFmtId="0" fontId="4" fillId="49" borderId="11" xfId="0" applyFont="1" applyFill="1" applyBorder="1" applyAlignment="1">
      <alignment horizontal="left" vertical="center"/>
    </xf>
    <xf numFmtId="49" fontId="4" fillId="49" borderId="16" xfId="394" applyNumberFormat="1" applyFont="1" applyFill="1" applyBorder="1" applyAlignment="1" applyProtection="1">
      <alignment horizontal="left" vertical="center" wrapText="1"/>
    </xf>
    <xf numFmtId="49" fontId="5" fillId="49" borderId="0" xfId="394" applyNumberFormat="1" applyFont="1" applyFill="1" applyBorder="1" applyAlignment="1" applyProtection="1">
      <alignment horizontal="left" vertical="center" wrapText="1"/>
    </xf>
    <xf numFmtId="1" fontId="38" fillId="49" borderId="11" xfId="0" applyNumberFormat="1" applyFont="1" applyFill="1" applyBorder="1" applyAlignment="1" applyProtection="1">
      <alignment horizontal="center" vertical="center"/>
    </xf>
    <xf numFmtId="0" fontId="36" fillId="49" borderId="11" xfId="0" applyFont="1" applyFill="1" applyBorder="1" applyAlignment="1">
      <alignment vertical="center"/>
    </xf>
    <xf numFmtId="1" fontId="39" fillId="50" borderId="0" xfId="0" applyNumberFormat="1" applyFont="1" applyFill="1" applyBorder="1" applyAlignment="1" applyProtection="1">
      <alignment horizontal="center" vertical="center" wrapText="1"/>
    </xf>
    <xf numFmtId="49" fontId="39" fillId="50" borderId="0" xfId="0" applyNumberFormat="1" applyFont="1" applyFill="1" applyBorder="1" applyAlignment="1" applyProtection="1">
      <alignment horizontal="center" vertical="center" wrapText="1"/>
    </xf>
    <xf numFmtId="0" fontId="39" fillId="50" borderId="0" xfId="0" applyNumberFormat="1" applyFont="1" applyFill="1" applyBorder="1" applyAlignment="1" applyProtection="1">
      <alignment horizontal="center" vertical="center" wrapText="1"/>
    </xf>
    <xf numFmtId="3" fontId="39" fillId="50" borderId="0" xfId="0" applyNumberFormat="1" applyFont="1" applyFill="1" applyBorder="1" applyAlignment="1" applyProtection="1">
      <alignment horizontal="center" vertical="center" wrapText="1"/>
    </xf>
    <xf numFmtId="0" fontId="39" fillId="50" borderId="0" xfId="0" applyFont="1" applyFill="1" applyBorder="1" applyAlignment="1">
      <alignment horizontal="center" vertical="center"/>
    </xf>
    <xf numFmtId="1" fontId="38" fillId="0" borderId="0" xfId="0" applyNumberFormat="1" applyFont="1" applyFill="1" applyBorder="1" applyAlignment="1" applyProtection="1">
      <alignment horizontal="center" vertical="center"/>
    </xf>
    <xf numFmtId="0" fontId="36" fillId="0" borderId="0" xfId="0" applyFont="1" applyFill="1" applyAlignment="1">
      <alignment vertical="center"/>
    </xf>
    <xf numFmtId="166" fontId="74" fillId="0" borderId="11" xfId="0" applyNumberFormat="1" applyFont="1" applyBorder="1" applyAlignment="1">
      <alignment horizontal="center" vertical="center"/>
    </xf>
    <xf numFmtId="1" fontId="4" fillId="26" borderId="0" xfId="0" applyNumberFormat="1" applyFont="1" applyFill="1" applyBorder="1" applyAlignment="1" applyProtection="1">
      <alignment horizontal="left" vertical="center"/>
    </xf>
    <xf numFmtId="0" fontId="5" fillId="0" borderId="34" xfId="394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5" fillId="0" borderId="18" xfId="394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37" fillId="0" borderId="0" xfId="394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5" fillId="0" borderId="0" xfId="394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34" xfId="394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right" vertical="center"/>
    </xf>
    <xf numFmtId="0" fontId="5" fillId="0" borderId="35" xfId="0" applyFont="1" applyFill="1" applyBorder="1" applyAlignment="1">
      <alignment horizontal="right" vertical="center"/>
    </xf>
    <xf numFmtId="0" fontId="5" fillId="0" borderId="33" xfId="394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 applyProtection="1">
      <alignment horizontal="left" vertical="center"/>
    </xf>
    <xf numFmtId="0" fontId="4" fillId="0" borderId="0" xfId="0" applyFont="1" applyFill="1" applyAlignment="1">
      <alignment horizontal="left" vertical="center"/>
    </xf>
    <xf numFmtId="0" fontId="75" fillId="0" borderId="11" xfId="0" applyFont="1" applyBorder="1" applyAlignment="1">
      <alignment horizontal="center" vertical="center" wrapText="1"/>
    </xf>
  </cellXfs>
  <cellStyles count="522">
    <cellStyle name="20% - akcent 1 2" xfId="1"/>
    <cellStyle name="20% - akcent 1 2 2" xfId="2"/>
    <cellStyle name="20% - akcent 1 2 3" xfId="3"/>
    <cellStyle name="20% - akcent 1 3" xfId="4"/>
    <cellStyle name="20% - akcent 2 2" xfId="5"/>
    <cellStyle name="20% - akcent 2 2 2" xfId="6"/>
    <cellStyle name="20% - akcent 2 2 3" xfId="7"/>
    <cellStyle name="20% - akcent 2 3" xfId="8"/>
    <cellStyle name="20% - akcent 3 2" xfId="9"/>
    <cellStyle name="20% - akcent 3 2 2" xfId="10"/>
    <cellStyle name="20% - akcent 3 2 3" xfId="11"/>
    <cellStyle name="20% - akcent 3 3" xfId="12"/>
    <cellStyle name="20% - akcent 4 2" xfId="13"/>
    <cellStyle name="20% - akcent 4 2 2" xfId="14"/>
    <cellStyle name="20% - akcent 4 2 3" xfId="15"/>
    <cellStyle name="20% - akcent 4 3" xfId="16"/>
    <cellStyle name="20% - akcent 5 2" xfId="17"/>
    <cellStyle name="20% - akcent 5 2 2" xfId="18"/>
    <cellStyle name="20% - akcent 5 2 3" xfId="19"/>
    <cellStyle name="20% - akcent 5 3" xfId="20"/>
    <cellStyle name="20% - akcent 6 2" xfId="21"/>
    <cellStyle name="20% - akcent 6 2 2" xfId="22"/>
    <cellStyle name="20% - akcent 6 2 3" xfId="23"/>
    <cellStyle name="20% - akcent 6 3" xfId="24"/>
    <cellStyle name="40% - akcent 1 2" xfId="25"/>
    <cellStyle name="40% - akcent 1 2 2" xfId="26"/>
    <cellStyle name="40% - akcent 1 2 3" xfId="27"/>
    <cellStyle name="40% - akcent 1 3" xfId="28"/>
    <cellStyle name="40% - akcent 2 2" xfId="29"/>
    <cellStyle name="40% - akcent 2 2 2" xfId="30"/>
    <cellStyle name="40% - akcent 2 2 3" xfId="31"/>
    <cellStyle name="40% - akcent 2 3" xfId="32"/>
    <cellStyle name="40% - akcent 3 2" xfId="33"/>
    <cellStyle name="40% - akcent 3 2 2" xfId="34"/>
    <cellStyle name="40% - akcent 3 2 3" xfId="35"/>
    <cellStyle name="40% - akcent 3 3" xfId="36"/>
    <cellStyle name="40% - akcent 4 2" xfId="37"/>
    <cellStyle name="40% - akcent 4 2 2" xfId="38"/>
    <cellStyle name="40% - akcent 4 2 3" xfId="39"/>
    <cellStyle name="40% - akcent 4 3" xfId="40"/>
    <cellStyle name="40% - akcent 5 2" xfId="41"/>
    <cellStyle name="40% - akcent 5 2 2" xfId="42"/>
    <cellStyle name="40% - akcent 5 2 3" xfId="43"/>
    <cellStyle name="40% - akcent 5 3" xfId="44"/>
    <cellStyle name="40% - akcent 6 2" xfId="45"/>
    <cellStyle name="40% - akcent 6 2 2" xfId="46"/>
    <cellStyle name="40% - akcent 6 2 3" xfId="47"/>
    <cellStyle name="40% - akcent 6 3" xfId="48"/>
    <cellStyle name="60% - akcent 1 2" xfId="49"/>
    <cellStyle name="60% - akcent 1 2 2" xfId="50"/>
    <cellStyle name="60% - akcent 1 2 3" xfId="51"/>
    <cellStyle name="60% - akcent 1 3" xfId="52"/>
    <cellStyle name="60% - akcent 2 2" xfId="53"/>
    <cellStyle name="60% - akcent 2 2 2" xfId="54"/>
    <cellStyle name="60% - akcent 2 2 3" xfId="55"/>
    <cellStyle name="60% - akcent 2 3" xfId="56"/>
    <cellStyle name="60% - akcent 3 2" xfId="57"/>
    <cellStyle name="60% - akcent 3 2 2" xfId="58"/>
    <cellStyle name="60% - akcent 3 2 3" xfId="59"/>
    <cellStyle name="60% - akcent 3 3" xfId="60"/>
    <cellStyle name="60% - akcent 4 2" xfId="61"/>
    <cellStyle name="60% - akcent 4 2 2" xfId="62"/>
    <cellStyle name="60% - akcent 4 2 3" xfId="63"/>
    <cellStyle name="60% - akcent 4 3" xfId="64"/>
    <cellStyle name="60% - akcent 5 2" xfId="65"/>
    <cellStyle name="60% - akcent 5 2 2" xfId="66"/>
    <cellStyle name="60% - akcent 5 2 3" xfId="67"/>
    <cellStyle name="60% - akcent 5 3" xfId="68"/>
    <cellStyle name="60% - akcent 6 2" xfId="69"/>
    <cellStyle name="60% - akcent 6 2 2" xfId="70"/>
    <cellStyle name="60% - akcent 6 2 3" xfId="71"/>
    <cellStyle name="60% - akcent 6 3" xfId="72"/>
    <cellStyle name="Akcent 1 2" xfId="73"/>
    <cellStyle name="Akcent 1 2 2" xfId="74"/>
    <cellStyle name="Akcent 1 2 3" xfId="75"/>
    <cellStyle name="Akcent 1 3" xfId="76"/>
    <cellStyle name="Akcent 2 2" xfId="77"/>
    <cellStyle name="Akcent 2 2 2" xfId="78"/>
    <cellStyle name="Akcent 2 2 3" xfId="79"/>
    <cellStyle name="Akcent 2 3" xfId="80"/>
    <cellStyle name="Akcent 3 2" xfId="81"/>
    <cellStyle name="Akcent 3 2 2" xfId="82"/>
    <cellStyle name="Akcent 3 2 3" xfId="83"/>
    <cellStyle name="Akcent 3 3" xfId="84"/>
    <cellStyle name="Akcent 4 2" xfId="85"/>
    <cellStyle name="Akcent 4 2 2" xfId="86"/>
    <cellStyle name="Akcent 4 2 3" xfId="87"/>
    <cellStyle name="Akcent 4 3" xfId="88"/>
    <cellStyle name="Akcent 5 2" xfId="89"/>
    <cellStyle name="Akcent 5 2 2" xfId="90"/>
    <cellStyle name="Akcent 5 2 3" xfId="91"/>
    <cellStyle name="Akcent 5 3" xfId="92"/>
    <cellStyle name="Akcent 6 2" xfId="93"/>
    <cellStyle name="Akcent 6 2 2" xfId="94"/>
    <cellStyle name="Akcent 6 2 3" xfId="95"/>
    <cellStyle name="Akcent 6 3" xfId="96"/>
    <cellStyle name="Dane wejściowe 2" xfId="97"/>
    <cellStyle name="Dane wejściowe 2 2" xfId="98"/>
    <cellStyle name="Dane wejściowe 2 3" xfId="99"/>
    <cellStyle name="Dane wejściowe 3" xfId="100"/>
    <cellStyle name="Dane wyjściowe 2" xfId="101"/>
    <cellStyle name="Dane wyjściowe 2 2" xfId="102"/>
    <cellStyle name="Dane wyjściowe 2 3" xfId="103"/>
    <cellStyle name="Dane wyjściowe 3" xfId="104"/>
    <cellStyle name="Dobre 2" xfId="105"/>
    <cellStyle name="Dobre 2 2" xfId="106"/>
    <cellStyle name="Dobre 2 3" xfId="107"/>
    <cellStyle name="Dobre 3" xfId="108"/>
    <cellStyle name="Dziesiętny" xfId="109" builtinId="3"/>
    <cellStyle name="Dziesiętny 2" xfId="110"/>
    <cellStyle name="Dziesiętny 2 2" xfId="111"/>
    <cellStyle name="Dziesiętny 2 2 2" xfId="112"/>
    <cellStyle name="Dziesiętny 2 2 3" xfId="113"/>
    <cellStyle name="Dziesiętny 2 3" xfId="114"/>
    <cellStyle name="Dziesiętny 2 3 2" xfId="115"/>
    <cellStyle name="Dziesiętny 2 3 2 2" xfId="116"/>
    <cellStyle name="Dziesiętny 2 3 2 3" xfId="117"/>
    <cellStyle name="Dziesiętny 2 3 3" xfId="118"/>
    <cellStyle name="Dziesiętny 2 3 4" xfId="119"/>
    <cellStyle name="Dziesiętny 2 4" xfId="120"/>
    <cellStyle name="Dziesiętny 2 4 2" xfId="121"/>
    <cellStyle name="Dziesiętny 2 4 3" xfId="122"/>
    <cellStyle name="Dziesiętny 2 5" xfId="123"/>
    <cellStyle name="Dziesiętny 3" xfId="124"/>
    <cellStyle name="Dziesiętny 3 2" xfId="125"/>
    <cellStyle name="Dziesiętny 3 3" xfId="126"/>
    <cellStyle name="Dziesiętny 3 4" xfId="127"/>
    <cellStyle name="Dziesiętny 3 5" xfId="128"/>
    <cellStyle name="Dziesiętny 4" xfId="129"/>
    <cellStyle name="Dziesiętny 5" xfId="130"/>
    <cellStyle name="Dziesiętny 6" xfId="131"/>
    <cellStyle name="Dziesiętny 7" xfId="132"/>
    <cellStyle name="Dziesiętny 8" xfId="133"/>
    <cellStyle name="Euro" xfId="134"/>
    <cellStyle name="Euro 2" xfId="135"/>
    <cellStyle name="Euro 2 2" xfId="136"/>
    <cellStyle name="Euro 3" xfId="137"/>
    <cellStyle name="Euro 4" xfId="138"/>
    <cellStyle name="Euro 5" xfId="139"/>
    <cellStyle name="Euro 6" xfId="140"/>
    <cellStyle name="Excel Built-in Normal" xfId="141"/>
    <cellStyle name="Excel Built-in Normal 2" xfId="142"/>
    <cellStyle name="Heading" xfId="143"/>
    <cellStyle name="Heading 2" xfId="144"/>
    <cellStyle name="Heading 3" xfId="145"/>
    <cellStyle name="Heading 4" xfId="146"/>
    <cellStyle name="Heading1" xfId="147"/>
    <cellStyle name="Heading1 2" xfId="148"/>
    <cellStyle name="Heading1 3" xfId="149"/>
    <cellStyle name="Heading1 4" xfId="150"/>
    <cellStyle name="Hiperłącze 2" xfId="151"/>
    <cellStyle name="Hiperłącze 2 2" xfId="152"/>
    <cellStyle name="Hiperłącze 2 3" xfId="153"/>
    <cellStyle name="Hiperłącze 3" xfId="154"/>
    <cellStyle name="Hiperłącze 3 2" xfId="155"/>
    <cellStyle name="Hiperłącze 3 3" xfId="156"/>
    <cellStyle name="Hiperłącze 4" xfId="157"/>
    <cellStyle name="Hiperłącze 4 2" xfId="158"/>
    <cellStyle name="Hiperłącze 4 3" xfId="159"/>
    <cellStyle name="Komórka połączona 2" xfId="160"/>
    <cellStyle name="Komórka połączona 2 2" xfId="161"/>
    <cellStyle name="Komórka połączona 2 3" xfId="162"/>
    <cellStyle name="Komórka połączona 3" xfId="163"/>
    <cellStyle name="Komórka zaznaczona 2" xfId="164"/>
    <cellStyle name="Komórka zaznaczona 2 2" xfId="165"/>
    <cellStyle name="Komórka zaznaczona 2 3" xfId="166"/>
    <cellStyle name="Komórka zaznaczona 3" xfId="167"/>
    <cellStyle name="Nagłówek 1 2" xfId="168"/>
    <cellStyle name="Nagłówek 1 2 2" xfId="169"/>
    <cellStyle name="Nagłówek 1 2 3" xfId="170"/>
    <cellStyle name="Nagłówek 1 3" xfId="171"/>
    <cellStyle name="Nagłówek 2" xfId="518" builtinId="17" hidden="1"/>
    <cellStyle name="Nagłówek 2 2" xfId="172"/>
    <cellStyle name="Nagłówek 2 2 2" xfId="173"/>
    <cellStyle name="Nagłówek 2 2 3" xfId="174"/>
    <cellStyle name="Nagłówek 2 3" xfId="175"/>
    <cellStyle name="Nagłówek 3" xfId="519" builtinId="18" hidden="1"/>
    <cellStyle name="Nagłówek 3 2" xfId="176"/>
    <cellStyle name="Nagłówek 3 2 2" xfId="177"/>
    <cellStyle name="Nagłówek 3 2 3" xfId="178"/>
    <cellStyle name="Nagłówek 3 3" xfId="179"/>
    <cellStyle name="Nagłówek 4" xfId="520" builtinId="19" hidden="1"/>
    <cellStyle name="Nagłówek 4 2" xfId="180"/>
    <cellStyle name="Nagłówek 4 2 2" xfId="181"/>
    <cellStyle name="Nagłówek 4 2 3" xfId="182"/>
    <cellStyle name="Nagłówek 4 3" xfId="183"/>
    <cellStyle name="Neutralne 2" xfId="184"/>
    <cellStyle name="Neutralne 2 2" xfId="185"/>
    <cellStyle name="Neutralne 2 3" xfId="186"/>
    <cellStyle name="Neutralne 3" xfId="187"/>
    <cellStyle name="Normal 2" xfId="188"/>
    <cellStyle name="Normal 6" xfId="189"/>
    <cellStyle name="Normalny" xfId="0" builtinId="0"/>
    <cellStyle name="Normalny 10" xfId="190"/>
    <cellStyle name="Normalny 10 2" xfId="191"/>
    <cellStyle name="Normalny 10 2 2" xfId="192"/>
    <cellStyle name="Normalny 10 2 3" xfId="193"/>
    <cellStyle name="Normalny 10 3" xfId="194"/>
    <cellStyle name="Normalny 10 3 2" xfId="195"/>
    <cellStyle name="Normalny 10 3 2 2" xfId="196"/>
    <cellStyle name="Normalny 10 3 2 3" xfId="197"/>
    <cellStyle name="Normalny 10 3 3" xfId="198"/>
    <cellStyle name="Normalny 10 3 4" xfId="199"/>
    <cellStyle name="Normalny 10 4" xfId="200"/>
    <cellStyle name="Normalny 10 5" xfId="201"/>
    <cellStyle name="Normalny 11" xfId="202"/>
    <cellStyle name="Normalny 11 10" xfId="203"/>
    <cellStyle name="Normalny 11 11" xfId="204"/>
    <cellStyle name="Normalny 11 2" xfId="205"/>
    <cellStyle name="Normalny 11 2 2" xfId="206"/>
    <cellStyle name="Normalny 11 2 2 2" xfId="207"/>
    <cellStyle name="Normalny 11 2 3" xfId="208"/>
    <cellStyle name="Normalny 11 2 3 2" xfId="209"/>
    <cellStyle name="Normalny 11 3" xfId="210"/>
    <cellStyle name="Normalny 11 3 2" xfId="211"/>
    <cellStyle name="Normalny 11 3 3" xfId="212"/>
    <cellStyle name="Normalny 11 4" xfId="213"/>
    <cellStyle name="Normalny 11 5" xfId="214"/>
    <cellStyle name="Normalny 11 6" xfId="215"/>
    <cellStyle name="Normalny 11 7" xfId="216"/>
    <cellStyle name="Normalny 11 8" xfId="217"/>
    <cellStyle name="Normalny 11 9" xfId="218"/>
    <cellStyle name="Normalny 12" xfId="219"/>
    <cellStyle name="Normalny 12 2" xfId="220"/>
    <cellStyle name="Normalny 12 2 2" xfId="221"/>
    <cellStyle name="Normalny 12 2 3" xfId="222"/>
    <cellStyle name="Normalny 12 3" xfId="223"/>
    <cellStyle name="Normalny 12 4" xfId="224"/>
    <cellStyle name="Normalny 13" xfId="225"/>
    <cellStyle name="Normalny 13 2" xfId="226"/>
    <cellStyle name="Normalny 13 2 2" xfId="227"/>
    <cellStyle name="Normalny 13 2 3" xfId="228"/>
    <cellStyle name="Normalny 13 3" xfId="229"/>
    <cellStyle name="Normalny 13 4" xfId="230"/>
    <cellStyle name="Normalny 14" xfId="231"/>
    <cellStyle name="Normalny 14 2" xfId="232"/>
    <cellStyle name="Normalny 14 2 2" xfId="233"/>
    <cellStyle name="Normalny 14 2 3" xfId="234"/>
    <cellStyle name="Normalny 14 3" xfId="235"/>
    <cellStyle name="Normalny 14 3 2" xfId="236"/>
    <cellStyle name="Normalny 14 4" xfId="237"/>
    <cellStyle name="Normalny 14 5" xfId="238"/>
    <cellStyle name="Normalny 14 5 2" xfId="239"/>
    <cellStyle name="Normalny 14 6" xfId="240"/>
    <cellStyle name="Normalny 14 7" xfId="241"/>
    <cellStyle name="Normalny 14 8" xfId="242"/>
    <cellStyle name="Normalny 14 9" xfId="243"/>
    <cellStyle name="Normalny 15" xfId="244"/>
    <cellStyle name="Normalny 15 2" xfId="245"/>
    <cellStyle name="Normalny 15 2 2" xfId="246"/>
    <cellStyle name="Normalny 15 3" xfId="247"/>
    <cellStyle name="Normalny 15 4" xfId="248"/>
    <cellStyle name="Normalny 15 5" xfId="249"/>
    <cellStyle name="Normalny 15 6" xfId="250"/>
    <cellStyle name="Normalny 15 7" xfId="251"/>
    <cellStyle name="Normalny 15 8" xfId="252"/>
    <cellStyle name="Normalny 15 9" xfId="253"/>
    <cellStyle name="Normalny 16" xfId="254"/>
    <cellStyle name="Normalny 16 2" xfId="255"/>
    <cellStyle name="Normalny 16 2 2" xfId="256"/>
    <cellStyle name="Normalny 16 3" xfId="257"/>
    <cellStyle name="Normalny 16 4" xfId="258"/>
    <cellStyle name="Normalny 17" xfId="259"/>
    <cellStyle name="Normalny 17 2" xfId="260"/>
    <cellStyle name="Normalny 17 3" xfId="261"/>
    <cellStyle name="Normalny 18" xfId="262"/>
    <cellStyle name="Normalny 18 2" xfId="263"/>
    <cellStyle name="Normalny 19" xfId="264"/>
    <cellStyle name="Normalny 2" xfId="265"/>
    <cellStyle name="Normalny 2 10" xfId="266"/>
    <cellStyle name="Normalny 2 11" xfId="267"/>
    <cellStyle name="Normalny 2 2" xfId="268"/>
    <cellStyle name="Normalny 2 2 2" xfId="269"/>
    <cellStyle name="Normalny 2 2 2 2" xfId="270"/>
    <cellStyle name="Normalny 2 2 2 3" xfId="271"/>
    <cellStyle name="Normalny 2 2 3" xfId="272"/>
    <cellStyle name="Normalny 2 2 3 2" xfId="273"/>
    <cellStyle name="Normalny 2 2 3 2 2" xfId="274"/>
    <cellStyle name="Normalny 2 2 3 2 3" xfId="275"/>
    <cellStyle name="Normalny 2 2 3 3" xfId="276"/>
    <cellStyle name="Normalny 2 2 3 4" xfId="277"/>
    <cellStyle name="Normalny 2 2 4" xfId="278"/>
    <cellStyle name="Normalny 2 2 4 2" xfId="279"/>
    <cellStyle name="Normalny 2 2 5" xfId="280"/>
    <cellStyle name="Normalny 2 2 6" xfId="281"/>
    <cellStyle name="Normalny 2 2 7" xfId="282"/>
    <cellStyle name="Normalny 2 2 8" xfId="283"/>
    <cellStyle name="Normalny 2 3" xfId="284"/>
    <cellStyle name="Normalny 2 3 2" xfId="285"/>
    <cellStyle name="Normalny 2 3 3" xfId="286"/>
    <cellStyle name="Normalny 2 3 4" xfId="287"/>
    <cellStyle name="Normalny 2 3 5" xfId="288"/>
    <cellStyle name="Normalny 2 3 6" xfId="289"/>
    <cellStyle name="Normalny 2 4" xfId="290"/>
    <cellStyle name="Normalny 2 4 2" xfId="291"/>
    <cellStyle name="Normalny 2 4 2 2" xfId="292"/>
    <cellStyle name="Normalny 2 4 2 3" xfId="293"/>
    <cellStyle name="Normalny 2 4 3" xfId="294"/>
    <cellStyle name="Normalny 2 4 4" xfId="295"/>
    <cellStyle name="Normalny 2 5" xfId="296"/>
    <cellStyle name="Normalny 2 5 2" xfId="297"/>
    <cellStyle name="Normalny 2 5 3" xfId="298"/>
    <cellStyle name="Normalny 2 6" xfId="299"/>
    <cellStyle name="Normalny 2 7" xfId="300"/>
    <cellStyle name="Normalny 2 8" xfId="301"/>
    <cellStyle name="Normalny 2 9" xfId="302"/>
    <cellStyle name="Normalny 20" xfId="303"/>
    <cellStyle name="Normalny 21" xfId="304"/>
    <cellStyle name="Normalny 22" xfId="305"/>
    <cellStyle name="Normalny 23" xfId="306"/>
    <cellStyle name="Normalny 24" xfId="307"/>
    <cellStyle name="Normalny 25" xfId="308"/>
    <cellStyle name="Normalny 26" xfId="309"/>
    <cellStyle name="Normalny 27" xfId="310"/>
    <cellStyle name="Normalny 3" xfId="311"/>
    <cellStyle name="Normalny 3 2" xfId="312"/>
    <cellStyle name="Normalny 3 2 2" xfId="313"/>
    <cellStyle name="Normalny 3 3" xfId="314"/>
    <cellStyle name="Normalny 3 3 2" xfId="315"/>
    <cellStyle name="Normalny 3 4" xfId="316"/>
    <cellStyle name="Normalny 3 5" xfId="317"/>
    <cellStyle name="Normalny 3 6" xfId="318"/>
    <cellStyle name="Normalny 3 7" xfId="319"/>
    <cellStyle name="Normalny 3 8" xfId="320"/>
    <cellStyle name="Normalny 4" xfId="321"/>
    <cellStyle name="Normalny 4 2" xfId="322"/>
    <cellStyle name="Normalny 4 2 2" xfId="323"/>
    <cellStyle name="Normalny 4 2 3" xfId="324"/>
    <cellStyle name="Normalny 4 3" xfId="325"/>
    <cellStyle name="Normalny 4 3 2" xfId="326"/>
    <cellStyle name="Normalny 4 3 2 2" xfId="327"/>
    <cellStyle name="Normalny 4 3 2 3" xfId="328"/>
    <cellStyle name="Normalny 4 3 3" xfId="329"/>
    <cellStyle name="Normalny 4 3 4" xfId="330"/>
    <cellStyle name="Normalny 4 4" xfId="331"/>
    <cellStyle name="Normalny 4 4 2" xfId="332"/>
    <cellStyle name="Normalny 4 5" xfId="333"/>
    <cellStyle name="Normalny 5" xfId="334"/>
    <cellStyle name="Normalny 5 2" xfId="335"/>
    <cellStyle name="Normalny 5 2 2" xfId="336"/>
    <cellStyle name="Normalny 5 2 3" xfId="337"/>
    <cellStyle name="Normalny 5 3" xfId="338"/>
    <cellStyle name="Normalny 5 3 2" xfId="339"/>
    <cellStyle name="Normalny 5 3 2 2" xfId="340"/>
    <cellStyle name="Normalny 5 3 2 3" xfId="341"/>
    <cellStyle name="Normalny 5 3 3" xfId="342"/>
    <cellStyle name="Normalny 5 3 4" xfId="343"/>
    <cellStyle name="Normalny 5 4" xfId="344"/>
    <cellStyle name="Normalny 5 4 2" xfId="345"/>
    <cellStyle name="Normalny 5 5" xfId="346"/>
    <cellStyle name="Normalny 5 6" xfId="347"/>
    <cellStyle name="Normalny 5 7" xfId="348"/>
    <cellStyle name="Normalny 5 8" xfId="349"/>
    <cellStyle name="Normalny 6" xfId="350"/>
    <cellStyle name="Normalny 6 2" xfId="351"/>
    <cellStyle name="Normalny 6 3" xfId="352"/>
    <cellStyle name="Normalny 6 4" xfId="353"/>
    <cellStyle name="Normalny 6 5" xfId="354"/>
    <cellStyle name="Normalny 6 6" xfId="355"/>
    <cellStyle name="Normalny 7" xfId="356"/>
    <cellStyle name="Normalny 7 2" xfId="357"/>
    <cellStyle name="Normalny 7 2 2" xfId="358"/>
    <cellStyle name="Normalny 7 2 3" xfId="359"/>
    <cellStyle name="Normalny 7 3" xfId="360"/>
    <cellStyle name="Normalny 7 3 2" xfId="361"/>
    <cellStyle name="Normalny 7 3 2 2" xfId="362"/>
    <cellStyle name="Normalny 7 3 2 3" xfId="363"/>
    <cellStyle name="Normalny 7 3 3" xfId="364"/>
    <cellStyle name="Normalny 7 3 4" xfId="365"/>
    <cellStyle name="Normalny 7 4" xfId="366"/>
    <cellStyle name="Normalny 7 4 2" xfId="367"/>
    <cellStyle name="Normalny 7 5" xfId="368"/>
    <cellStyle name="Normalny 8" xfId="369"/>
    <cellStyle name="Normalny 8 2" xfId="370"/>
    <cellStyle name="Normalny 8 2 2" xfId="371"/>
    <cellStyle name="Normalny 8 3" xfId="372"/>
    <cellStyle name="Normalny 8 4" xfId="373"/>
    <cellStyle name="Normalny 8 5" xfId="374"/>
    <cellStyle name="Normalny 8 6" xfId="375"/>
    <cellStyle name="Normalny 8 7" xfId="376"/>
    <cellStyle name="Normalny 8 8" xfId="377"/>
    <cellStyle name="Normalny 9" xfId="378"/>
    <cellStyle name="Normalny 9 2" xfId="379"/>
    <cellStyle name="Normalny 9 2 2" xfId="380"/>
    <cellStyle name="Normalny 9 2 3" xfId="381"/>
    <cellStyle name="Normalny 9 3" xfId="382"/>
    <cellStyle name="Normalny 9 3 2" xfId="383"/>
    <cellStyle name="Normalny 9 3 2 2" xfId="384"/>
    <cellStyle name="Normalny 9 3 2 3" xfId="385"/>
    <cellStyle name="Normalny 9 3 3" xfId="386"/>
    <cellStyle name="Normalny 9 3 4" xfId="387"/>
    <cellStyle name="Normalny 9 4" xfId="388"/>
    <cellStyle name="Normalny 9 4 2" xfId="389"/>
    <cellStyle name="Normalny 9 5" xfId="390"/>
    <cellStyle name="Normalny 9 6" xfId="391"/>
    <cellStyle name="Normalny 9 7" xfId="392"/>
    <cellStyle name="Normalny 9 8" xfId="393"/>
    <cellStyle name="Normalny_Arkusz1" xfId="394"/>
    <cellStyle name="Obliczenia 2" xfId="395"/>
    <cellStyle name="Obliczenia 2 2" xfId="396"/>
    <cellStyle name="Obliczenia 2 3" xfId="397"/>
    <cellStyle name="Obliczenia 3" xfId="398"/>
    <cellStyle name="Procentowy" xfId="521" builtinId="5"/>
    <cellStyle name="Procentowy 2" xfId="399"/>
    <cellStyle name="Procentowy 2 10" xfId="400"/>
    <cellStyle name="Procentowy 2 2" xfId="401"/>
    <cellStyle name="Procentowy 2 2 2" xfId="402"/>
    <cellStyle name="Procentowy 2 2 3" xfId="403"/>
    <cellStyle name="Procentowy 2 2 4" xfId="404"/>
    <cellStyle name="Procentowy 2 3" xfId="405"/>
    <cellStyle name="Procentowy 2 4" xfId="406"/>
    <cellStyle name="Procentowy 2 4 2" xfId="407"/>
    <cellStyle name="Procentowy 2 4 3" xfId="408"/>
    <cellStyle name="Procentowy 2 5" xfId="409"/>
    <cellStyle name="Procentowy 2 6" xfId="410"/>
    <cellStyle name="Procentowy 2 7" xfId="411"/>
    <cellStyle name="Procentowy 2 8" xfId="412"/>
    <cellStyle name="Procentowy 2 9" xfId="413"/>
    <cellStyle name="Procentowy 3" xfId="414"/>
    <cellStyle name="Procentowy 3 2" xfId="415"/>
    <cellStyle name="Procentowy 3 3" xfId="416"/>
    <cellStyle name="Procentowy 4" xfId="417"/>
    <cellStyle name="Procentowy 4 2" xfId="418"/>
    <cellStyle name="Procentowy 4 3" xfId="419"/>
    <cellStyle name="Procentowy 5" xfId="420"/>
    <cellStyle name="Result" xfId="421"/>
    <cellStyle name="Result 2" xfId="422"/>
    <cellStyle name="Result 3" xfId="423"/>
    <cellStyle name="Result 4" xfId="424"/>
    <cellStyle name="Result2" xfId="425"/>
    <cellStyle name="Result2 2" xfId="426"/>
    <cellStyle name="Result2 3" xfId="427"/>
    <cellStyle name="Result2 4" xfId="428"/>
    <cellStyle name="Suma 2" xfId="429"/>
    <cellStyle name="Suma 2 2" xfId="430"/>
    <cellStyle name="Suma 2 3" xfId="431"/>
    <cellStyle name="Suma 3" xfId="432"/>
    <cellStyle name="Tekst objaśnienia 2" xfId="433"/>
    <cellStyle name="Tekst objaśnienia 2 2" xfId="434"/>
    <cellStyle name="Tekst objaśnienia 2 3" xfId="435"/>
    <cellStyle name="Tekst objaśnienia 3" xfId="436"/>
    <cellStyle name="Tekst ostrzeżenia 2" xfId="437"/>
    <cellStyle name="Tekst ostrzeżenia 2 2" xfId="438"/>
    <cellStyle name="Tekst ostrzeżenia 2 3" xfId="439"/>
    <cellStyle name="Tekst ostrzeżenia 3" xfId="440"/>
    <cellStyle name="Tytuł 2" xfId="441"/>
    <cellStyle name="Tytuł 2 2" xfId="442"/>
    <cellStyle name="Tytuł 2 3" xfId="443"/>
    <cellStyle name="Tytuł 3" xfId="444"/>
    <cellStyle name="Uwaga 2" xfId="445"/>
    <cellStyle name="Uwaga 2 2" xfId="446"/>
    <cellStyle name="Uwaga 2 3" xfId="447"/>
    <cellStyle name="Uwaga 3" xfId="448"/>
    <cellStyle name="Uwaga 4" xfId="449"/>
    <cellStyle name="Uwaga 5" xfId="450"/>
    <cellStyle name="Uwaga 6" xfId="451"/>
    <cellStyle name="Uwaga 7" xfId="452"/>
    <cellStyle name="Walutowy 2" xfId="453"/>
    <cellStyle name="Walutowy 2 10" xfId="454"/>
    <cellStyle name="Walutowy 2 2" xfId="455"/>
    <cellStyle name="Walutowy 2 2 2" xfId="456"/>
    <cellStyle name="Walutowy 2 2 3" xfId="457"/>
    <cellStyle name="Walutowy 2 2 4" xfId="458"/>
    <cellStyle name="Walutowy 2 2 5" xfId="459"/>
    <cellStyle name="Walutowy 2 3" xfId="460"/>
    <cellStyle name="Walutowy 2 4" xfId="461"/>
    <cellStyle name="Walutowy 2 5" xfId="462"/>
    <cellStyle name="Walutowy 2 6" xfId="463"/>
    <cellStyle name="Walutowy 2 7" xfId="464"/>
    <cellStyle name="Walutowy 2 8" xfId="465"/>
    <cellStyle name="Walutowy 2 9" xfId="466"/>
    <cellStyle name="Walutowy 3" xfId="467"/>
    <cellStyle name="Walutowy 3 10" xfId="468"/>
    <cellStyle name="Walutowy 3 2" xfId="469"/>
    <cellStyle name="Walutowy 3 2 2" xfId="470"/>
    <cellStyle name="Walutowy 3 3" xfId="471"/>
    <cellStyle name="Walutowy 3 4" xfId="472"/>
    <cellStyle name="Walutowy 3 5" xfId="473"/>
    <cellStyle name="Walutowy 3 6" xfId="474"/>
    <cellStyle name="Walutowy 3 7" xfId="475"/>
    <cellStyle name="Walutowy 3 8" xfId="476"/>
    <cellStyle name="Walutowy 3 9" xfId="477"/>
    <cellStyle name="Walutowy 4" xfId="478"/>
    <cellStyle name="Walutowy 4 10" xfId="479"/>
    <cellStyle name="Walutowy 4 11" xfId="480"/>
    <cellStyle name="Walutowy 4 12" xfId="481"/>
    <cellStyle name="Walutowy 4 2" xfId="482"/>
    <cellStyle name="Walutowy 4 2 2" xfId="483"/>
    <cellStyle name="Walutowy 4 2 2 2" xfId="484"/>
    <cellStyle name="Walutowy 4 2 3" xfId="485"/>
    <cellStyle name="Walutowy 4 2 4" xfId="486"/>
    <cellStyle name="Walutowy 4 2 5" xfId="487"/>
    <cellStyle name="Walutowy 4 2 6" xfId="488"/>
    <cellStyle name="Walutowy 4 2 7" xfId="489"/>
    <cellStyle name="Walutowy 4 3" xfId="490"/>
    <cellStyle name="Walutowy 4 3 2" xfId="491"/>
    <cellStyle name="Walutowy 4 3 2 2" xfId="492"/>
    <cellStyle name="Walutowy 4 3 2 3" xfId="493"/>
    <cellStyle name="Walutowy 4 3 3" xfId="494"/>
    <cellStyle name="Walutowy 4 3 3 2" xfId="495"/>
    <cellStyle name="Walutowy 4 3 4" xfId="496"/>
    <cellStyle name="Walutowy 4 3 5" xfId="497"/>
    <cellStyle name="Walutowy 4 3 5 2" xfId="498"/>
    <cellStyle name="Walutowy 4 3 6" xfId="499"/>
    <cellStyle name="Walutowy 4 3 7" xfId="500"/>
    <cellStyle name="Walutowy 4 3 8" xfId="501"/>
    <cellStyle name="Walutowy 4 3 9" xfId="502"/>
    <cellStyle name="Walutowy 4 4" xfId="503"/>
    <cellStyle name="Walutowy 4 4 2" xfId="504"/>
    <cellStyle name="Walutowy 4 5" xfId="505"/>
    <cellStyle name="Walutowy 4 5 2" xfId="506"/>
    <cellStyle name="Walutowy 4 6" xfId="507"/>
    <cellStyle name="Walutowy 4 7" xfId="508"/>
    <cellStyle name="Walutowy 4 8" xfId="509"/>
    <cellStyle name="Walutowy 4 9" xfId="510"/>
    <cellStyle name="Walutowy 5" xfId="511"/>
    <cellStyle name="Walutowy_Arkusz1" xfId="512"/>
    <cellStyle name="Walutowy_Arkusz1 2" xfId="513"/>
    <cellStyle name="Złe 2" xfId="514"/>
    <cellStyle name="Złe 2 2" xfId="515"/>
    <cellStyle name="Złe 2 3" xfId="516"/>
    <cellStyle name="Złe 3" xfId="51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284C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1" max="2" width="9.140625" style="1"/>
    <col min="3" max="3" width="9.140625" style="2"/>
    <col min="4" max="16384" width="9.140625" style="1"/>
  </cols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3" max="3" width="9.140625" style="2"/>
    <col min="9" max="10" width="9.140625" style="2"/>
    <col min="15" max="15" width="9.140625" style="2"/>
  </cols>
  <sheetData/>
  <phoneticPr fontId="0" type="noConversion"/>
  <pageMargins left="0.57986111111111116" right="0.7597222222222223" top="0.77986111111111112" bottom="0.84027777777777779" header="0.5" footer="0.5"/>
  <pageSetup paperSize="9" firstPageNumber="0" orientation="landscape" horizontalDpi="300" verticalDpi="300" r:id="rId1"/>
  <headerFooter alignWithMargins="0">
    <oddHeader>&amp;CPrzetarg BZP NR 23 poz 8664 z dnia 25.02.200  Grupa 5 str nr &amp;P z &amp;N</oddHeader>
    <oddFooter>&amp;RPieczątka i podpis Oferenta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0"/>
  <sheetViews>
    <sheetView tabSelected="1" view="pageBreakPreview" zoomScaleSheetLayoutView="100" workbookViewId="0">
      <selection activeCell="B118" sqref="B118"/>
    </sheetView>
  </sheetViews>
  <sheetFormatPr defaultColWidth="11.7109375" defaultRowHeight="12.75"/>
  <cols>
    <col min="1" max="1" width="5.85546875" style="477" bestFit="1" customWidth="1"/>
    <col min="2" max="2" width="52.5703125" style="484" customWidth="1"/>
    <col min="3" max="3" width="5.28515625" style="477" customWidth="1"/>
    <col min="4" max="4" width="5.42578125" style="477" customWidth="1"/>
    <col min="5" max="5" width="5" style="38" bestFit="1" customWidth="1"/>
    <col min="6" max="6" width="35" style="484" customWidth="1"/>
    <col min="7" max="7" width="7.42578125" style="38" bestFit="1" customWidth="1"/>
    <col min="8" max="8" width="15.7109375" style="38" customWidth="1"/>
    <col min="9" max="9" width="5.140625" style="477" bestFit="1" customWidth="1"/>
    <col min="10" max="10" width="12.85546875" style="477" hidden="1" customWidth="1"/>
    <col min="11" max="11" width="9.28515625" style="477" hidden="1" customWidth="1"/>
    <col min="12" max="12" width="7.85546875" style="38" hidden="1" customWidth="1"/>
    <col min="13" max="13" width="5.42578125" style="477" hidden="1" customWidth="1"/>
    <col min="14" max="14" width="8.7109375" style="38" hidden="1" customWidth="1"/>
    <col min="15" max="15" width="12" style="38" hidden="1" customWidth="1"/>
    <col min="16" max="16" width="11.28515625" style="477" hidden="1" customWidth="1"/>
    <col min="17" max="17" width="11.5703125" style="477" hidden="1" customWidth="1"/>
    <col min="18" max="18" width="8.85546875" style="477" customWidth="1"/>
    <col min="19" max="19" width="8.28515625" style="477" customWidth="1"/>
    <col min="20" max="20" width="10" style="110" customWidth="1"/>
    <col min="21" max="21" width="6.42578125" style="111" customWidth="1"/>
    <col min="22" max="22" width="11.7109375" style="110"/>
    <col min="23" max="23" width="18.7109375" style="110" customWidth="1"/>
    <col min="24" max="24" width="17.140625" style="110" customWidth="1"/>
    <col min="25" max="25" width="11.7109375" style="38"/>
    <col min="26" max="26" width="10.42578125" style="477" customWidth="1"/>
    <col min="27" max="16384" width="11.7109375" style="477"/>
  </cols>
  <sheetData>
    <row r="1" spans="1:26" s="273" customFormat="1" ht="64.5" customHeight="1">
      <c r="A1" s="332" t="s">
        <v>0</v>
      </c>
      <c r="B1" s="333" t="s">
        <v>176</v>
      </c>
      <c r="C1" s="333" t="s">
        <v>1</v>
      </c>
      <c r="D1" s="333" t="s">
        <v>2</v>
      </c>
      <c r="E1" s="334" t="s">
        <v>31</v>
      </c>
      <c r="F1" s="333" t="s">
        <v>238</v>
      </c>
      <c r="G1" s="332" t="s">
        <v>30</v>
      </c>
      <c r="H1" s="335" t="s">
        <v>25</v>
      </c>
      <c r="I1" s="335" t="s">
        <v>3</v>
      </c>
      <c r="J1" s="335" t="s">
        <v>4</v>
      </c>
      <c r="K1" s="282" t="s">
        <v>27</v>
      </c>
      <c r="L1" s="141" t="s">
        <v>5</v>
      </c>
      <c r="M1" s="141" t="s">
        <v>29</v>
      </c>
      <c r="N1" s="142" t="s">
        <v>28</v>
      </c>
      <c r="O1" s="142" t="s">
        <v>6</v>
      </c>
      <c r="P1" s="143" t="s">
        <v>7</v>
      </c>
      <c r="Q1" s="76" t="s">
        <v>104</v>
      </c>
      <c r="R1" s="268" t="s">
        <v>235</v>
      </c>
      <c r="S1" s="268" t="s">
        <v>27</v>
      </c>
      <c r="T1" s="269" t="s">
        <v>5</v>
      </c>
      <c r="U1" s="270" t="s">
        <v>236</v>
      </c>
      <c r="V1" s="269" t="s">
        <v>237</v>
      </c>
      <c r="W1" s="269" t="s">
        <v>6</v>
      </c>
      <c r="X1" s="269" t="s">
        <v>7</v>
      </c>
      <c r="Y1" s="144" t="s">
        <v>244</v>
      </c>
      <c r="Z1" s="76" t="s">
        <v>245</v>
      </c>
    </row>
    <row r="2" spans="1:26" s="341" customFormat="1" ht="11.25">
      <c r="A2" s="322">
        <v>1</v>
      </c>
      <c r="B2" s="323" t="s">
        <v>8</v>
      </c>
      <c r="C2" s="324" t="s">
        <v>9</v>
      </c>
      <c r="D2" s="324" t="s">
        <v>10</v>
      </c>
      <c r="E2" s="325">
        <v>5</v>
      </c>
      <c r="F2" s="324" t="s">
        <v>11</v>
      </c>
      <c r="G2" s="326">
        <v>7</v>
      </c>
      <c r="H2" s="327">
        <v>8</v>
      </c>
      <c r="I2" s="327">
        <v>9</v>
      </c>
      <c r="J2" s="337">
        <v>10</v>
      </c>
      <c r="K2" s="338">
        <v>11</v>
      </c>
      <c r="L2" s="328">
        <v>12</v>
      </c>
      <c r="M2" s="339">
        <v>13</v>
      </c>
      <c r="N2" s="339">
        <v>14</v>
      </c>
      <c r="O2" s="339">
        <v>15</v>
      </c>
      <c r="P2" s="339">
        <v>16</v>
      </c>
      <c r="Q2" s="339">
        <v>17</v>
      </c>
      <c r="R2" s="340"/>
      <c r="S2" s="340"/>
      <c r="T2" s="329"/>
      <c r="U2" s="330"/>
      <c r="V2" s="329"/>
      <c r="W2" s="329"/>
      <c r="X2" s="329"/>
      <c r="Y2" s="331"/>
      <c r="Z2" s="340"/>
    </row>
    <row r="3" spans="1:26" s="512" customFormat="1" ht="13.5" customHeight="1" thickBot="1"/>
    <row r="4" spans="1:26" s="350" customFormat="1" ht="15" customHeight="1">
      <c r="A4" s="342"/>
      <c r="B4" s="343" t="s">
        <v>39</v>
      </c>
      <c r="C4" s="344"/>
      <c r="D4" s="345"/>
      <c r="E4" s="137"/>
      <c r="F4" s="345"/>
      <c r="G4" s="346"/>
      <c r="H4" s="347"/>
      <c r="I4" s="347"/>
      <c r="J4" s="348"/>
      <c r="K4" s="349"/>
      <c r="L4" s="17"/>
      <c r="O4" s="17"/>
      <c r="R4" s="351"/>
      <c r="S4" s="351"/>
      <c r="T4" s="103"/>
      <c r="U4" s="104"/>
      <c r="V4" s="103"/>
      <c r="W4" s="103"/>
      <c r="X4" s="103"/>
      <c r="Y4" s="56"/>
      <c r="Z4" s="351"/>
    </row>
    <row r="5" spans="1:26" s="350" customFormat="1" ht="75.75" customHeight="1">
      <c r="A5" s="26"/>
      <c r="B5" s="102" t="s">
        <v>174</v>
      </c>
      <c r="C5" s="25" t="s">
        <v>23</v>
      </c>
      <c r="D5" s="25" t="s">
        <v>12</v>
      </c>
      <c r="E5" s="5"/>
      <c r="F5" s="352"/>
      <c r="G5" s="26"/>
      <c r="H5" s="27"/>
      <c r="I5" s="28"/>
      <c r="J5" s="29"/>
      <c r="K5" s="29"/>
      <c r="L5" s="15">
        <v>0</v>
      </c>
      <c r="M5" s="30"/>
      <c r="N5" s="31">
        <f>L5*(1+M5)</f>
        <v>0</v>
      </c>
      <c r="O5" s="32">
        <f>H5*L5</f>
        <v>0</v>
      </c>
      <c r="P5" s="33">
        <f>H5*N5</f>
        <v>0</v>
      </c>
      <c r="Q5" s="57"/>
      <c r="R5" s="351"/>
      <c r="S5" s="351"/>
      <c r="T5" s="103"/>
      <c r="U5" s="104"/>
      <c r="V5" s="103"/>
      <c r="W5" s="103"/>
      <c r="X5" s="103"/>
      <c r="Y5" s="56"/>
      <c r="Z5" s="351"/>
    </row>
    <row r="6" spans="1:26" s="350" customFormat="1" ht="12">
      <c r="A6" s="26">
        <v>1</v>
      </c>
      <c r="B6" s="353" t="s">
        <v>149</v>
      </c>
      <c r="C6" s="25" t="s">
        <v>14</v>
      </c>
      <c r="D6" s="25" t="s">
        <v>14</v>
      </c>
      <c r="E6" s="5" t="s">
        <v>20</v>
      </c>
      <c r="F6" s="352" t="s">
        <v>75</v>
      </c>
      <c r="G6" s="26">
        <v>75</v>
      </c>
      <c r="H6" s="27">
        <v>620</v>
      </c>
      <c r="I6" s="28" t="s">
        <v>13</v>
      </c>
      <c r="J6" s="29"/>
      <c r="K6" s="29"/>
      <c r="L6" s="15"/>
      <c r="M6" s="30"/>
      <c r="N6" s="31"/>
      <c r="O6" s="32"/>
      <c r="P6" s="33"/>
      <c r="Q6" s="57"/>
      <c r="R6" s="351"/>
      <c r="S6" s="351"/>
      <c r="T6" s="103">
        <v>0</v>
      </c>
      <c r="U6" s="104">
        <v>0.08</v>
      </c>
      <c r="V6" s="103">
        <f>T6*1.08</f>
        <v>0</v>
      </c>
      <c r="W6" s="103">
        <f>H6*T6</f>
        <v>0</v>
      </c>
      <c r="X6" s="103">
        <f>H6*V6</f>
        <v>0</v>
      </c>
      <c r="Y6" s="56"/>
      <c r="Z6" s="351"/>
    </row>
    <row r="7" spans="1:26" s="350" customFormat="1" ht="24">
      <c r="A7" s="26">
        <v>2</v>
      </c>
      <c r="B7" s="353" t="s">
        <v>149</v>
      </c>
      <c r="C7" s="25" t="s">
        <v>14</v>
      </c>
      <c r="D7" s="25" t="s">
        <v>14</v>
      </c>
      <c r="E7" s="5" t="s">
        <v>15</v>
      </c>
      <c r="F7" s="352" t="s">
        <v>173</v>
      </c>
      <c r="G7" s="26">
        <v>75</v>
      </c>
      <c r="H7" s="27">
        <v>72</v>
      </c>
      <c r="I7" s="28" t="s">
        <v>13</v>
      </c>
      <c r="J7" s="29"/>
      <c r="K7" s="29"/>
      <c r="L7" s="15"/>
      <c r="M7" s="30"/>
      <c r="N7" s="31"/>
      <c r="O7" s="32"/>
      <c r="P7" s="33"/>
      <c r="Q7" s="57"/>
      <c r="R7" s="351"/>
      <c r="S7" s="351"/>
      <c r="T7" s="103">
        <v>0</v>
      </c>
      <c r="U7" s="104">
        <v>0.08</v>
      </c>
      <c r="V7" s="103">
        <f t="shared" ref="V7:V24" si="0">T7*1.08</f>
        <v>0</v>
      </c>
      <c r="W7" s="103">
        <f t="shared" ref="W7:W24" si="1">H7*T7</f>
        <v>0</v>
      </c>
      <c r="X7" s="103">
        <f t="shared" ref="X7:X24" si="2">H7*V7</f>
        <v>0</v>
      </c>
      <c r="Y7" s="56"/>
      <c r="Z7" s="351"/>
    </row>
    <row r="8" spans="1:26" s="350" customFormat="1" ht="12">
      <c r="A8" s="26">
        <v>3</v>
      </c>
      <c r="B8" s="24" t="s">
        <v>37</v>
      </c>
      <c r="C8" s="24" t="s">
        <v>14</v>
      </c>
      <c r="D8" s="24" t="s">
        <v>14</v>
      </c>
      <c r="E8" s="5" t="s">
        <v>17</v>
      </c>
      <c r="F8" s="352" t="s">
        <v>85</v>
      </c>
      <c r="G8" s="26">
        <v>75</v>
      </c>
      <c r="H8" s="28">
        <v>168</v>
      </c>
      <c r="I8" s="28" t="s">
        <v>13</v>
      </c>
      <c r="J8" s="29"/>
      <c r="K8" s="29"/>
      <c r="L8" s="15">
        <v>0</v>
      </c>
      <c r="M8" s="30"/>
      <c r="N8" s="31">
        <f t="shared" ref="N8:N22" si="3">L8*(1+M8)</f>
        <v>0</v>
      </c>
      <c r="O8" s="32">
        <f t="shared" ref="O8:O22" si="4">H8*L8</f>
        <v>0</v>
      </c>
      <c r="P8" s="33">
        <f t="shared" ref="P8:P22" si="5">H8*N8</f>
        <v>0</v>
      </c>
      <c r="Q8" s="57"/>
      <c r="R8" s="351"/>
      <c r="S8" s="351"/>
      <c r="T8" s="103">
        <v>0</v>
      </c>
      <c r="U8" s="104">
        <v>0.08</v>
      </c>
      <c r="V8" s="103">
        <f t="shared" si="0"/>
        <v>0</v>
      </c>
      <c r="W8" s="103">
        <f t="shared" si="1"/>
        <v>0</v>
      </c>
      <c r="X8" s="103">
        <f t="shared" si="2"/>
        <v>0</v>
      </c>
      <c r="Y8" s="56"/>
      <c r="Z8" s="351"/>
    </row>
    <row r="9" spans="1:26" s="350" customFormat="1" ht="12">
      <c r="A9" s="26">
        <v>4</v>
      </c>
      <c r="B9" s="24" t="s">
        <v>37</v>
      </c>
      <c r="C9" s="24" t="s">
        <v>14</v>
      </c>
      <c r="D9" s="24" t="s">
        <v>14</v>
      </c>
      <c r="E9" s="5" t="s">
        <v>16</v>
      </c>
      <c r="F9" s="352" t="s">
        <v>278</v>
      </c>
      <c r="G9" s="26">
        <v>75</v>
      </c>
      <c r="H9" s="28">
        <v>420</v>
      </c>
      <c r="I9" s="28" t="s">
        <v>13</v>
      </c>
      <c r="J9" s="29"/>
      <c r="K9" s="29"/>
      <c r="L9" s="15">
        <v>0</v>
      </c>
      <c r="M9" s="30"/>
      <c r="N9" s="31">
        <f t="shared" si="3"/>
        <v>0</v>
      </c>
      <c r="O9" s="32">
        <f t="shared" si="4"/>
        <v>0</v>
      </c>
      <c r="P9" s="33">
        <f t="shared" si="5"/>
        <v>0</v>
      </c>
      <c r="Q9" s="57"/>
      <c r="R9" s="351"/>
      <c r="S9" s="351"/>
      <c r="T9" s="103">
        <v>0</v>
      </c>
      <c r="U9" s="104">
        <v>0.08</v>
      </c>
      <c r="V9" s="103">
        <f t="shared" si="0"/>
        <v>0</v>
      </c>
      <c r="W9" s="103">
        <f t="shared" si="1"/>
        <v>0</v>
      </c>
      <c r="X9" s="103">
        <f t="shared" si="2"/>
        <v>0</v>
      </c>
      <c r="Y9" s="56"/>
      <c r="Z9" s="351"/>
    </row>
    <row r="10" spans="1:26" s="350" customFormat="1" ht="30" customHeight="1">
      <c r="A10" s="26">
        <v>5</v>
      </c>
      <c r="B10" s="24" t="s">
        <v>37</v>
      </c>
      <c r="C10" s="24" t="s">
        <v>14</v>
      </c>
      <c r="D10" s="24" t="s">
        <v>14</v>
      </c>
      <c r="E10" s="5" t="s">
        <v>16</v>
      </c>
      <c r="F10" s="352" t="s">
        <v>86</v>
      </c>
      <c r="G10" s="26">
        <v>75</v>
      </c>
      <c r="H10" s="28">
        <v>960</v>
      </c>
      <c r="I10" s="28" t="s">
        <v>13</v>
      </c>
      <c r="J10" s="29"/>
      <c r="K10" s="29"/>
      <c r="L10" s="15">
        <v>0</v>
      </c>
      <c r="M10" s="30"/>
      <c r="N10" s="31">
        <f t="shared" si="3"/>
        <v>0</v>
      </c>
      <c r="O10" s="32">
        <f t="shared" si="4"/>
        <v>0</v>
      </c>
      <c r="P10" s="33">
        <f t="shared" si="5"/>
        <v>0</v>
      </c>
      <c r="Q10" s="57"/>
      <c r="R10" s="351"/>
      <c r="S10" s="351"/>
      <c r="T10" s="103">
        <v>0</v>
      </c>
      <c r="U10" s="104">
        <v>0.08</v>
      </c>
      <c r="V10" s="103">
        <f t="shared" si="0"/>
        <v>0</v>
      </c>
      <c r="W10" s="103">
        <f t="shared" si="1"/>
        <v>0</v>
      </c>
      <c r="X10" s="103">
        <f t="shared" si="2"/>
        <v>0</v>
      </c>
      <c r="Y10" s="56"/>
      <c r="Z10" s="351"/>
    </row>
    <row r="11" spans="1:26" s="350" customFormat="1" ht="12">
      <c r="A11" s="26">
        <v>6</v>
      </c>
      <c r="B11" s="24" t="s">
        <v>37</v>
      </c>
      <c r="C11" s="24" t="s">
        <v>14</v>
      </c>
      <c r="D11" s="24" t="s">
        <v>14</v>
      </c>
      <c r="E11" s="5" t="s">
        <v>15</v>
      </c>
      <c r="F11" s="352" t="s">
        <v>111</v>
      </c>
      <c r="G11" s="26">
        <v>75</v>
      </c>
      <c r="H11" s="28">
        <v>2292</v>
      </c>
      <c r="I11" s="28" t="s">
        <v>13</v>
      </c>
      <c r="J11" s="29"/>
      <c r="K11" s="29"/>
      <c r="L11" s="15">
        <v>0</v>
      </c>
      <c r="M11" s="30"/>
      <c r="N11" s="31">
        <f t="shared" si="3"/>
        <v>0</v>
      </c>
      <c r="O11" s="32">
        <f t="shared" si="4"/>
        <v>0</v>
      </c>
      <c r="P11" s="33">
        <f t="shared" si="5"/>
        <v>0</v>
      </c>
      <c r="Q11" s="57"/>
      <c r="R11" s="351"/>
      <c r="S11" s="351"/>
      <c r="T11" s="103">
        <v>0</v>
      </c>
      <c r="U11" s="104">
        <v>0.08</v>
      </c>
      <c r="V11" s="103">
        <f t="shared" si="0"/>
        <v>0</v>
      </c>
      <c r="W11" s="103">
        <f t="shared" si="1"/>
        <v>0</v>
      </c>
      <c r="X11" s="103">
        <f t="shared" si="2"/>
        <v>0</v>
      </c>
      <c r="Y11" s="56"/>
      <c r="Z11" s="351"/>
    </row>
    <row r="12" spans="1:26" s="350" customFormat="1" ht="12">
      <c r="A12" s="26">
        <v>7</v>
      </c>
      <c r="B12" s="24" t="s">
        <v>37</v>
      </c>
      <c r="C12" s="24" t="s">
        <v>14</v>
      </c>
      <c r="D12" s="24" t="s">
        <v>14</v>
      </c>
      <c r="E12" s="5" t="s">
        <v>15</v>
      </c>
      <c r="F12" s="352" t="s">
        <v>87</v>
      </c>
      <c r="G12" s="26">
        <v>75</v>
      </c>
      <c r="H12" s="28">
        <v>1296</v>
      </c>
      <c r="I12" s="28" t="s">
        <v>33</v>
      </c>
      <c r="J12" s="29"/>
      <c r="K12" s="29"/>
      <c r="L12" s="15">
        <v>0</v>
      </c>
      <c r="M12" s="30"/>
      <c r="N12" s="31">
        <f t="shared" si="3"/>
        <v>0</v>
      </c>
      <c r="O12" s="32">
        <f t="shared" si="4"/>
        <v>0</v>
      </c>
      <c r="P12" s="33">
        <f t="shared" si="5"/>
        <v>0</v>
      </c>
      <c r="Q12" s="57"/>
      <c r="R12" s="351"/>
      <c r="S12" s="351"/>
      <c r="T12" s="103">
        <v>0</v>
      </c>
      <c r="U12" s="104">
        <v>0.08</v>
      </c>
      <c r="V12" s="103">
        <f t="shared" si="0"/>
        <v>0</v>
      </c>
      <c r="W12" s="103">
        <f t="shared" si="1"/>
        <v>0</v>
      </c>
      <c r="X12" s="103">
        <f t="shared" si="2"/>
        <v>0</v>
      </c>
      <c r="Y12" s="56"/>
      <c r="Z12" s="351"/>
    </row>
    <row r="13" spans="1:26" s="350" customFormat="1" ht="12">
      <c r="A13" s="26">
        <v>8</v>
      </c>
      <c r="B13" s="24" t="s">
        <v>37</v>
      </c>
      <c r="C13" s="24" t="s">
        <v>14</v>
      </c>
      <c r="D13" s="24" t="s">
        <v>14</v>
      </c>
      <c r="E13" s="5" t="s">
        <v>15</v>
      </c>
      <c r="F13" s="352" t="s">
        <v>279</v>
      </c>
      <c r="G13" s="26">
        <v>75</v>
      </c>
      <c r="H13" s="28">
        <v>480</v>
      </c>
      <c r="I13" s="28" t="s">
        <v>13</v>
      </c>
      <c r="J13" s="29"/>
      <c r="K13" s="29"/>
      <c r="L13" s="15">
        <v>0</v>
      </c>
      <c r="M13" s="34"/>
      <c r="N13" s="31">
        <f t="shared" si="3"/>
        <v>0</v>
      </c>
      <c r="O13" s="35">
        <f>H13*L13</f>
        <v>0</v>
      </c>
      <c r="P13" s="33">
        <f t="shared" si="5"/>
        <v>0</v>
      </c>
      <c r="Q13" s="57"/>
      <c r="R13" s="351"/>
      <c r="S13" s="351"/>
      <c r="T13" s="103">
        <v>0</v>
      </c>
      <c r="U13" s="104">
        <v>0.08</v>
      </c>
      <c r="V13" s="103">
        <f t="shared" si="0"/>
        <v>0</v>
      </c>
      <c r="W13" s="103">
        <f t="shared" si="1"/>
        <v>0</v>
      </c>
      <c r="X13" s="103">
        <f t="shared" si="2"/>
        <v>0</v>
      </c>
      <c r="Y13" s="56"/>
      <c r="Z13" s="351"/>
    </row>
    <row r="14" spans="1:26" s="350" customFormat="1" ht="12">
      <c r="A14" s="26">
        <v>9</v>
      </c>
      <c r="B14" s="24" t="s">
        <v>37</v>
      </c>
      <c r="C14" s="24" t="s">
        <v>14</v>
      </c>
      <c r="D14" s="24" t="s">
        <v>14</v>
      </c>
      <c r="E14" s="5" t="s">
        <v>15</v>
      </c>
      <c r="F14" s="352" t="s">
        <v>88</v>
      </c>
      <c r="G14" s="26">
        <v>75</v>
      </c>
      <c r="H14" s="28">
        <v>1800</v>
      </c>
      <c r="I14" s="28" t="s">
        <v>13</v>
      </c>
      <c r="J14" s="29"/>
      <c r="K14" s="29"/>
      <c r="L14" s="15">
        <v>0</v>
      </c>
      <c r="M14" s="30"/>
      <c r="N14" s="31">
        <f t="shared" si="3"/>
        <v>0</v>
      </c>
      <c r="O14" s="32">
        <f t="shared" si="4"/>
        <v>0</v>
      </c>
      <c r="P14" s="33">
        <f t="shared" si="5"/>
        <v>0</v>
      </c>
      <c r="Q14" s="57"/>
      <c r="R14" s="351"/>
      <c r="S14" s="351"/>
      <c r="T14" s="103">
        <v>0</v>
      </c>
      <c r="U14" s="104">
        <v>0.08</v>
      </c>
      <c r="V14" s="103">
        <f t="shared" si="0"/>
        <v>0</v>
      </c>
      <c r="W14" s="103">
        <f t="shared" si="1"/>
        <v>0</v>
      </c>
      <c r="X14" s="103">
        <f t="shared" si="2"/>
        <v>0</v>
      </c>
      <c r="Y14" s="56"/>
      <c r="Z14" s="351"/>
    </row>
    <row r="15" spans="1:26" s="350" customFormat="1" ht="24">
      <c r="A15" s="26">
        <v>10</v>
      </c>
      <c r="B15" s="24" t="s">
        <v>37</v>
      </c>
      <c r="C15" s="24" t="s">
        <v>14</v>
      </c>
      <c r="D15" s="24" t="s">
        <v>14</v>
      </c>
      <c r="E15" s="5" t="s">
        <v>15</v>
      </c>
      <c r="F15" s="352" t="s">
        <v>280</v>
      </c>
      <c r="G15" s="26">
        <v>75</v>
      </c>
      <c r="H15" s="28">
        <v>372</v>
      </c>
      <c r="I15" s="28" t="s">
        <v>13</v>
      </c>
      <c r="J15" s="29"/>
      <c r="K15" s="29"/>
      <c r="L15" s="15">
        <v>0</v>
      </c>
      <c r="M15" s="30"/>
      <c r="N15" s="31">
        <f t="shared" si="3"/>
        <v>0</v>
      </c>
      <c r="O15" s="32">
        <f t="shared" si="4"/>
        <v>0</v>
      </c>
      <c r="P15" s="33">
        <f t="shared" si="5"/>
        <v>0</v>
      </c>
      <c r="Q15" s="57"/>
      <c r="R15" s="351"/>
      <c r="S15" s="351"/>
      <c r="T15" s="103">
        <v>0</v>
      </c>
      <c r="U15" s="104">
        <v>0.08</v>
      </c>
      <c r="V15" s="103">
        <f t="shared" si="0"/>
        <v>0</v>
      </c>
      <c r="W15" s="103">
        <f t="shared" si="1"/>
        <v>0</v>
      </c>
      <c r="X15" s="103">
        <f t="shared" si="2"/>
        <v>0</v>
      </c>
      <c r="Y15" s="56"/>
      <c r="Z15" s="351"/>
    </row>
    <row r="16" spans="1:26" s="350" customFormat="1" ht="12">
      <c r="A16" s="26">
        <v>11</v>
      </c>
      <c r="B16" s="24" t="s">
        <v>37</v>
      </c>
      <c r="C16" s="24" t="s">
        <v>14</v>
      </c>
      <c r="D16" s="24" t="s">
        <v>14</v>
      </c>
      <c r="E16" s="5">
        <v>0</v>
      </c>
      <c r="F16" s="352" t="s">
        <v>87</v>
      </c>
      <c r="G16" s="26">
        <v>75</v>
      </c>
      <c r="H16" s="28">
        <v>4800</v>
      </c>
      <c r="I16" s="28" t="s">
        <v>13</v>
      </c>
      <c r="J16" s="29"/>
      <c r="K16" s="29"/>
      <c r="L16" s="15"/>
      <c r="M16" s="30"/>
      <c r="N16" s="31"/>
      <c r="O16" s="32"/>
      <c r="P16" s="33"/>
      <c r="Q16" s="57"/>
      <c r="R16" s="351"/>
      <c r="S16" s="351"/>
      <c r="T16" s="103">
        <v>0</v>
      </c>
      <c r="U16" s="104">
        <v>0.08</v>
      </c>
      <c r="V16" s="103">
        <f t="shared" si="0"/>
        <v>0</v>
      </c>
      <c r="W16" s="103">
        <f t="shared" si="1"/>
        <v>0</v>
      </c>
      <c r="X16" s="103">
        <f t="shared" si="2"/>
        <v>0</v>
      </c>
      <c r="Y16" s="56"/>
      <c r="Z16" s="351"/>
    </row>
    <row r="17" spans="1:26" s="350" customFormat="1" ht="12">
      <c r="A17" s="26">
        <v>12</v>
      </c>
      <c r="B17" s="24" t="s">
        <v>37</v>
      </c>
      <c r="C17" s="24" t="s">
        <v>14</v>
      </c>
      <c r="D17" s="24" t="s">
        <v>14</v>
      </c>
      <c r="E17" s="5">
        <v>1</v>
      </c>
      <c r="F17" s="352" t="s">
        <v>281</v>
      </c>
      <c r="G17" s="26">
        <v>90</v>
      </c>
      <c r="H17" s="28">
        <v>4428</v>
      </c>
      <c r="I17" s="28" t="s">
        <v>13</v>
      </c>
      <c r="J17" s="29"/>
      <c r="K17" s="29"/>
      <c r="L17" s="15">
        <v>0</v>
      </c>
      <c r="M17" s="30"/>
      <c r="N17" s="31">
        <f t="shared" si="3"/>
        <v>0</v>
      </c>
      <c r="O17" s="32">
        <f t="shared" si="4"/>
        <v>0</v>
      </c>
      <c r="P17" s="33">
        <f t="shared" si="5"/>
        <v>0</v>
      </c>
      <c r="Q17" s="57"/>
      <c r="R17" s="351"/>
      <c r="S17" s="351"/>
      <c r="T17" s="103">
        <v>0</v>
      </c>
      <c r="U17" s="104">
        <v>0.08</v>
      </c>
      <c r="V17" s="103">
        <f t="shared" si="0"/>
        <v>0</v>
      </c>
      <c r="W17" s="103">
        <f t="shared" si="1"/>
        <v>0</v>
      </c>
      <c r="X17" s="103">
        <f t="shared" si="2"/>
        <v>0</v>
      </c>
      <c r="Y17" s="56"/>
      <c r="Z17" s="351"/>
    </row>
    <row r="18" spans="1:26" s="350" customFormat="1" ht="12">
      <c r="A18" s="26">
        <v>13</v>
      </c>
      <c r="B18" s="24" t="s">
        <v>37</v>
      </c>
      <c r="C18" s="24" t="s">
        <v>14</v>
      </c>
      <c r="D18" s="24" t="s">
        <v>14</v>
      </c>
      <c r="E18" s="5">
        <v>2</v>
      </c>
      <c r="F18" s="352" t="s">
        <v>282</v>
      </c>
      <c r="G18" s="26">
        <v>90</v>
      </c>
      <c r="H18" s="28">
        <v>2200</v>
      </c>
      <c r="I18" s="28" t="s">
        <v>13</v>
      </c>
      <c r="J18" s="29"/>
      <c r="K18" s="29"/>
      <c r="L18" s="15">
        <v>0</v>
      </c>
      <c r="M18" s="30"/>
      <c r="N18" s="31">
        <f t="shared" si="3"/>
        <v>0</v>
      </c>
      <c r="O18" s="32">
        <f t="shared" si="4"/>
        <v>0</v>
      </c>
      <c r="P18" s="33">
        <f t="shared" si="5"/>
        <v>0</v>
      </c>
      <c r="Q18" s="57"/>
      <c r="R18" s="351"/>
      <c r="S18" s="351"/>
      <c r="T18" s="103">
        <v>0</v>
      </c>
      <c r="U18" s="104">
        <v>0.08</v>
      </c>
      <c r="V18" s="103">
        <f t="shared" si="0"/>
        <v>0</v>
      </c>
      <c r="W18" s="103">
        <f t="shared" si="1"/>
        <v>0</v>
      </c>
      <c r="X18" s="103">
        <f t="shared" si="2"/>
        <v>0</v>
      </c>
      <c r="Y18" s="56"/>
      <c r="Z18" s="351"/>
    </row>
    <row r="19" spans="1:26" s="350" customFormat="1" ht="12">
      <c r="A19" s="26">
        <v>14</v>
      </c>
      <c r="B19" s="24" t="s">
        <v>37</v>
      </c>
      <c r="C19" s="24" t="s">
        <v>14</v>
      </c>
      <c r="D19" s="24" t="s">
        <v>14</v>
      </c>
      <c r="E19" s="5" t="s">
        <v>16</v>
      </c>
      <c r="F19" s="352" t="s">
        <v>75</v>
      </c>
      <c r="G19" s="26">
        <v>75</v>
      </c>
      <c r="H19" s="28">
        <v>938</v>
      </c>
      <c r="I19" s="28" t="s">
        <v>13</v>
      </c>
      <c r="J19" s="29"/>
      <c r="K19" s="29"/>
      <c r="L19" s="15">
        <v>0</v>
      </c>
      <c r="M19" s="30"/>
      <c r="N19" s="31">
        <f t="shared" si="3"/>
        <v>0</v>
      </c>
      <c r="O19" s="32">
        <f t="shared" si="4"/>
        <v>0</v>
      </c>
      <c r="P19" s="33">
        <f t="shared" si="5"/>
        <v>0</v>
      </c>
      <c r="Q19" s="57"/>
      <c r="R19" s="351"/>
      <c r="S19" s="351"/>
      <c r="T19" s="103">
        <v>0</v>
      </c>
      <c r="U19" s="104">
        <v>0.08</v>
      </c>
      <c r="V19" s="103">
        <f t="shared" si="0"/>
        <v>0</v>
      </c>
      <c r="W19" s="103">
        <f t="shared" si="1"/>
        <v>0</v>
      </c>
      <c r="X19" s="103">
        <f t="shared" si="2"/>
        <v>0</v>
      </c>
      <c r="Y19" s="56"/>
      <c r="Z19" s="351"/>
    </row>
    <row r="20" spans="1:26" s="350" customFormat="1" ht="12">
      <c r="A20" s="26">
        <v>15</v>
      </c>
      <c r="B20" s="24" t="s">
        <v>37</v>
      </c>
      <c r="C20" s="24" t="s">
        <v>14</v>
      </c>
      <c r="D20" s="24" t="s">
        <v>14</v>
      </c>
      <c r="E20" s="5" t="s">
        <v>15</v>
      </c>
      <c r="F20" s="352" t="s">
        <v>76</v>
      </c>
      <c r="G20" s="26">
        <v>75</v>
      </c>
      <c r="H20" s="28">
        <v>1152</v>
      </c>
      <c r="I20" s="28" t="s">
        <v>13</v>
      </c>
      <c r="J20" s="29"/>
      <c r="K20" s="29"/>
      <c r="L20" s="15">
        <v>0</v>
      </c>
      <c r="M20" s="30"/>
      <c r="N20" s="31">
        <f t="shared" si="3"/>
        <v>0</v>
      </c>
      <c r="O20" s="32">
        <f t="shared" si="4"/>
        <v>0</v>
      </c>
      <c r="P20" s="33">
        <f t="shared" si="5"/>
        <v>0</v>
      </c>
      <c r="Q20" s="57"/>
      <c r="R20" s="351"/>
      <c r="S20" s="351"/>
      <c r="T20" s="103">
        <v>0</v>
      </c>
      <c r="U20" s="104">
        <v>0.08</v>
      </c>
      <c r="V20" s="103">
        <f t="shared" si="0"/>
        <v>0</v>
      </c>
      <c r="W20" s="103">
        <f t="shared" si="1"/>
        <v>0</v>
      </c>
      <c r="X20" s="103">
        <f t="shared" si="2"/>
        <v>0</v>
      </c>
      <c r="Y20" s="56"/>
      <c r="Z20" s="351"/>
    </row>
    <row r="21" spans="1:26" s="350" customFormat="1" ht="12">
      <c r="A21" s="26">
        <v>16</v>
      </c>
      <c r="B21" s="24" t="s">
        <v>37</v>
      </c>
      <c r="C21" s="24" t="s">
        <v>14</v>
      </c>
      <c r="D21" s="24" t="s">
        <v>14</v>
      </c>
      <c r="E21" s="5" t="s">
        <v>16</v>
      </c>
      <c r="F21" s="352" t="s">
        <v>77</v>
      </c>
      <c r="G21" s="26">
        <v>75</v>
      </c>
      <c r="H21" s="28">
        <v>840</v>
      </c>
      <c r="I21" s="28" t="s">
        <v>13</v>
      </c>
      <c r="J21" s="29"/>
      <c r="K21" s="29"/>
      <c r="L21" s="15">
        <v>0</v>
      </c>
      <c r="M21" s="30"/>
      <c r="N21" s="31">
        <f t="shared" si="3"/>
        <v>0</v>
      </c>
      <c r="O21" s="32">
        <f t="shared" si="4"/>
        <v>0</v>
      </c>
      <c r="P21" s="33">
        <f t="shared" si="5"/>
        <v>0</v>
      </c>
      <c r="Q21" s="57"/>
      <c r="R21" s="351"/>
      <c r="S21" s="351"/>
      <c r="T21" s="103">
        <v>0</v>
      </c>
      <c r="U21" s="104">
        <v>0.08</v>
      </c>
      <c r="V21" s="103">
        <f t="shared" si="0"/>
        <v>0</v>
      </c>
      <c r="W21" s="103">
        <f t="shared" si="1"/>
        <v>0</v>
      </c>
      <c r="X21" s="103">
        <f t="shared" si="2"/>
        <v>0</v>
      </c>
      <c r="Y21" s="56"/>
      <c r="Z21" s="351"/>
    </row>
    <row r="22" spans="1:26" s="350" customFormat="1" ht="17.25" customHeight="1">
      <c r="A22" s="60">
        <v>17</v>
      </c>
      <c r="B22" s="101" t="s">
        <v>37</v>
      </c>
      <c r="C22" s="24" t="s">
        <v>270</v>
      </c>
      <c r="D22" s="24" t="s">
        <v>14</v>
      </c>
      <c r="E22" s="12" t="s">
        <v>17</v>
      </c>
      <c r="F22" s="354" t="s">
        <v>74</v>
      </c>
      <c r="G22" s="60">
        <v>75</v>
      </c>
      <c r="H22" s="61">
        <v>1104</v>
      </c>
      <c r="I22" s="61" t="s">
        <v>13</v>
      </c>
      <c r="J22" s="64"/>
      <c r="K22" s="64"/>
      <c r="L22" s="50">
        <v>0</v>
      </c>
      <c r="M22" s="133"/>
      <c r="N22" s="134">
        <f t="shared" si="3"/>
        <v>0</v>
      </c>
      <c r="O22" s="182">
        <f t="shared" si="4"/>
        <v>0</v>
      </c>
      <c r="P22" s="43">
        <f t="shared" si="5"/>
        <v>0</v>
      </c>
      <c r="Q22" s="113"/>
      <c r="R22" s="355"/>
      <c r="S22" s="355"/>
      <c r="T22" s="103">
        <v>0</v>
      </c>
      <c r="U22" s="135">
        <v>0.08</v>
      </c>
      <c r="V22" s="103">
        <f t="shared" si="0"/>
        <v>0</v>
      </c>
      <c r="W22" s="103">
        <f t="shared" si="1"/>
        <v>0</v>
      </c>
      <c r="X22" s="103">
        <f t="shared" si="2"/>
        <v>0</v>
      </c>
      <c r="Y22" s="56"/>
      <c r="Z22" s="351"/>
    </row>
    <row r="23" spans="1:26" s="350" customFormat="1" ht="26.25" customHeight="1">
      <c r="A23" s="77">
        <v>18</v>
      </c>
      <c r="B23" s="90" t="s">
        <v>37</v>
      </c>
      <c r="C23" s="24" t="s">
        <v>14</v>
      </c>
      <c r="D23" s="24" t="s">
        <v>14</v>
      </c>
      <c r="E23" s="78" t="s">
        <v>20</v>
      </c>
      <c r="F23" s="286" t="s">
        <v>269</v>
      </c>
      <c r="G23" s="77">
        <v>75</v>
      </c>
      <c r="H23" s="81">
        <v>72</v>
      </c>
      <c r="I23" s="81" t="s">
        <v>13</v>
      </c>
      <c r="J23" s="80"/>
      <c r="K23" s="80"/>
      <c r="L23" s="84"/>
      <c r="M23" s="34"/>
      <c r="N23" s="184"/>
      <c r="O23" s="35"/>
      <c r="P23" s="185"/>
      <c r="Q23" s="80"/>
      <c r="R23" s="356"/>
      <c r="S23" s="351"/>
      <c r="T23" s="103">
        <v>0</v>
      </c>
      <c r="U23" s="135">
        <v>0.08</v>
      </c>
      <c r="V23" s="103">
        <f t="shared" si="0"/>
        <v>0</v>
      </c>
      <c r="W23" s="103">
        <f t="shared" si="1"/>
        <v>0</v>
      </c>
      <c r="X23" s="103">
        <f t="shared" si="2"/>
        <v>0</v>
      </c>
      <c r="Y23" s="56"/>
      <c r="Z23" s="351"/>
    </row>
    <row r="24" spans="1:26" s="350" customFormat="1" ht="24.75" customHeight="1" thickBot="1">
      <c r="A24" s="77">
        <v>19</v>
      </c>
      <c r="B24" s="90" t="s">
        <v>37</v>
      </c>
      <c r="C24" s="24" t="s">
        <v>14</v>
      </c>
      <c r="D24" s="24" t="s">
        <v>14</v>
      </c>
      <c r="E24" s="78" t="s">
        <v>17</v>
      </c>
      <c r="F24" s="186" t="s">
        <v>269</v>
      </c>
      <c r="G24" s="77">
        <v>75</v>
      </c>
      <c r="H24" s="81">
        <v>72</v>
      </c>
      <c r="I24" s="81" t="s">
        <v>34</v>
      </c>
      <c r="J24" s="80"/>
      <c r="K24" s="80"/>
      <c r="L24" s="84"/>
      <c r="M24" s="34"/>
      <c r="N24" s="184"/>
      <c r="O24" s="35"/>
      <c r="P24" s="185"/>
      <c r="Q24" s="80"/>
      <c r="R24" s="356"/>
      <c r="S24" s="351"/>
      <c r="T24" s="103">
        <v>0</v>
      </c>
      <c r="U24" s="104">
        <v>0.08</v>
      </c>
      <c r="V24" s="112">
        <f t="shared" si="0"/>
        <v>0</v>
      </c>
      <c r="W24" s="112">
        <f t="shared" si="1"/>
        <v>0</v>
      </c>
      <c r="X24" s="112">
        <f t="shared" si="2"/>
        <v>0</v>
      </c>
      <c r="Y24" s="56"/>
      <c r="Z24" s="351"/>
    </row>
    <row r="25" spans="1:26" s="350" customFormat="1" ht="24.95" customHeight="1" thickBot="1">
      <c r="A25" s="357"/>
      <c r="B25" s="358"/>
      <c r="C25" s="358"/>
      <c r="D25" s="358"/>
      <c r="E25" s="6"/>
      <c r="F25" s="358"/>
      <c r="G25" s="359"/>
      <c r="H25" s="360"/>
      <c r="I25" s="360"/>
      <c r="J25" s="513" t="s">
        <v>84</v>
      </c>
      <c r="K25" s="514"/>
      <c r="L25" s="514"/>
      <c r="M25" s="514"/>
      <c r="N25" s="515"/>
      <c r="O25" s="361">
        <f>SUM(O5:O22)</f>
        <v>0</v>
      </c>
      <c r="P25" s="361">
        <f>SUM(P5:P22)</f>
        <v>0</v>
      </c>
      <c r="Q25" s="362"/>
      <c r="T25" s="105"/>
      <c r="U25" s="106"/>
      <c r="V25" s="280" t="s">
        <v>239</v>
      </c>
      <c r="W25" s="280">
        <f>SUM(W6:W24)</f>
        <v>0</v>
      </c>
      <c r="X25" s="280">
        <f>SUM(X6:X24)</f>
        <v>0</v>
      </c>
      <c r="Y25" s="279"/>
      <c r="Z25" s="351"/>
    </row>
    <row r="26" spans="1:26" s="512" customFormat="1" ht="13.5" customHeight="1" thickBot="1"/>
    <row r="27" spans="1:26" s="350" customFormat="1" ht="15" customHeight="1" thickBot="1">
      <c r="A27" s="363"/>
      <c r="B27" s="364" t="s">
        <v>40</v>
      </c>
      <c r="C27" s="365"/>
      <c r="D27" s="365"/>
      <c r="E27" s="7"/>
      <c r="F27" s="366"/>
      <c r="G27" s="367"/>
      <c r="H27" s="368"/>
      <c r="I27" s="368"/>
      <c r="J27" s="369"/>
      <c r="K27" s="369"/>
      <c r="L27" s="18"/>
      <c r="M27" s="370"/>
      <c r="O27" s="17"/>
      <c r="T27" s="105"/>
      <c r="U27" s="106"/>
      <c r="V27" s="105"/>
      <c r="W27" s="105"/>
      <c r="X27" s="105"/>
      <c r="Y27" s="17"/>
    </row>
    <row r="28" spans="1:26" s="350" customFormat="1" ht="59.25" customHeight="1">
      <c r="A28" s="26">
        <v>1</v>
      </c>
      <c r="B28" s="371" t="s">
        <v>283</v>
      </c>
      <c r="C28" s="24" t="s">
        <v>23</v>
      </c>
      <c r="D28" s="24" t="s">
        <v>36</v>
      </c>
      <c r="E28" s="5" t="s">
        <v>17</v>
      </c>
      <c r="F28" s="352" t="s">
        <v>89</v>
      </c>
      <c r="G28" s="26">
        <v>75</v>
      </c>
      <c r="H28" s="81">
        <v>384</v>
      </c>
      <c r="I28" s="28" t="s">
        <v>13</v>
      </c>
      <c r="J28" s="29"/>
      <c r="K28" s="29"/>
      <c r="L28" s="15">
        <v>0</v>
      </c>
      <c r="M28" s="30"/>
      <c r="N28" s="31">
        <f t="shared" ref="N28:N39" si="6">L28*(1+M28)</f>
        <v>0</v>
      </c>
      <c r="O28" s="44">
        <f>H28*L28</f>
        <v>0</v>
      </c>
      <c r="P28" s="33">
        <f t="shared" ref="P28:P39" si="7">H28*N28</f>
        <v>0</v>
      </c>
      <c r="Q28" s="372"/>
      <c r="R28" s="351"/>
      <c r="S28" s="351"/>
      <c r="T28" s="103">
        <v>0</v>
      </c>
      <c r="U28" s="104">
        <v>0.08</v>
      </c>
      <c r="V28" s="103">
        <f>T28*1.08</f>
        <v>0</v>
      </c>
      <c r="W28" s="103">
        <f>H28*T28</f>
        <v>0</v>
      </c>
      <c r="X28" s="103">
        <f>H28*V28</f>
        <v>0</v>
      </c>
      <c r="Y28" s="56"/>
      <c r="Z28" s="351"/>
    </row>
    <row r="29" spans="1:26" s="350" customFormat="1" ht="26.25" customHeight="1">
      <c r="A29" s="26">
        <v>2</v>
      </c>
      <c r="B29" s="24" t="s">
        <v>14</v>
      </c>
      <c r="C29" s="24" t="s">
        <v>14</v>
      </c>
      <c r="D29" s="24" t="s">
        <v>14</v>
      </c>
      <c r="E29" s="5" t="s">
        <v>15</v>
      </c>
      <c r="F29" s="352" t="s">
        <v>175</v>
      </c>
      <c r="G29" s="26">
        <v>75</v>
      </c>
      <c r="H29" s="81">
        <v>72</v>
      </c>
      <c r="I29" s="28" t="s">
        <v>13</v>
      </c>
      <c r="J29" s="29"/>
      <c r="K29" s="29"/>
      <c r="L29" s="15">
        <v>0</v>
      </c>
      <c r="M29" s="30"/>
      <c r="N29" s="31">
        <f t="shared" si="6"/>
        <v>0</v>
      </c>
      <c r="O29" s="44">
        <f t="shared" ref="O29:O39" si="8">H29*L29</f>
        <v>0</v>
      </c>
      <c r="P29" s="33">
        <f t="shared" si="7"/>
        <v>0</v>
      </c>
      <c r="Q29" s="372"/>
      <c r="R29" s="351"/>
      <c r="S29" s="351"/>
      <c r="T29" s="103">
        <v>0</v>
      </c>
      <c r="U29" s="104">
        <v>0.08</v>
      </c>
      <c r="V29" s="103">
        <f t="shared" ref="V29:V39" si="9">T29*1.08</f>
        <v>0</v>
      </c>
      <c r="W29" s="103">
        <f t="shared" ref="W29:W39" si="10">H29*T29</f>
        <v>0</v>
      </c>
      <c r="X29" s="103">
        <f t="shared" ref="X29:X39" si="11">H29*V29</f>
        <v>0</v>
      </c>
      <c r="Y29" s="56"/>
      <c r="Z29" s="351"/>
    </row>
    <row r="30" spans="1:26" s="350" customFormat="1" ht="25.5" customHeight="1">
      <c r="A30" s="26">
        <v>3</v>
      </c>
      <c r="B30" s="24" t="s">
        <v>14</v>
      </c>
      <c r="C30" s="24" t="s">
        <v>14</v>
      </c>
      <c r="D30" s="24" t="s">
        <v>14</v>
      </c>
      <c r="E30" s="5" t="s">
        <v>16</v>
      </c>
      <c r="F30" s="352" t="s">
        <v>89</v>
      </c>
      <c r="G30" s="26">
        <v>75</v>
      </c>
      <c r="H30" s="81">
        <v>1668</v>
      </c>
      <c r="I30" s="28" t="s">
        <v>13</v>
      </c>
      <c r="J30" s="29"/>
      <c r="K30" s="29"/>
      <c r="L30" s="15">
        <v>0</v>
      </c>
      <c r="M30" s="30"/>
      <c r="N30" s="31">
        <f t="shared" si="6"/>
        <v>0</v>
      </c>
      <c r="O30" s="44">
        <f t="shared" si="8"/>
        <v>0</v>
      </c>
      <c r="P30" s="33">
        <f t="shared" si="7"/>
        <v>0</v>
      </c>
      <c r="Q30" s="372"/>
      <c r="R30" s="351"/>
      <c r="S30" s="351"/>
      <c r="T30" s="103">
        <v>0</v>
      </c>
      <c r="U30" s="104">
        <v>0.08</v>
      </c>
      <c r="V30" s="103">
        <f t="shared" si="9"/>
        <v>0</v>
      </c>
      <c r="W30" s="103">
        <f t="shared" si="10"/>
        <v>0</v>
      </c>
      <c r="X30" s="103">
        <f t="shared" si="11"/>
        <v>0</v>
      </c>
      <c r="Y30" s="56"/>
      <c r="Z30" s="351"/>
    </row>
    <row r="31" spans="1:26" s="350" customFormat="1" ht="12">
      <c r="A31" s="26">
        <v>4</v>
      </c>
      <c r="B31" s="24" t="s">
        <v>14</v>
      </c>
      <c r="C31" s="24" t="s">
        <v>14</v>
      </c>
      <c r="D31" s="24" t="s">
        <v>14</v>
      </c>
      <c r="E31" s="5" t="s">
        <v>16</v>
      </c>
      <c r="F31" s="352" t="s">
        <v>90</v>
      </c>
      <c r="G31" s="26">
        <v>75</v>
      </c>
      <c r="H31" s="81">
        <v>1992</v>
      </c>
      <c r="I31" s="28" t="s">
        <v>13</v>
      </c>
      <c r="J31" s="29"/>
      <c r="K31" s="29"/>
      <c r="L31" s="15">
        <v>0</v>
      </c>
      <c r="M31" s="30"/>
      <c r="N31" s="31">
        <f t="shared" si="6"/>
        <v>0</v>
      </c>
      <c r="O31" s="44">
        <f t="shared" si="8"/>
        <v>0</v>
      </c>
      <c r="P31" s="33">
        <f t="shared" si="7"/>
        <v>0</v>
      </c>
      <c r="Q31" s="372"/>
      <c r="R31" s="351"/>
      <c r="S31" s="351"/>
      <c r="T31" s="103">
        <v>0</v>
      </c>
      <c r="U31" s="104">
        <v>0.08</v>
      </c>
      <c r="V31" s="103">
        <f t="shared" si="9"/>
        <v>0</v>
      </c>
      <c r="W31" s="103">
        <f t="shared" si="10"/>
        <v>0</v>
      </c>
      <c r="X31" s="103">
        <f t="shared" si="11"/>
        <v>0</v>
      </c>
      <c r="Y31" s="56"/>
      <c r="Z31" s="351"/>
    </row>
    <row r="32" spans="1:26" s="350" customFormat="1" ht="12">
      <c r="A32" s="26">
        <v>5</v>
      </c>
      <c r="B32" s="24" t="s">
        <v>14</v>
      </c>
      <c r="C32" s="24" t="s">
        <v>14</v>
      </c>
      <c r="D32" s="24" t="s">
        <v>14</v>
      </c>
      <c r="E32" s="5" t="s">
        <v>15</v>
      </c>
      <c r="F32" s="352" t="s">
        <v>112</v>
      </c>
      <c r="G32" s="26">
        <v>75</v>
      </c>
      <c r="H32" s="81">
        <v>384</v>
      </c>
      <c r="I32" s="28" t="s">
        <v>13</v>
      </c>
      <c r="J32" s="29"/>
      <c r="K32" s="29"/>
      <c r="L32" s="15">
        <v>0</v>
      </c>
      <c r="M32" s="30"/>
      <c r="N32" s="31">
        <f t="shared" si="6"/>
        <v>0</v>
      </c>
      <c r="O32" s="44">
        <f t="shared" si="8"/>
        <v>0</v>
      </c>
      <c r="P32" s="33">
        <f t="shared" si="7"/>
        <v>0</v>
      </c>
      <c r="Q32" s="372"/>
      <c r="R32" s="351"/>
      <c r="S32" s="351"/>
      <c r="T32" s="103">
        <v>0</v>
      </c>
      <c r="U32" s="104">
        <v>0.08</v>
      </c>
      <c r="V32" s="103">
        <f t="shared" si="9"/>
        <v>0</v>
      </c>
      <c r="W32" s="103">
        <f t="shared" si="10"/>
        <v>0</v>
      </c>
      <c r="X32" s="103">
        <f t="shared" si="11"/>
        <v>0</v>
      </c>
      <c r="Y32" s="56"/>
      <c r="Z32" s="351"/>
    </row>
    <row r="33" spans="1:26" s="350" customFormat="1" ht="12">
      <c r="A33" s="26">
        <v>6</v>
      </c>
      <c r="B33" s="24" t="s">
        <v>14</v>
      </c>
      <c r="C33" s="24" t="s">
        <v>14</v>
      </c>
      <c r="D33" s="24" t="s">
        <v>14</v>
      </c>
      <c r="E33" s="8" t="s">
        <v>15</v>
      </c>
      <c r="F33" s="373" t="s">
        <v>91</v>
      </c>
      <c r="G33" s="45">
        <v>75</v>
      </c>
      <c r="H33" s="183">
        <v>2520</v>
      </c>
      <c r="I33" s="28" t="s">
        <v>13</v>
      </c>
      <c r="J33" s="29"/>
      <c r="K33" s="29"/>
      <c r="L33" s="15">
        <v>0</v>
      </c>
      <c r="M33" s="30"/>
      <c r="N33" s="31">
        <f t="shared" si="6"/>
        <v>0</v>
      </c>
      <c r="O33" s="44">
        <f t="shared" si="8"/>
        <v>0</v>
      </c>
      <c r="P33" s="33">
        <f t="shared" si="7"/>
        <v>0</v>
      </c>
      <c r="Q33" s="372"/>
      <c r="R33" s="351"/>
      <c r="S33" s="351"/>
      <c r="T33" s="103">
        <v>0</v>
      </c>
      <c r="U33" s="104">
        <v>0.08</v>
      </c>
      <c r="V33" s="103">
        <f t="shared" si="9"/>
        <v>0</v>
      </c>
      <c r="W33" s="103">
        <f t="shared" si="10"/>
        <v>0</v>
      </c>
      <c r="X33" s="103">
        <f t="shared" si="11"/>
        <v>0</v>
      </c>
      <c r="Y33" s="56"/>
      <c r="Z33" s="351"/>
    </row>
    <row r="34" spans="1:26" s="350" customFormat="1" ht="24">
      <c r="A34" s="26">
        <v>7</v>
      </c>
      <c r="B34" s="24" t="s">
        <v>14</v>
      </c>
      <c r="C34" s="24" t="s">
        <v>14</v>
      </c>
      <c r="D34" s="24" t="s">
        <v>14</v>
      </c>
      <c r="E34" s="8" t="s">
        <v>15</v>
      </c>
      <c r="F34" s="373" t="s">
        <v>96</v>
      </c>
      <c r="G34" s="45">
        <v>75</v>
      </c>
      <c r="H34" s="183">
        <v>1560</v>
      </c>
      <c r="I34" s="28" t="s">
        <v>13</v>
      </c>
      <c r="J34" s="29"/>
      <c r="K34" s="29"/>
      <c r="L34" s="15">
        <v>0</v>
      </c>
      <c r="M34" s="30"/>
      <c r="N34" s="31">
        <f t="shared" si="6"/>
        <v>0</v>
      </c>
      <c r="O34" s="44">
        <f t="shared" si="8"/>
        <v>0</v>
      </c>
      <c r="P34" s="33">
        <f t="shared" si="7"/>
        <v>0</v>
      </c>
      <c r="Q34" s="372"/>
      <c r="R34" s="351"/>
      <c r="S34" s="351"/>
      <c r="T34" s="103">
        <v>0</v>
      </c>
      <c r="U34" s="104">
        <v>0.08</v>
      </c>
      <c r="V34" s="103">
        <f t="shared" si="9"/>
        <v>0</v>
      </c>
      <c r="W34" s="103">
        <f t="shared" si="10"/>
        <v>0</v>
      </c>
      <c r="X34" s="103">
        <f t="shared" si="11"/>
        <v>0</v>
      </c>
      <c r="Y34" s="56"/>
      <c r="Z34" s="351"/>
    </row>
    <row r="35" spans="1:26" s="350" customFormat="1" ht="12">
      <c r="A35" s="26">
        <v>8</v>
      </c>
      <c r="B35" s="24" t="s">
        <v>14</v>
      </c>
      <c r="C35" s="24" t="s">
        <v>14</v>
      </c>
      <c r="D35" s="24" t="s">
        <v>14</v>
      </c>
      <c r="E35" s="8" t="s">
        <v>15</v>
      </c>
      <c r="F35" s="373" t="s">
        <v>92</v>
      </c>
      <c r="G35" s="45">
        <v>75</v>
      </c>
      <c r="H35" s="183">
        <v>360</v>
      </c>
      <c r="I35" s="28" t="s">
        <v>13</v>
      </c>
      <c r="J35" s="29"/>
      <c r="K35" s="29"/>
      <c r="L35" s="15">
        <v>0</v>
      </c>
      <c r="M35" s="30"/>
      <c r="N35" s="31">
        <f t="shared" si="6"/>
        <v>0</v>
      </c>
      <c r="O35" s="44">
        <f t="shared" si="8"/>
        <v>0</v>
      </c>
      <c r="P35" s="33">
        <f t="shared" si="7"/>
        <v>0</v>
      </c>
      <c r="Q35" s="372"/>
      <c r="R35" s="351"/>
      <c r="S35" s="351"/>
      <c r="T35" s="103">
        <v>0</v>
      </c>
      <c r="U35" s="104">
        <v>0.08</v>
      </c>
      <c r="V35" s="103">
        <f t="shared" si="9"/>
        <v>0</v>
      </c>
      <c r="W35" s="103">
        <f t="shared" si="10"/>
        <v>0</v>
      </c>
      <c r="X35" s="103">
        <f t="shared" si="11"/>
        <v>0</v>
      </c>
      <c r="Y35" s="56"/>
      <c r="Z35" s="351"/>
    </row>
    <row r="36" spans="1:26" s="350" customFormat="1" ht="12">
      <c r="A36" s="26">
        <v>9</v>
      </c>
      <c r="B36" s="24" t="s">
        <v>14</v>
      </c>
      <c r="C36" s="24" t="s">
        <v>14</v>
      </c>
      <c r="D36" s="24" t="s">
        <v>14</v>
      </c>
      <c r="E36" s="8">
        <v>0</v>
      </c>
      <c r="F36" s="373" t="s">
        <v>93</v>
      </c>
      <c r="G36" s="45">
        <v>75</v>
      </c>
      <c r="H36" s="183">
        <v>1944</v>
      </c>
      <c r="I36" s="28" t="s">
        <v>13</v>
      </c>
      <c r="J36" s="29"/>
      <c r="K36" s="29"/>
      <c r="L36" s="15">
        <v>0</v>
      </c>
      <c r="M36" s="30"/>
      <c r="N36" s="31">
        <f t="shared" si="6"/>
        <v>0</v>
      </c>
      <c r="O36" s="44">
        <f t="shared" si="8"/>
        <v>0</v>
      </c>
      <c r="P36" s="33">
        <f t="shared" si="7"/>
        <v>0</v>
      </c>
      <c r="Q36" s="372"/>
      <c r="R36" s="351"/>
      <c r="S36" s="351"/>
      <c r="T36" s="103">
        <v>0</v>
      </c>
      <c r="U36" s="104">
        <v>0.08</v>
      </c>
      <c r="V36" s="103">
        <f t="shared" si="9"/>
        <v>0</v>
      </c>
      <c r="W36" s="103">
        <f t="shared" si="10"/>
        <v>0</v>
      </c>
      <c r="X36" s="103">
        <f t="shared" si="11"/>
        <v>0</v>
      </c>
      <c r="Y36" s="56"/>
      <c r="Z36" s="351"/>
    </row>
    <row r="37" spans="1:26" s="350" customFormat="1" ht="24">
      <c r="A37" s="26">
        <v>10</v>
      </c>
      <c r="B37" s="24" t="s">
        <v>14</v>
      </c>
      <c r="C37" s="24" t="s">
        <v>14</v>
      </c>
      <c r="D37" s="24" t="s">
        <v>14</v>
      </c>
      <c r="E37" s="8">
        <v>0</v>
      </c>
      <c r="F37" s="373" t="s">
        <v>94</v>
      </c>
      <c r="G37" s="45">
        <v>75</v>
      </c>
      <c r="H37" s="183">
        <v>864</v>
      </c>
      <c r="I37" s="28" t="s">
        <v>13</v>
      </c>
      <c r="J37" s="29"/>
      <c r="K37" s="29"/>
      <c r="L37" s="15">
        <v>0</v>
      </c>
      <c r="M37" s="30"/>
      <c r="N37" s="31">
        <f t="shared" si="6"/>
        <v>0</v>
      </c>
      <c r="O37" s="44">
        <f t="shared" si="8"/>
        <v>0</v>
      </c>
      <c r="P37" s="33">
        <f t="shared" si="7"/>
        <v>0</v>
      </c>
      <c r="Q37" s="372"/>
      <c r="R37" s="351"/>
      <c r="S37" s="351"/>
      <c r="T37" s="103">
        <v>0</v>
      </c>
      <c r="U37" s="104">
        <v>0.08</v>
      </c>
      <c r="V37" s="103">
        <f t="shared" si="9"/>
        <v>0</v>
      </c>
      <c r="W37" s="103">
        <f t="shared" si="10"/>
        <v>0</v>
      </c>
      <c r="X37" s="103">
        <f t="shared" si="11"/>
        <v>0</v>
      </c>
      <c r="Y37" s="56"/>
      <c r="Z37" s="351"/>
    </row>
    <row r="38" spans="1:26" s="350" customFormat="1" ht="24">
      <c r="A38" s="26">
        <v>11</v>
      </c>
      <c r="B38" s="24" t="s">
        <v>14</v>
      </c>
      <c r="C38" s="24" t="s">
        <v>14</v>
      </c>
      <c r="D38" s="24" t="s">
        <v>14</v>
      </c>
      <c r="E38" s="8">
        <v>1</v>
      </c>
      <c r="F38" s="373" t="s">
        <v>95</v>
      </c>
      <c r="G38" s="45">
        <v>75</v>
      </c>
      <c r="H38" s="183">
        <v>900</v>
      </c>
      <c r="I38" s="28" t="s">
        <v>13</v>
      </c>
      <c r="J38" s="29"/>
      <c r="K38" s="29"/>
      <c r="L38" s="15">
        <v>0</v>
      </c>
      <c r="M38" s="30"/>
      <c r="N38" s="31">
        <f t="shared" si="6"/>
        <v>0</v>
      </c>
      <c r="O38" s="44">
        <f t="shared" si="8"/>
        <v>0</v>
      </c>
      <c r="P38" s="33">
        <f t="shared" si="7"/>
        <v>0</v>
      </c>
      <c r="Q38" s="372"/>
      <c r="R38" s="351"/>
      <c r="S38" s="351"/>
      <c r="T38" s="103">
        <v>0</v>
      </c>
      <c r="U38" s="104">
        <v>0.08</v>
      </c>
      <c r="V38" s="103">
        <f t="shared" si="9"/>
        <v>0</v>
      </c>
      <c r="W38" s="103">
        <f t="shared" si="10"/>
        <v>0</v>
      </c>
      <c r="X38" s="103">
        <f t="shared" si="11"/>
        <v>0</v>
      </c>
      <c r="Y38" s="56"/>
      <c r="Z38" s="351"/>
    </row>
    <row r="39" spans="1:26" s="350" customFormat="1" thickBot="1">
      <c r="A39" s="26">
        <v>12</v>
      </c>
      <c r="B39" s="24" t="s">
        <v>14</v>
      </c>
      <c r="C39" s="24" t="s">
        <v>14</v>
      </c>
      <c r="D39" s="24" t="s">
        <v>14</v>
      </c>
      <c r="E39" s="8" t="s">
        <v>20</v>
      </c>
      <c r="F39" s="373" t="s">
        <v>74</v>
      </c>
      <c r="G39" s="45">
        <v>75</v>
      </c>
      <c r="H39" s="46">
        <v>120</v>
      </c>
      <c r="I39" s="28" t="s">
        <v>13</v>
      </c>
      <c r="J39" s="29"/>
      <c r="K39" s="29"/>
      <c r="L39" s="15">
        <v>0</v>
      </c>
      <c r="M39" s="30"/>
      <c r="N39" s="31">
        <f t="shared" si="6"/>
        <v>0</v>
      </c>
      <c r="O39" s="44">
        <f t="shared" si="8"/>
        <v>0</v>
      </c>
      <c r="P39" s="33">
        <f t="shared" si="7"/>
        <v>0</v>
      </c>
      <c r="Q39" s="372"/>
      <c r="R39" s="351"/>
      <c r="S39" s="351"/>
      <c r="T39" s="103">
        <v>0</v>
      </c>
      <c r="U39" s="104">
        <v>0.08</v>
      </c>
      <c r="V39" s="103">
        <f t="shared" si="9"/>
        <v>0</v>
      </c>
      <c r="W39" s="103">
        <f t="shared" si="10"/>
        <v>0</v>
      </c>
      <c r="X39" s="103">
        <f t="shared" si="11"/>
        <v>0</v>
      </c>
      <c r="Y39" s="56"/>
      <c r="Z39" s="351"/>
    </row>
    <row r="40" spans="1:26" s="376" customFormat="1" ht="24.95" customHeight="1" thickBot="1">
      <c r="A40" s="359"/>
      <c r="B40" s="374"/>
      <c r="C40" s="374"/>
      <c r="D40" s="374"/>
      <c r="E40" s="6"/>
      <c r="F40" s="374"/>
      <c r="G40" s="47"/>
      <c r="H40" s="274"/>
      <c r="I40" s="274"/>
      <c r="J40" s="516" t="s">
        <v>84</v>
      </c>
      <c r="K40" s="517"/>
      <c r="L40" s="517"/>
      <c r="M40" s="517"/>
      <c r="N40" s="518"/>
      <c r="O40" s="49">
        <f>SUM(O28:O39)</f>
        <v>0</v>
      </c>
      <c r="P40" s="49">
        <f>SUM(P28:P39)</f>
        <v>0</v>
      </c>
      <c r="Q40" s="375"/>
      <c r="T40" s="275"/>
      <c r="U40" s="276"/>
      <c r="V40" s="280" t="s">
        <v>239</v>
      </c>
      <c r="W40" s="280">
        <f>SUM(W28:W39)</f>
        <v>0</v>
      </c>
      <c r="X40" s="280">
        <f>SUM(X28:X39)</f>
        <v>0</v>
      </c>
      <c r="Y40" s="283"/>
      <c r="Z40" s="377"/>
    </row>
    <row r="41" spans="1:26" s="512" customFormat="1" ht="13.5" customHeight="1" thickBot="1"/>
    <row r="42" spans="1:26" s="350" customFormat="1" ht="15" customHeight="1" thickBot="1">
      <c r="A42" s="378"/>
      <c r="B42" s="379" t="s">
        <v>41</v>
      </c>
      <c r="C42" s="380"/>
      <c r="D42" s="380"/>
      <c r="E42" s="9"/>
      <c r="F42" s="381"/>
      <c r="G42" s="382"/>
      <c r="H42" s="383"/>
      <c r="I42" s="383"/>
      <c r="J42" s="369"/>
      <c r="K42" s="369"/>
      <c r="L42" s="18"/>
      <c r="M42" s="370"/>
      <c r="O42" s="17"/>
      <c r="T42" s="105"/>
      <c r="U42" s="106"/>
      <c r="V42" s="105"/>
      <c r="W42" s="105"/>
      <c r="X42" s="105"/>
      <c r="Y42" s="17"/>
      <c r="Z42" s="369"/>
    </row>
    <row r="43" spans="1:26" s="350" customFormat="1" ht="24">
      <c r="A43" s="26">
        <v>1</v>
      </c>
      <c r="B43" s="384" t="s">
        <v>67</v>
      </c>
      <c r="C43" s="25" t="s">
        <v>18</v>
      </c>
      <c r="D43" s="25" t="s">
        <v>19</v>
      </c>
      <c r="E43" s="5">
        <v>0</v>
      </c>
      <c r="F43" s="352" t="s">
        <v>97</v>
      </c>
      <c r="G43" s="26">
        <v>75</v>
      </c>
      <c r="H43" s="28">
        <v>372</v>
      </c>
      <c r="I43" s="28" t="s">
        <v>13</v>
      </c>
      <c r="J43" s="29"/>
      <c r="K43" s="29"/>
      <c r="L43" s="16">
        <v>0</v>
      </c>
      <c r="M43" s="30"/>
      <c r="N43" s="31">
        <f>L43*(1+M43)</f>
        <v>0</v>
      </c>
      <c r="O43" s="15">
        <f>H43*L43</f>
        <v>0</v>
      </c>
      <c r="P43" s="33">
        <f>H43*N43</f>
        <v>0</v>
      </c>
      <c r="Q43" s="29"/>
      <c r="R43" s="351"/>
      <c r="S43" s="351"/>
      <c r="T43" s="103">
        <v>0</v>
      </c>
      <c r="U43" s="104">
        <v>0.08</v>
      </c>
      <c r="V43" s="103">
        <f>T43*1.08</f>
        <v>0</v>
      </c>
      <c r="W43" s="103">
        <f>H43*T43</f>
        <v>0</v>
      </c>
      <c r="X43" s="103">
        <f>H43*V43</f>
        <v>0</v>
      </c>
      <c r="Y43" s="56"/>
      <c r="Z43" s="351"/>
    </row>
    <row r="44" spans="1:26" s="350" customFormat="1" ht="19.5" customHeight="1">
      <c r="A44" s="26">
        <v>2</v>
      </c>
      <c r="B44" s="24" t="s">
        <v>37</v>
      </c>
      <c r="C44" s="24" t="s">
        <v>37</v>
      </c>
      <c r="D44" s="24" t="s">
        <v>14</v>
      </c>
      <c r="E44" s="5">
        <v>1</v>
      </c>
      <c r="F44" s="352" t="s">
        <v>113</v>
      </c>
      <c r="G44" s="26">
        <v>90</v>
      </c>
      <c r="H44" s="28">
        <v>240</v>
      </c>
      <c r="I44" s="28" t="s">
        <v>13</v>
      </c>
      <c r="J44" s="29"/>
      <c r="K44" s="29"/>
      <c r="L44" s="16">
        <v>0</v>
      </c>
      <c r="M44" s="30"/>
      <c r="N44" s="31">
        <f>L44*(1+M44)</f>
        <v>0</v>
      </c>
      <c r="O44" s="15">
        <f>H44*L44</f>
        <v>0</v>
      </c>
      <c r="P44" s="33">
        <f>H44*N44</f>
        <v>0</v>
      </c>
      <c r="Q44" s="29"/>
      <c r="R44" s="351"/>
      <c r="S44" s="351"/>
      <c r="T44" s="103">
        <v>0</v>
      </c>
      <c r="U44" s="104">
        <v>0.08</v>
      </c>
      <c r="V44" s="103">
        <f t="shared" ref="V44:V45" si="12">T44*1.08</f>
        <v>0</v>
      </c>
      <c r="W44" s="103">
        <f t="shared" ref="W44:W45" si="13">H44*T44</f>
        <v>0</v>
      </c>
      <c r="X44" s="103">
        <f t="shared" ref="X44:X45" si="14">H44*V44</f>
        <v>0</v>
      </c>
      <c r="Y44" s="56"/>
      <c r="Z44" s="351"/>
    </row>
    <row r="45" spans="1:26" s="350" customFormat="1" ht="24.75" thickBot="1">
      <c r="A45" s="26">
        <v>3</v>
      </c>
      <c r="B45" s="24" t="s">
        <v>37</v>
      </c>
      <c r="C45" s="24" t="s">
        <v>37</v>
      </c>
      <c r="D45" s="24" t="s">
        <v>14</v>
      </c>
      <c r="E45" s="5">
        <v>1</v>
      </c>
      <c r="F45" s="352" t="s">
        <v>69</v>
      </c>
      <c r="G45" s="26" t="s">
        <v>38</v>
      </c>
      <c r="H45" s="28">
        <v>1820</v>
      </c>
      <c r="I45" s="28" t="s">
        <v>13</v>
      </c>
      <c r="J45" s="29"/>
      <c r="K45" s="29"/>
      <c r="L45" s="16">
        <v>0</v>
      </c>
      <c r="M45" s="30"/>
      <c r="N45" s="31">
        <f>L45*(1+M45)</f>
        <v>0</v>
      </c>
      <c r="O45" s="50">
        <f>H45*L45</f>
        <v>0</v>
      </c>
      <c r="P45" s="43">
        <f>H45*N45</f>
        <v>0</v>
      </c>
      <c r="Q45" s="29"/>
      <c r="R45" s="351"/>
      <c r="S45" s="351"/>
      <c r="T45" s="103">
        <v>0</v>
      </c>
      <c r="U45" s="104">
        <v>0.08</v>
      </c>
      <c r="V45" s="103">
        <f t="shared" si="12"/>
        <v>0</v>
      </c>
      <c r="W45" s="103">
        <f t="shared" si="13"/>
        <v>0</v>
      </c>
      <c r="X45" s="103">
        <f t="shared" si="14"/>
        <v>0</v>
      </c>
      <c r="Y45" s="56"/>
      <c r="Z45" s="351"/>
    </row>
    <row r="46" spans="1:26" s="376" customFormat="1" ht="24.95" customHeight="1" thickBot="1">
      <c r="A46" s="359"/>
      <c r="B46" s="374"/>
      <c r="C46" s="374"/>
      <c r="D46" s="374"/>
      <c r="E46" s="6"/>
      <c r="F46" s="374"/>
      <c r="G46" s="47"/>
      <c r="H46" s="274"/>
      <c r="I46" s="274"/>
      <c r="J46" s="516" t="s">
        <v>84</v>
      </c>
      <c r="K46" s="517"/>
      <c r="L46" s="517"/>
      <c r="M46" s="517"/>
      <c r="N46" s="518"/>
      <c r="O46" s="51">
        <f>SUM(O43:O45)</f>
        <v>0</v>
      </c>
      <c r="P46" s="51">
        <f>SUM(P43:P45)</f>
        <v>0</v>
      </c>
      <c r="Q46" s="277"/>
      <c r="T46" s="275"/>
      <c r="U46" s="276"/>
      <c r="V46" s="193" t="s">
        <v>239</v>
      </c>
      <c r="W46" s="191">
        <f>SUM(W43:W45)</f>
        <v>0</v>
      </c>
      <c r="X46" s="191">
        <f>SUM(X43:X45)</f>
        <v>0</v>
      </c>
      <c r="Y46" s="282"/>
      <c r="Z46" s="377"/>
    </row>
    <row r="47" spans="1:26" s="512" customFormat="1" ht="13.5" customHeight="1" thickBot="1"/>
    <row r="48" spans="1:26" s="350" customFormat="1" ht="15" customHeight="1" thickBot="1">
      <c r="A48" s="357"/>
      <c r="B48" s="385" t="s">
        <v>43</v>
      </c>
      <c r="C48" s="358"/>
      <c r="D48" s="358"/>
      <c r="E48" s="6"/>
      <c r="F48" s="358"/>
      <c r="G48" s="359"/>
      <c r="H48" s="360"/>
      <c r="I48" s="360"/>
      <c r="J48" s="386"/>
      <c r="K48" s="386"/>
      <c r="L48" s="42"/>
      <c r="M48" s="387"/>
      <c r="N48" s="388"/>
      <c r="O48" s="42"/>
      <c r="P48" s="388"/>
      <c r="Q48" s="386"/>
      <c r="T48" s="105"/>
      <c r="U48" s="106"/>
      <c r="V48" s="105"/>
      <c r="W48" s="105"/>
      <c r="X48" s="105"/>
      <c r="Y48" s="17"/>
      <c r="Z48" s="369"/>
    </row>
    <row r="49" spans="1:26" s="350" customFormat="1" ht="24">
      <c r="A49" s="26">
        <v>1</v>
      </c>
      <c r="B49" s="389" t="s">
        <v>68</v>
      </c>
      <c r="C49" s="24" t="s">
        <v>107</v>
      </c>
      <c r="D49" s="24" t="s">
        <v>108</v>
      </c>
      <c r="E49" s="5">
        <v>1</v>
      </c>
      <c r="F49" s="352" t="s">
        <v>70</v>
      </c>
      <c r="G49" s="26">
        <v>70</v>
      </c>
      <c r="H49" s="28">
        <v>1600</v>
      </c>
      <c r="I49" s="28" t="s">
        <v>13</v>
      </c>
      <c r="J49" s="53"/>
      <c r="K49" s="53"/>
      <c r="L49" s="39">
        <v>0</v>
      </c>
      <c r="M49" s="54"/>
      <c r="N49" s="40">
        <f>L49*(1+M49)</f>
        <v>0</v>
      </c>
      <c r="O49" s="39">
        <f>H49*L49</f>
        <v>0</v>
      </c>
      <c r="P49" s="41">
        <f>H49*N49</f>
        <v>0</v>
      </c>
      <c r="Q49" s="390"/>
      <c r="R49" s="351"/>
      <c r="S49" s="56"/>
      <c r="T49" s="103">
        <v>0</v>
      </c>
      <c r="U49" s="104">
        <v>0.08</v>
      </c>
      <c r="V49" s="103">
        <f>T49*1.08</f>
        <v>0</v>
      </c>
      <c r="W49" s="103">
        <f>H49*T49</f>
        <v>0</v>
      </c>
      <c r="X49" s="103">
        <f>H49*V49</f>
        <v>0</v>
      </c>
      <c r="Y49" s="56"/>
      <c r="Z49" s="351"/>
    </row>
    <row r="50" spans="1:26" s="350" customFormat="1" ht="24">
      <c r="A50" s="52">
        <v>2</v>
      </c>
      <c r="B50" s="25" t="s">
        <v>37</v>
      </c>
      <c r="C50" s="25" t="s">
        <v>37</v>
      </c>
      <c r="D50" s="25" t="s">
        <v>37</v>
      </c>
      <c r="E50" s="10">
        <v>0</v>
      </c>
      <c r="F50" s="391" t="s">
        <v>98</v>
      </c>
      <c r="G50" s="52">
        <v>70</v>
      </c>
      <c r="H50" s="55">
        <v>432</v>
      </c>
      <c r="I50" s="55" t="s">
        <v>13</v>
      </c>
      <c r="J50" s="56"/>
      <c r="K50" s="56"/>
      <c r="L50" s="15">
        <v>0</v>
      </c>
      <c r="M50" s="30"/>
      <c r="N50" s="31">
        <f>L50*(1+M50)</f>
        <v>0</v>
      </c>
      <c r="O50" s="15">
        <f>H50*L50</f>
        <v>0</v>
      </c>
      <c r="P50" s="33">
        <f>H50*N50</f>
        <v>0</v>
      </c>
      <c r="Q50" s="351"/>
      <c r="R50" s="351"/>
      <c r="S50" s="351"/>
      <c r="T50" s="103">
        <v>0</v>
      </c>
      <c r="U50" s="104">
        <v>0.08</v>
      </c>
      <c r="V50" s="103">
        <f t="shared" ref="V50:V51" si="15">T50*1.08</f>
        <v>0</v>
      </c>
      <c r="W50" s="103">
        <f t="shared" ref="W50:W51" si="16">H50*T50</f>
        <v>0</v>
      </c>
      <c r="X50" s="103">
        <f t="shared" ref="X50:X51" si="17">H50*V50</f>
        <v>0</v>
      </c>
      <c r="Y50" s="56"/>
      <c r="Z50" s="351"/>
    </row>
    <row r="51" spans="1:26" s="350" customFormat="1" ht="24.75" thickBot="1">
      <c r="A51" s="52">
        <v>3</v>
      </c>
      <c r="B51" s="25" t="s">
        <v>37</v>
      </c>
      <c r="C51" s="25" t="s">
        <v>37</v>
      </c>
      <c r="D51" s="25" t="s">
        <v>37</v>
      </c>
      <c r="E51" s="10" t="s">
        <v>15</v>
      </c>
      <c r="F51" s="391" t="s">
        <v>99</v>
      </c>
      <c r="G51" s="52">
        <v>70</v>
      </c>
      <c r="H51" s="55">
        <v>452</v>
      </c>
      <c r="I51" s="55" t="s">
        <v>13</v>
      </c>
      <c r="J51" s="56"/>
      <c r="K51" s="56"/>
      <c r="L51" s="15">
        <v>0</v>
      </c>
      <c r="M51" s="30"/>
      <c r="N51" s="31">
        <f>L51*(1+M51)</f>
        <v>0</v>
      </c>
      <c r="O51" s="50">
        <f>H51*L51</f>
        <v>0</v>
      </c>
      <c r="P51" s="43">
        <f>H51*N51</f>
        <v>0</v>
      </c>
      <c r="Q51" s="351"/>
      <c r="R51" s="351"/>
      <c r="S51" s="351"/>
      <c r="T51" s="103">
        <v>0</v>
      </c>
      <c r="U51" s="104">
        <v>0.08</v>
      </c>
      <c r="V51" s="103">
        <f t="shared" si="15"/>
        <v>0</v>
      </c>
      <c r="W51" s="103">
        <f t="shared" si="16"/>
        <v>0</v>
      </c>
      <c r="X51" s="103">
        <f t="shared" si="17"/>
        <v>0</v>
      </c>
      <c r="Y51" s="56"/>
      <c r="Z51" s="351"/>
    </row>
    <row r="52" spans="1:26" s="376" customFormat="1" ht="24.95" customHeight="1" thickBot="1">
      <c r="A52" s="359"/>
      <c r="B52" s="374"/>
      <c r="C52" s="374"/>
      <c r="D52" s="374"/>
      <c r="E52" s="6"/>
      <c r="F52" s="374"/>
      <c r="G52" s="359"/>
      <c r="H52" s="392"/>
      <c r="I52" s="392"/>
      <c r="J52" s="516" t="s">
        <v>84</v>
      </c>
      <c r="K52" s="517"/>
      <c r="L52" s="517"/>
      <c r="M52" s="517"/>
      <c r="N52" s="518"/>
      <c r="O52" s="51">
        <f>SUM(O49:O51)</f>
        <v>0</v>
      </c>
      <c r="P52" s="51">
        <f>SUM(P49:P51)</f>
        <v>0</v>
      </c>
      <c r="Q52" s="375"/>
      <c r="T52" s="275"/>
      <c r="U52" s="276"/>
      <c r="V52" s="193" t="s">
        <v>239</v>
      </c>
      <c r="W52" s="191">
        <f>SUM(W49:W51)</f>
        <v>0</v>
      </c>
      <c r="X52" s="191">
        <f>SUM(X49:X51)</f>
        <v>0</v>
      </c>
      <c r="Y52" s="282"/>
      <c r="Z52" s="377"/>
    </row>
    <row r="53" spans="1:26" s="512" customFormat="1" ht="13.5" customHeight="1" thickBot="1"/>
    <row r="54" spans="1:26" s="350" customFormat="1" ht="15" customHeight="1" thickBot="1">
      <c r="A54" s="393"/>
      <c r="B54" s="379" t="s">
        <v>44</v>
      </c>
      <c r="C54" s="381"/>
      <c r="D54" s="381"/>
      <c r="E54" s="4"/>
      <c r="F54" s="394"/>
      <c r="G54" s="382"/>
      <c r="H54" s="383"/>
      <c r="I54" s="383"/>
      <c r="J54" s="369"/>
      <c r="K54" s="369"/>
      <c r="L54" s="19"/>
      <c r="M54" s="369"/>
      <c r="O54" s="17"/>
      <c r="T54" s="105"/>
      <c r="U54" s="106"/>
      <c r="V54" s="105"/>
      <c r="W54" s="105"/>
      <c r="X54" s="105"/>
      <c r="Y54" s="17"/>
      <c r="Z54" s="369"/>
    </row>
    <row r="55" spans="1:26" s="399" customFormat="1" ht="66.75" customHeight="1">
      <c r="A55" s="26">
        <v>1</v>
      </c>
      <c r="B55" s="395" t="s">
        <v>284</v>
      </c>
      <c r="C55" s="396"/>
      <c r="D55" s="396"/>
      <c r="E55" s="196" t="s">
        <v>21</v>
      </c>
      <c r="F55" s="186" t="s">
        <v>225</v>
      </c>
      <c r="G55" s="77">
        <v>60</v>
      </c>
      <c r="H55" s="81">
        <v>240</v>
      </c>
      <c r="I55" s="81" t="s">
        <v>34</v>
      </c>
      <c r="J55" s="80"/>
      <c r="K55" s="80"/>
      <c r="L55" s="84">
        <v>0</v>
      </c>
      <c r="M55" s="34"/>
      <c r="N55" s="184">
        <f t="shared" ref="N55:N74" si="18">L55*(1+M55)</f>
        <v>0</v>
      </c>
      <c r="O55" s="84">
        <f>H55*L55</f>
        <v>0</v>
      </c>
      <c r="P55" s="185">
        <f t="shared" ref="P55:P74" si="19">H55*N55</f>
        <v>0</v>
      </c>
      <c r="Q55" s="197"/>
      <c r="R55" s="397"/>
      <c r="S55" s="192"/>
      <c r="T55" s="116">
        <v>0</v>
      </c>
      <c r="U55" s="117">
        <v>0.08</v>
      </c>
      <c r="V55" s="116">
        <f>T55*1.08</f>
        <v>0</v>
      </c>
      <c r="W55" s="116">
        <f>H55*T55</f>
        <v>0</v>
      </c>
      <c r="X55" s="116">
        <f>H55*V55</f>
        <v>0</v>
      </c>
      <c r="Y55" s="181"/>
      <c r="Z55" s="398"/>
    </row>
    <row r="56" spans="1:26" s="400" customFormat="1" ht="42.75" customHeight="1">
      <c r="A56" s="77">
        <v>2</v>
      </c>
      <c r="B56" s="266" t="s">
        <v>14</v>
      </c>
      <c r="C56" s="396"/>
      <c r="D56" s="396"/>
      <c r="E56" s="196" t="s">
        <v>21</v>
      </c>
      <c r="F56" s="186" t="s">
        <v>219</v>
      </c>
      <c r="G56" s="77">
        <v>60</v>
      </c>
      <c r="H56" s="81">
        <v>648</v>
      </c>
      <c r="I56" s="81" t="s">
        <v>13</v>
      </c>
      <c r="J56" s="80"/>
      <c r="K56" s="80"/>
      <c r="L56" s="84"/>
      <c r="M56" s="34"/>
      <c r="N56" s="184"/>
      <c r="O56" s="84"/>
      <c r="P56" s="185"/>
      <c r="Q56" s="197"/>
      <c r="R56" s="397"/>
      <c r="S56" s="397"/>
      <c r="T56" s="116">
        <v>0</v>
      </c>
      <c r="U56" s="117">
        <v>0.08</v>
      </c>
      <c r="V56" s="116">
        <f t="shared" ref="V56:V81" si="20">T56*1.08</f>
        <v>0</v>
      </c>
      <c r="W56" s="116">
        <f t="shared" ref="W56:W81" si="21">H56*T56</f>
        <v>0</v>
      </c>
      <c r="X56" s="116">
        <f t="shared" ref="X56:X81" si="22">H56*V56</f>
        <v>0</v>
      </c>
      <c r="Y56" s="267"/>
      <c r="Z56" s="397"/>
    </row>
    <row r="57" spans="1:26" s="400" customFormat="1" ht="24">
      <c r="A57" s="77">
        <v>3</v>
      </c>
      <c r="B57" s="90" t="s">
        <v>14</v>
      </c>
      <c r="C57" s="396"/>
      <c r="D57" s="396"/>
      <c r="E57" s="78" t="s">
        <v>24</v>
      </c>
      <c r="F57" s="186" t="s">
        <v>226</v>
      </c>
      <c r="G57" s="77">
        <v>75</v>
      </c>
      <c r="H57" s="81">
        <v>420</v>
      </c>
      <c r="I57" s="81" t="s">
        <v>13</v>
      </c>
      <c r="J57" s="80"/>
      <c r="K57" s="80"/>
      <c r="L57" s="84">
        <v>0</v>
      </c>
      <c r="M57" s="34"/>
      <c r="N57" s="184">
        <f t="shared" si="18"/>
        <v>0</v>
      </c>
      <c r="O57" s="84">
        <f t="shared" ref="O57:O74" si="23">H57*L57</f>
        <v>0</v>
      </c>
      <c r="P57" s="185">
        <f t="shared" si="19"/>
        <v>0</v>
      </c>
      <c r="Q57" s="197"/>
      <c r="R57" s="397"/>
      <c r="S57" s="397"/>
      <c r="T57" s="116">
        <v>0</v>
      </c>
      <c r="U57" s="117">
        <v>0.08</v>
      </c>
      <c r="V57" s="116">
        <f t="shared" si="20"/>
        <v>0</v>
      </c>
      <c r="W57" s="116">
        <f t="shared" si="21"/>
        <v>0</v>
      </c>
      <c r="X57" s="116">
        <f t="shared" si="22"/>
        <v>0</v>
      </c>
      <c r="Y57" s="267"/>
      <c r="Z57" s="397"/>
    </row>
    <row r="58" spans="1:26" s="400" customFormat="1" ht="42" customHeight="1">
      <c r="A58" s="77">
        <v>4</v>
      </c>
      <c r="B58" s="90" t="s">
        <v>14</v>
      </c>
      <c r="C58" s="396"/>
      <c r="D58" s="396"/>
      <c r="E58" s="78" t="s">
        <v>24</v>
      </c>
      <c r="F58" s="186" t="s">
        <v>220</v>
      </c>
      <c r="G58" s="77">
        <v>75</v>
      </c>
      <c r="H58" s="81">
        <v>1296</v>
      </c>
      <c r="I58" s="81" t="s">
        <v>13</v>
      </c>
      <c r="J58" s="80"/>
      <c r="K58" s="80"/>
      <c r="L58" s="84"/>
      <c r="M58" s="34"/>
      <c r="N58" s="184"/>
      <c r="O58" s="84"/>
      <c r="P58" s="185"/>
      <c r="Q58" s="197"/>
      <c r="R58" s="397"/>
      <c r="S58" s="397"/>
      <c r="T58" s="116">
        <v>0</v>
      </c>
      <c r="U58" s="117">
        <v>0.08</v>
      </c>
      <c r="V58" s="116">
        <f t="shared" si="20"/>
        <v>0</v>
      </c>
      <c r="W58" s="116">
        <f t="shared" si="21"/>
        <v>0</v>
      </c>
      <c r="X58" s="116">
        <f t="shared" si="22"/>
        <v>0</v>
      </c>
      <c r="Y58" s="267"/>
      <c r="Z58" s="397"/>
    </row>
    <row r="59" spans="1:26" s="400" customFormat="1" ht="39" customHeight="1">
      <c r="A59" s="77">
        <v>5</v>
      </c>
      <c r="B59" s="90" t="s">
        <v>14</v>
      </c>
      <c r="C59" s="396"/>
      <c r="D59" s="396"/>
      <c r="E59" s="78" t="s">
        <v>24</v>
      </c>
      <c r="F59" s="186" t="s">
        <v>221</v>
      </c>
      <c r="G59" s="77">
        <v>75</v>
      </c>
      <c r="H59" s="81">
        <v>1152</v>
      </c>
      <c r="I59" s="81" t="s">
        <v>13</v>
      </c>
      <c r="J59" s="80"/>
      <c r="K59" s="80"/>
      <c r="L59" s="84"/>
      <c r="M59" s="34"/>
      <c r="N59" s="184"/>
      <c r="O59" s="84"/>
      <c r="P59" s="185"/>
      <c r="Q59" s="197"/>
      <c r="R59" s="397"/>
      <c r="S59" s="397"/>
      <c r="T59" s="116">
        <v>0</v>
      </c>
      <c r="U59" s="117">
        <v>0.08</v>
      </c>
      <c r="V59" s="116">
        <f t="shared" si="20"/>
        <v>0</v>
      </c>
      <c r="W59" s="116">
        <f t="shared" si="21"/>
        <v>0</v>
      </c>
      <c r="X59" s="116">
        <f t="shared" si="22"/>
        <v>0</v>
      </c>
      <c r="Y59" s="267"/>
      <c r="Z59" s="397"/>
    </row>
    <row r="60" spans="1:26" s="399" customFormat="1" ht="42.75" customHeight="1">
      <c r="A60" s="26">
        <v>6</v>
      </c>
      <c r="B60" s="90" t="s">
        <v>14</v>
      </c>
      <c r="C60" s="396"/>
      <c r="D60" s="396"/>
      <c r="E60" s="78" t="s">
        <v>22</v>
      </c>
      <c r="F60" s="186" t="s">
        <v>227</v>
      </c>
      <c r="G60" s="77">
        <v>75</v>
      </c>
      <c r="H60" s="81">
        <v>420</v>
      </c>
      <c r="I60" s="81" t="s">
        <v>13</v>
      </c>
      <c r="J60" s="80"/>
      <c r="K60" s="80"/>
      <c r="L60" s="84">
        <v>0</v>
      </c>
      <c r="M60" s="34"/>
      <c r="N60" s="184">
        <f t="shared" si="18"/>
        <v>0</v>
      </c>
      <c r="O60" s="84">
        <f t="shared" si="23"/>
        <v>0</v>
      </c>
      <c r="P60" s="185">
        <f t="shared" si="19"/>
        <v>0</v>
      </c>
      <c r="Q60" s="197"/>
      <c r="R60" s="397"/>
      <c r="S60" s="397"/>
      <c r="T60" s="116">
        <v>0</v>
      </c>
      <c r="U60" s="117">
        <v>0.08</v>
      </c>
      <c r="V60" s="116">
        <f t="shared" si="20"/>
        <v>0</v>
      </c>
      <c r="W60" s="116">
        <f t="shared" si="21"/>
        <v>0</v>
      </c>
      <c r="X60" s="116">
        <f t="shared" si="22"/>
        <v>0</v>
      </c>
      <c r="Y60" s="181"/>
      <c r="Z60" s="398"/>
    </row>
    <row r="61" spans="1:26" s="399" customFormat="1" ht="36">
      <c r="A61" s="26">
        <v>7</v>
      </c>
      <c r="B61" s="90" t="s">
        <v>14</v>
      </c>
      <c r="C61" s="396"/>
      <c r="D61" s="396"/>
      <c r="E61" s="78" t="s">
        <v>22</v>
      </c>
      <c r="F61" s="186" t="s">
        <v>222</v>
      </c>
      <c r="G61" s="77">
        <v>75</v>
      </c>
      <c r="H61" s="81">
        <v>936</v>
      </c>
      <c r="I61" s="81" t="s">
        <v>13</v>
      </c>
      <c r="J61" s="80"/>
      <c r="K61" s="80"/>
      <c r="L61" s="84">
        <v>0</v>
      </c>
      <c r="M61" s="34"/>
      <c r="N61" s="184">
        <f t="shared" si="18"/>
        <v>0</v>
      </c>
      <c r="O61" s="84">
        <f t="shared" si="23"/>
        <v>0</v>
      </c>
      <c r="P61" s="185">
        <f t="shared" si="19"/>
        <v>0</v>
      </c>
      <c r="Q61" s="197"/>
      <c r="R61" s="397"/>
      <c r="S61" s="397"/>
      <c r="T61" s="116">
        <v>0</v>
      </c>
      <c r="U61" s="117">
        <v>0.08</v>
      </c>
      <c r="V61" s="116">
        <f t="shared" si="20"/>
        <v>0</v>
      </c>
      <c r="W61" s="116">
        <f t="shared" si="21"/>
        <v>0</v>
      </c>
      <c r="X61" s="116">
        <f t="shared" si="22"/>
        <v>0</v>
      </c>
      <c r="Y61" s="181"/>
      <c r="Z61" s="398"/>
    </row>
    <row r="62" spans="1:26" s="399" customFormat="1" ht="24">
      <c r="A62" s="26">
        <v>8</v>
      </c>
      <c r="B62" s="90" t="s">
        <v>14</v>
      </c>
      <c r="C62" s="396"/>
      <c r="D62" s="396"/>
      <c r="E62" s="78" t="s">
        <v>20</v>
      </c>
      <c r="F62" s="186" t="s">
        <v>203</v>
      </c>
      <c r="G62" s="77">
        <v>75</v>
      </c>
      <c r="H62" s="81">
        <v>900</v>
      </c>
      <c r="I62" s="81" t="s">
        <v>13</v>
      </c>
      <c r="J62" s="80"/>
      <c r="K62" s="80"/>
      <c r="L62" s="84">
        <v>0</v>
      </c>
      <c r="M62" s="34"/>
      <c r="N62" s="184">
        <f t="shared" si="18"/>
        <v>0</v>
      </c>
      <c r="O62" s="84">
        <f t="shared" si="23"/>
        <v>0</v>
      </c>
      <c r="P62" s="185">
        <f t="shared" si="19"/>
        <v>0</v>
      </c>
      <c r="Q62" s="197"/>
      <c r="R62" s="397"/>
      <c r="S62" s="397"/>
      <c r="T62" s="116">
        <v>0</v>
      </c>
      <c r="U62" s="117">
        <v>0.08</v>
      </c>
      <c r="V62" s="116">
        <f t="shared" si="20"/>
        <v>0</v>
      </c>
      <c r="W62" s="116">
        <f t="shared" si="21"/>
        <v>0</v>
      </c>
      <c r="X62" s="116">
        <f t="shared" si="22"/>
        <v>0</v>
      </c>
      <c r="Y62" s="181"/>
      <c r="Z62" s="398"/>
    </row>
    <row r="63" spans="1:26" s="399" customFormat="1" ht="24">
      <c r="A63" s="26">
        <v>9</v>
      </c>
      <c r="B63" s="90" t="s">
        <v>14</v>
      </c>
      <c r="C63" s="396"/>
      <c r="D63" s="396"/>
      <c r="E63" s="78" t="s">
        <v>20</v>
      </c>
      <c r="F63" s="186" t="s">
        <v>228</v>
      </c>
      <c r="G63" s="77">
        <v>90</v>
      </c>
      <c r="H63" s="81">
        <v>60</v>
      </c>
      <c r="I63" s="81" t="s">
        <v>13</v>
      </c>
      <c r="J63" s="80"/>
      <c r="K63" s="80"/>
      <c r="L63" s="84">
        <v>0</v>
      </c>
      <c r="M63" s="34"/>
      <c r="N63" s="184">
        <f t="shared" si="18"/>
        <v>0</v>
      </c>
      <c r="O63" s="84">
        <f t="shared" si="23"/>
        <v>0</v>
      </c>
      <c r="P63" s="185">
        <f t="shared" si="19"/>
        <v>0</v>
      </c>
      <c r="Q63" s="197"/>
      <c r="R63" s="397"/>
      <c r="S63" s="397"/>
      <c r="T63" s="116">
        <v>0</v>
      </c>
      <c r="U63" s="117">
        <v>0.08</v>
      </c>
      <c r="V63" s="116">
        <f t="shared" si="20"/>
        <v>0</v>
      </c>
      <c r="W63" s="116">
        <f t="shared" si="21"/>
        <v>0</v>
      </c>
      <c r="X63" s="116">
        <f t="shared" si="22"/>
        <v>0</v>
      </c>
      <c r="Y63" s="181"/>
      <c r="Z63" s="398"/>
    </row>
    <row r="64" spans="1:26" s="399" customFormat="1" ht="28.5" customHeight="1">
      <c r="A64" s="26">
        <v>10</v>
      </c>
      <c r="B64" s="90" t="s">
        <v>14</v>
      </c>
      <c r="C64" s="396"/>
      <c r="D64" s="396"/>
      <c r="E64" s="78" t="s">
        <v>17</v>
      </c>
      <c r="F64" s="186" t="s">
        <v>229</v>
      </c>
      <c r="G64" s="77">
        <v>90</v>
      </c>
      <c r="H64" s="81">
        <v>624</v>
      </c>
      <c r="I64" s="81" t="s">
        <v>13</v>
      </c>
      <c r="J64" s="80"/>
      <c r="K64" s="80"/>
      <c r="L64" s="84">
        <v>0</v>
      </c>
      <c r="M64" s="34"/>
      <c r="N64" s="184">
        <f t="shared" si="18"/>
        <v>0</v>
      </c>
      <c r="O64" s="84">
        <f t="shared" si="23"/>
        <v>0</v>
      </c>
      <c r="P64" s="185">
        <f t="shared" si="19"/>
        <v>0</v>
      </c>
      <c r="Q64" s="197"/>
      <c r="R64" s="397"/>
      <c r="S64" s="397"/>
      <c r="T64" s="116">
        <v>0</v>
      </c>
      <c r="U64" s="117">
        <v>0.08</v>
      </c>
      <c r="V64" s="116">
        <f t="shared" si="20"/>
        <v>0</v>
      </c>
      <c r="W64" s="116">
        <f t="shared" si="21"/>
        <v>0</v>
      </c>
      <c r="X64" s="116">
        <f t="shared" si="22"/>
        <v>0</v>
      </c>
      <c r="Y64" s="181"/>
      <c r="Z64" s="398"/>
    </row>
    <row r="65" spans="1:26" s="399" customFormat="1" ht="41.25" customHeight="1">
      <c r="A65" s="26">
        <v>11</v>
      </c>
      <c r="B65" s="90" t="s">
        <v>14</v>
      </c>
      <c r="C65" s="396"/>
      <c r="D65" s="396"/>
      <c r="E65" s="78" t="s">
        <v>17</v>
      </c>
      <c r="F65" s="186" t="s">
        <v>230</v>
      </c>
      <c r="G65" s="77">
        <v>90</v>
      </c>
      <c r="H65" s="81">
        <v>384</v>
      </c>
      <c r="I65" s="81" t="s">
        <v>13</v>
      </c>
      <c r="J65" s="80"/>
      <c r="K65" s="80"/>
      <c r="L65" s="84">
        <v>0</v>
      </c>
      <c r="M65" s="34"/>
      <c r="N65" s="184">
        <f t="shared" si="18"/>
        <v>0</v>
      </c>
      <c r="O65" s="84">
        <f t="shared" si="23"/>
        <v>0</v>
      </c>
      <c r="P65" s="185">
        <f t="shared" si="19"/>
        <v>0</v>
      </c>
      <c r="Q65" s="197"/>
      <c r="R65" s="397"/>
      <c r="S65" s="397"/>
      <c r="T65" s="116">
        <v>0</v>
      </c>
      <c r="U65" s="117">
        <v>0.08</v>
      </c>
      <c r="V65" s="116">
        <f t="shared" si="20"/>
        <v>0</v>
      </c>
      <c r="W65" s="116">
        <f t="shared" si="21"/>
        <v>0</v>
      </c>
      <c r="X65" s="116">
        <f t="shared" si="22"/>
        <v>0</v>
      </c>
      <c r="Y65" s="181"/>
      <c r="Z65" s="398"/>
    </row>
    <row r="66" spans="1:26" s="399" customFormat="1" ht="30" customHeight="1">
      <c r="A66" s="26">
        <v>12</v>
      </c>
      <c r="B66" s="90" t="s">
        <v>14</v>
      </c>
      <c r="C66" s="396"/>
      <c r="D66" s="396"/>
      <c r="E66" s="78" t="s">
        <v>15</v>
      </c>
      <c r="F66" s="186" t="s">
        <v>121</v>
      </c>
      <c r="G66" s="77">
        <v>75</v>
      </c>
      <c r="H66" s="81">
        <v>36</v>
      </c>
      <c r="I66" s="81" t="s">
        <v>13</v>
      </c>
      <c r="J66" s="80"/>
      <c r="K66" s="80"/>
      <c r="L66" s="84">
        <v>0</v>
      </c>
      <c r="M66" s="34"/>
      <c r="N66" s="184">
        <f t="shared" si="18"/>
        <v>0</v>
      </c>
      <c r="O66" s="84">
        <f t="shared" si="23"/>
        <v>0</v>
      </c>
      <c r="P66" s="185">
        <f t="shared" si="19"/>
        <v>0</v>
      </c>
      <c r="Q66" s="197"/>
      <c r="R66" s="397"/>
      <c r="S66" s="397"/>
      <c r="T66" s="116">
        <v>0</v>
      </c>
      <c r="U66" s="117">
        <v>0.08</v>
      </c>
      <c r="V66" s="116">
        <f t="shared" si="20"/>
        <v>0</v>
      </c>
      <c r="W66" s="116">
        <f t="shared" si="21"/>
        <v>0</v>
      </c>
      <c r="X66" s="116">
        <f t="shared" si="22"/>
        <v>0</v>
      </c>
      <c r="Y66" s="181"/>
      <c r="Z66" s="398"/>
    </row>
    <row r="67" spans="1:26" s="399" customFormat="1" ht="36">
      <c r="A67" s="26">
        <v>13</v>
      </c>
      <c r="B67" s="90" t="s">
        <v>14</v>
      </c>
      <c r="C67" s="396"/>
      <c r="D67" s="396"/>
      <c r="E67" s="78" t="s">
        <v>17</v>
      </c>
      <c r="F67" s="186" t="s">
        <v>231</v>
      </c>
      <c r="G67" s="77">
        <v>90</v>
      </c>
      <c r="H67" s="81">
        <v>48</v>
      </c>
      <c r="I67" s="81" t="s">
        <v>13</v>
      </c>
      <c r="J67" s="80"/>
      <c r="K67" s="80"/>
      <c r="L67" s="84">
        <v>0</v>
      </c>
      <c r="M67" s="34"/>
      <c r="N67" s="184">
        <f t="shared" si="18"/>
        <v>0</v>
      </c>
      <c r="O67" s="84">
        <f t="shared" si="23"/>
        <v>0</v>
      </c>
      <c r="P67" s="185">
        <f t="shared" si="19"/>
        <v>0</v>
      </c>
      <c r="Q67" s="197"/>
      <c r="R67" s="397"/>
      <c r="S67" s="397"/>
      <c r="T67" s="116">
        <v>0</v>
      </c>
      <c r="U67" s="117">
        <v>0.08</v>
      </c>
      <c r="V67" s="116">
        <f t="shared" si="20"/>
        <v>0</v>
      </c>
      <c r="W67" s="116">
        <f t="shared" si="21"/>
        <v>0</v>
      </c>
      <c r="X67" s="116">
        <f t="shared" si="22"/>
        <v>0</v>
      </c>
      <c r="Y67" s="181"/>
      <c r="Z67" s="398"/>
    </row>
    <row r="68" spans="1:26" s="399" customFormat="1" ht="56.25" customHeight="1">
      <c r="A68" s="26">
        <v>14</v>
      </c>
      <c r="B68" s="90" t="s">
        <v>14</v>
      </c>
      <c r="C68" s="396"/>
      <c r="D68" s="396"/>
      <c r="E68" s="78" t="s">
        <v>17</v>
      </c>
      <c r="F68" s="186" t="s">
        <v>45</v>
      </c>
      <c r="G68" s="77">
        <v>90</v>
      </c>
      <c r="H68" s="81">
        <v>48</v>
      </c>
      <c r="I68" s="81" t="s">
        <v>13</v>
      </c>
      <c r="J68" s="80"/>
      <c r="K68" s="80"/>
      <c r="L68" s="84">
        <v>0</v>
      </c>
      <c r="M68" s="34"/>
      <c r="N68" s="184">
        <f t="shared" si="18"/>
        <v>0</v>
      </c>
      <c r="O68" s="84">
        <f t="shared" si="23"/>
        <v>0</v>
      </c>
      <c r="P68" s="185">
        <f t="shared" si="19"/>
        <v>0</v>
      </c>
      <c r="Q68" s="197"/>
      <c r="R68" s="397"/>
      <c r="S68" s="397"/>
      <c r="T68" s="116">
        <v>0</v>
      </c>
      <c r="U68" s="117">
        <v>0.08</v>
      </c>
      <c r="V68" s="116">
        <f t="shared" si="20"/>
        <v>0</v>
      </c>
      <c r="W68" s="116">
        <f t="shared" si="21"/>
        <v>0</v>
      </c>
      <c r="X68" s="116">
        <f t="shared" si="22"/>
        <v>0</v>
      </c>
      <c r="Y68" s="181"/>
      <c r="Z68" s="398"/>
    </row>
    <row r="69" spans="1:26" s="399" customFormat="1" ht="57" customHeight="1">
      <c r="A69" s="26">
        <v>15</v>
      </c>
      <c r="B69" s="90" t="s">
        <v>14</v>
      </c>
      <c r="C69" s="396"/>
      <c r="D69" s="396"/>
      <c r="E69" s="78" t="s">
        <v>16</v>
      </c>
      <c r="F69" s="186" t="s">
        <v>46</v>
      </c>
      <c r="G69" s="198">
        <v>90</v>
      </c>
      <c r="H69" s="81">
        <v>72</v>
      </c>
      <c r="I69" s="81" t="s">
        <v>34</v>
      </c>
      <c r="J69" s="80"/>
      <c r="K69" s="80"/>
      <c r="L69" s="84">
        <v>0</v>
      </c>
      <c r="M69" s="34"/>
      <c r="N69" s="184">
        <f t="shared" si="18"/>
        <v>0</v>
      </c>
      <c r="O69" s="84">
        <f t="shared" si="23"/>
        <v>0</v>
      </c>
      <c r="P69" s="185">
        <f t="shared" si="19"/>
        <v>0</v>
      </c>
      <c r="Q69" s="197"/>
      <c r="R69" s="397"/>
      <c r="S69" s="397"/>
      <c r="T69" s="116">
        <v>0</v>
      </c>
      <c r="U69" s="117">
        <v>0.08</v>
      </c>
      <c r="V69" s="116">
        <f t="shared" si="20"/>
        <v>0</v>
      </c>
      <c r="W69" s="116">
        <f t="shared" si="21"/>
        <v>0</v>
      </c>
      <c r="X69" s="116">
        <f t="shared" si="22"/>
        <v>0</v>
      </c>
      <c r="Y69" s="181"/>
      <c r="Z69" s="398"/>
    </row>
    <row r="70" spans="1:26" s="399" customFormat="1" ht="54.75" customHeight="1">
      <c r="A70" s="26">
        <v>16</v>
      </c>
      <c r="B70" s="90" t="s">
        <v>14</v>
      </c>
      <c r="C70" s="396"/>
      <c r="D70" s="396"/>
      <c r="E70" s="78" t="s">
        <v>16</v>
      </c>
      <c r="F70" s="186" t="s">
        <v>232</v>
      </c>
      <c r="G70" s="198">
        <v>90</v>
      </c>
      <c r="H70" s="81">
        <v>108</v>
      </c>
      <c r="I70" s="81" t="s">
        <v>34</v>
      </c>
      <c r="J70" s="80"/>
      <c r="K70" s="80"/>
      <c r="L70" s="84">
        <v>0</v>
      </c>
      <c r="M70" s="34"/>
      <c r="N70" s="184">
        <f t="shared" si="18"/>
        <v>0</v>
      </c>
      <c r="O70" s="84">
        <f t="shared" si="23"/>
        <v>0</v>
      </c>
      <c r="P70" s="185">
        <f t="shared" si="19"/>
        <v>0</v>
      </c>
      <c r="Q70" s="197"/>
      <c r="R70" s="397"/>
      <c r="S70" s="397"/>
      <c r="T70" s="116">
        <v>0</v>
      </c>
      <c r="U70" s="117">
        <v>0.08</v>
      </c>
      <c r="V70" s="116">
        <f t="shared" si="20"/>
        <v>0</v>
      </c>
      <c r="W70" s="116">
        <f t="shared" si="21"/>
        <v>0</v>
      </c>
      <c r="X70" s="116">
        <f t="shared" si="22"/>
        <v>0</v>
      </c>
      <c r="Y70" s="181"/>
      <c r="Z70" s="398"/>
    </row>
    <row r="71" spans="1:26" s="399" customFormat="1" ht="52.5" customHeight="1">
      <c r="A71" s="26">
        <v>17</v>
      </c>
      <c r="B71" s="90" t="s">
        <v>14</v>
      </c>
      <c r="C71" s="396"/>
      <c r="D71" s="396"/>
      <c r="E71" s="78" t="s">
        <v>16</v>
      </c>
      <c r="F71" s="186" t="s">
        <v>233</v>
      </c>
      <c r="G71" s="198">
        <v>90</v>
      </c>
      <c r="H71" s="81">
        <v>108</v>
      </c>
      <c r="I71" s="81" t="s">
        <v>34</v>
      </c>
      <c r="J71" s="80"/>
      <c r="K71" s="80"/>
      <c r="L71" s="84">
        <v>0</v>
      </c>
      <c r="M71" s="34"/>
      <c r="N71" s="184">
        <f t="shared" si="18"/>
        <v>0</v>
      </c>
      <c r="O71" s="84">
        <f t="shared" si="23"/>
        <v>0</v>
      </c>
      <c r="P71" s="185">
        <f t="shared" si="19"/>
        <v>0</v>
      </c>
      <c r="Q71" s="197"/>
      <c r="R71" s="397"/>
      <c r="S71" s="397"/>
      <c r="T71" s="116">
        <v>0</v>
      </c>
      <c r="U71" s="117">
        <v>0.08</v>
      </c>
      <c r="V71" s="116">
        <f t="shared" si="20"/>
        <v>0</v>
      </c>
      <c r="W71" s="116">
        <f t="shared" si="21"/>
        <v>0</v>
      </c>
      <c r="X71" s="116">
        <f t="shared" si="22"/>
        <v>0</v>
      </c>
      <c r="Y71" s="181"/>
      <c r="Z71" s="398"/>
    </row>
    <row r="72" spans="1:26" s="401" customFormat="1" ht="41.25" customHeight="1">
      <c r="A72" s="26">
        <v>18</v>
      </c>
      <c r="B72" s="90" t="s">
        <v>14</v>
      </c>
      <c r="C72" s="396"/>
      <c r="D72" s="396"/>
      <c r="E72" s="78" t="s">
        <v>16</v>
      </c>
      <c r="F72" s="186" t="s">
        <v>234</v>
      </c>
      <c r="G72" s="198">
        <v>90</v>
      </c>
      <c r="H72" s="81">
        <v>312</v>
      </c>
      <c r="I72" s="81" t="s">
        <v>34</v>
      </c>
      <c r="J72" s="80"/>
      <c r="K72" s="80"/>
      <c r="L72" s="84">
        <v>0</v>
      </c>
      <c r="M72" s="34"/>
      <c r="N72" s="184">
        <f t="shared" si="18"/>
        <v>0</v>
      </c>
      <c r="O72" s="84">
        <f t="shared" si="23"/>
        <v>0</v>
      </c>
      <c r="P72" s="185">
        <f t="shared" si="19"/>
        <v>0</v>
      </c>
      <c r="Q72" s="197"/>
      <c r="R72" s="397"/>
      <c r="S72" s="397"/>
      <c r="T72" s="116">
        <v>0</v>
      </c>
      <c r="U72" s="117">
        <v>0.08</v>
      </c>
      <c r="V72" s="116">
        <f t="shared" si="20"/>
        <v>0</v>
      </c>
      <c r="W72" s="116">
        <f t="shared" si="21"/>
        <v>0</v>
      </c>
      <c r="X72" s="116">
        <f t="shared" si="22"/>
        <v>0</v>
      </c>
      <c r="Y72" s="181"/>
      <c r="Z72" s="398"/>
    </row>
    <row r="73" spans="1:26" s="399" customFormat="1" ht="50.25" customHeight="1">
      <c r="A73" s="26">
        <v>19</v>
      </c>
      <c r="B73" s="186" t="s">
        <v>205</v>
      </c>
      <c r="C73" s="396"/>
      <c r="D73" s="396"/>
      <c r="E73" s="78">
        <v>1</v>
      </c>
      <c r="F73" s="186" t="s">
        <v>204</v>
      </c>
      <c r="G73" s="198" t="s">
        <v>125</v>
      </c>
      <c r="H73" s="81">
        <v>24</v>
      </c>
      <c r="I73" s="81" t="s">
        <v>34</v>
      </c>
      <c r="J73" s="80"/>
      <c r="K73" s="80"/>
      <c r="L73" s="84">
        <v>0</v>
      </c>
      <c r="M73" s="34"/>
      <c r="N73" s="184">
        <f t="shared" si="18"/>
        <v>0</v>
      </c>
      <c r="O73" s="84">
        <f t="shared" si="23"/>
        <v>0</v>
      </c>
      <c r="P73" s="185">
        <f t="shared" si="19"/>
        <v>0</v>
      </c>
      <c r="Q73" s="197"/>
      <c r="R73" s="397"/>
      <c r="S73" s="397"/>
      <c r="T73" s="116">
        <v>0</v>
      </c>
      <c r="U73" s="117">
        <v>0.08</v>
      </c>
      <c r="V73" s="116">
        <f t="shared" si="20"/>
        <v>0</v>
      </c>
      <c r="W73" s="116">
        <f t="shared" si="21"/>
        <v>0</v>
      </c>
      <c r="X73" s="116">
        <f t="shared" si="22"/>
        <v>0</v>
      </c>
      <c r="Y73" s="181"/>
      <c r="Z73" s="398"/>
    </row>
    <row r="74" spans="1:26" s="399" customFormat="1" ht="51.75" customHeight="1">
      <c r="A74" s="26">
        <v>20</v>
      </c>
      <c r="B74" s="186" t="s">
        <v>202</v>
      </c>
      <c r="C74" s="396"/>
      <c r="D74" s="396"/>
      <c r="E74" s="78" t="s">
        <v>20</v>
      </c>
      <c r="F74" s="186" t="s">
        <v>72</v>
      </c>
      <c r="G74" s="198">
        <v>60</v>
      </c>
      <c r="H74" s="81">
        <v>48</v>
      </c>
      <c r="I74" s="81" t="s">
        <v>13</v>
      </c>
      <c r="J74" s="80"/>
      <c r="K74" s="80"/>
      <c r="L74" s="84">
        <v>0</v>
      </c>
      <c r="M74" s="34"/>
      <c r="N74" s="184">
        <f t="shared" si="18"/>
        <v>0</v>
      </c>
      <c r="O74" s="199">
        <f t="shared" si="23"/>
        <v>0</v>
      </c>
      <c r="P74" s="200">
        <f t="shared" si="19"/>
        <v>0</v>
      </c>
      <c r="Q74" s="197"/>
      <c r="R74" s="397"/>
      <c r="S74" s="397"/>
      <c r="T74" s="116">
        <v>0</v>
      </c>
      <c r="U74" s="117">
        <v>0.08</v>
      </c>
      <c r="V74" s="116">
        <f t="shared" si="20"/>
        <v>0</v>
      </c>
      <c r="W74" s="116">
        <f t="shared" si="21"/>
        <v>0</v>
      </c>
      <c r="X74" s="116">
        <f t="shared" si="22"/>
        <v>0</v>
      </c>
      <c r="Y74" s="181"/>
      <c r="Z74" s="398"/>
    </row>
    <row r="75" spans="1:26" s="399" customFormat="1" ht="51.75" customHeight="1">
      <c r="A75" s="26">
        <v>21</v>
      </c>
      <c r="B75" s="186" t="s">
        <v>202</v>
      </c>
      <c r="C75" s="186"/>
      <c r="D75" s="186"/>
      <c r="E75" s="78" t="s">
        <v>215</v>
      </c>
      <c r="F75" s="186" t="s">
        <v>223</v>
      </c>
      <c r="G75" s="198">
        <v>100</v>
      </c>
      <c r="H75" s="81">
        <v>36</v>
      </c>
      <c r="I75" s="81" t="s">
        <v>13</v>
      </c>
      <c r="J75" s="121"/>
      <c r="K75" s="121"/>
      <c r="L75" s="123"/>
      <c r="M75" s="129"/>
      <c r="N75" s="124"/>
      <c r="O75" s="123"/>
      <c r="P75" s="201"/>
      <c r="Q75" s="121"/>
      <c r="R75" s="397"/>
      <c r="S75" s="397"/>
      <c r="T75" s="116">
        <v>0</v>
      </c>
      <c r="U75" s="117">
        <v>0.08</v>
      </c>
      <c r="V75" s="116">
        <f t="shared" si="20"/>
        <v>0</v>
      </c>
      <c r="W75" s="116">
        <f t="shared" si="21"/>
        <v>0</v>
      </c>
      <c r="X75" s="116">
        <f t="shared" si="22"/>
        <v>0</v>
      </c>
      <c r="Y75" s="181"/>
      <c r="Z75" s="398"/>
    </row>
    <row r="76" spans="1:26" s="399" customFormat="1" ht="51.75" customHeight="1">
      <c r="A76" s="26">
        <v>22</v>
      </c>
      <c r="B76" s="186" t="s">
        <v>202</v>
      </c>
      <c r="C76" s="186"/>
      <c r="D76" s="186"/>
      <c r="E76" s="78">
        <v>1</v>
      </c>
      <c r="F76" s="186" t="s">
        <v>224</v>
      </c>
      <c r="G76" s="198">
        <v>100</v>
      </c>
      <c r="H76" s="81">
        <v>36</v>
      </c>
      <c r="I76" s="81" t="s">
        <v>13</v>
      </c>
      <c r="J76" s="121"/>
      <c r="K76" s="121"/>
      <c r="L76" s="123"/>
      <c r="M76" s="129"/>
      <c r="N76" s="124"/>
      <c r="O76" s="123"/>
      <c r="P76" s="201"/>
      <c r="Q76" s="121"/>
      <c r="R76" s="397"/>
      <c r="S76" s="397"/>
      <c r="T76" s="116">
        <v>0</v>
      </c>
      <c r="U76" s="117">
        <v>0.08</v>
      </c>
      <c r="V76" s="116">
        <f t="shared" si="20"/>
        <v>0</v>
      </c>
      <c r="W76" s="116">
        <f t="shared" si="21"/>
        <v>0</v>
      </c>
      <c r="X76" s="116">
        <f t="shared" si="22"/>
        <v>0</v>
      </c>
      <c r="Y76" s="181"/>
      <c r="Z76" s="398"/>
    </row>
    <row r="77" spans="1:26" s="399" customFormat="1" ht="51.75" customHeight="1">
      <c r="A77" s="60">
        <v>23</v>
      </c>
      <c r="B77" s="286" t="s">
        <v>210</v>
      </c>
      <c r="C77" s="286"/>
      <c r="D77" s="286"/>
      <c r="E77" s="203">
        <v>5</v>
      </c>
      <c r="F77" s="286" t="s">
        <v>217</v>
      </c>
      <c r="G77" s="204">
        <v>75</v>
      </c>
      <c r="H77" s="205">
        <v>360</v>
      </c>
      <c r="I77" s="205" t="s">
        <v>13</v>
      </c>
      <c r="J77" s="121"/>
      <c r="K77" s="121"/>
      <c r="L77" s="123"/>
      <c r="M77" s="129"/>
      <c r="N77" s="124"/>
      <c r="O77" s="123"/>
      <c r="P77" s="201"/>
      <c r="Q77" s="121"/>
      <c r="R77" s="397"/>
      <c r="S77" s="397"/>
      <c r="T77" s="116">
        <v>0</v>
      </c>
      <c r="U77" s="117">
        <v>0.08</v>
      </c>
      <c r="V77" s="116">
        <f t="shared" si="20"/>
        <v>0</v>
      </c>
      <c r="W77" s="116">
        <f t="shared" si="21"/>
        <v>0</v>
      </c>
      <c r="X77" s="116">
        <f t="shared" si="22"/>
        <v>0</v>
      </c>
      <c r="Y77" s="181"/>
      <c r="Z77" s="398"/>
    </row>
    <row r="78" spans="1:26" s="402" customFormat="1" ht="64.5" customHeight="1">
      <c r="A78" s="26">
        <v>24</v>
      </c>
      <c r="B78" s="287" t="s">
        <v>214</v>
      </c>
      <c r="C78" s="186" t="s">
        <v>211</v>
      </c>
      <c r="D78" s="186" t="s">
        <v>12</v>
      </c>
      <c r="E78" s="78" t="s">
        <v>16</v>
      </c>
      <c r="F78" s="186" t="s">
        <v>216</v>
      </c>
      <c r="G78" s="198">
        <v>70</v>
      </c>
      <c r="H78" s="81">
        <v>192</v>
      </c>
      <c r="I78" s="81" t="s">
        <v>13</v>
      </c>
      <c r="J78" s="206"/>
      <c r="K78" s="206"/>
      <c r="L78" s="207"/>
      <c r="M78" s="208"/>
      <c r="N78" s="209"/>
      <c r="O78" s="207"/>
      <c r="P78" s="210"/>
      <c r="Q78" s="206"/>
      <c r="R78" s="397"/>
      <c r="S78" s="397"/>
      <c r="T78" s="116">
        <v>0</v>
      </c>
      <c r="U78" s="117">
        <v>0.08</v>
      </c>
      <c r="V78" s="116">
        <f t="shared" si="20"/>
        <v>0</v>
      </c>
      <c r="W78" s="116">
        <f t="shared" si="21"/>
        <v>0</v>
      </c>
      <c r="X78" s="116">
        <f t="shared" si="22"/>
        <v>0</v>
      </c>
      <c r="Y78" s="181"/>
      <c r="Z78" s="398"/>
    </row>
    <row r="79" spans="1:26" s="401" customFormat="1" ht="31.5" customHeight="1">
      <c r="A79" s="100">
        <v>25</v>
      </c>
      <c r="B79" s="90" t="s">
        <v>14</v>
      </c>
      <c r="C79" s="186" t="s">
        <v>212</v>
      </c>
      <c r="D79" s="186" t="s">
        <v>12</v>
      </c>
      <c r="E79" s="78" t="s">
        <v>15</v>
      </c>
      <c r="F79" s="186" t="s">
        <v>216</v>
      </c>
      <c r="G79" s="198">
        <v>70</v>
      </c>
      <c r="H79" s="81">
        <v>480</v>
      </c>
      <c r="I79" s="81" t="s">
        <v>13</v>
      </c>
      <c r="J79" s="121"/>
      <c r="K79" s="121"/>
      <c r="L79" s="123"/>
      <c r="M79" s="129"/>
      <c r="N79" s="124"/>
      <c r="O79" s="123"/>
      <c r="P79" s="201"/>
      <c r="Q79" s="121"/>
      <c r="R79" s="397"/>
      <c r="S79" s="397"/>
      <c r="T79" s="116">
        <v>0</v>
      </c>
      <c r="U79" s="117">
        <v>0.08</v>
      </c>
      <c r="V79" s="116">
        <f t="shared" si="20"/>
        <v>0</v>
      </c>
      <c r="W79" s="116">
        <f t="shared" si="21"/>
        <v>0</v>
      </c>
      <c r="X79" s="116">
        <f t="shared" si="22"/>
        <v>0</v>
      </c>
      <c r="Y79" s="181"/>
      <c r="Z79" s="398"/>
    </row>
    <row r="80" spans="1:26" s="401" customFormat="1" ht="40.5" customHeight="1">
      <c r="A80" s="26">
        <v>26</v>
      </c>
      <c r="B80" s="90" t="s">
        <v>14</v>
      </c>
      <c r="C80" s="186" t="s">
        <v>212</v>
      </c>
      <c r="D80" s="186" t="s">
        <v>12</v>
      </c>
      <c r="E80" s="78" t="s">
        <v>215</v>
      </c>
      <c r="F80" s="186" t="s">
        <v>218</v>
      </c>
      <c r="G80" s="198">
        <v>90</v>
      </c>
      <c r="H80" s="81">
        <v>1008</v>
      </c>
      <c r="I80" s="81" t="s">
        <v>13</v>
      </c>
      <c r="J80" s="121"/>
      <c r="K80" s="121"/>
      <c r="L80" s="123"/>
      <c r="M80" s="129"/>
      <c r="N80" s="124"/>
      <c r="O80" s="123"/>
      <c r="P80" s="201"/>
      <c r="Q80" s="121"/>
      <c r="R80" s="397"/>
      <c r="S80" s="397"/>
      <c r="T80" s="116">
        <v>0</v>
      </c>
      <c r="U80" s="117">
        <v>0.08</v>
      </c>
      <c r="V80" s="116">
        <f t="shared" si="20"/>
        <v>0</v>
      </c>
      <c r="W80" s="116">
        <f t="shared" si="21"/>
        <v>0</v>
      </c>
      <c r="X80" s="116">
        <f t="shared" si="22"/>
        <v>0</v>
      </c>
      <c r="Y80" s="181"/>
      <c r="Z80" s="398"/>
    </row>
    <row r="81" spans="1:26" s="401" customFormat="1" ht="32.25" customHeight="1" thickBot="1">
      <c r="A81" s="26">
        <v>27</v>
      </c>
      <c r="B81" s="90" t="s">
        <v>14</v>
      </c>
      <c r="C81" s="186" t="s">
        <v>212</v>
      </c>
      <c r="D81" s="186" t="s">
        <v>12</v>
      </c>
      <c r="E81" s="78">
        <v>1</v>
      </c>
      <c r="F81" s="186" t="s">
        <v>213</v>
      </c>
      <c r="G81" s="198">
        <v>90</v>
      </c>
      <c r="H81" s="81">
        <v>5040</v>
      </c>
      <c r="I81" s="81" t="s">
        <v>13</v>
      </c>
      <c r="J81" s="121"/>
      <c r="K81" s="121"/>
      <c r="L81" s="123"/>
      <c r="M81" s="129"/>
      <c r="N81" s="124"/>
      <c r="O81" s="123"/>
      <c r="P81" s="201"/>
      <c r="Q81" s="121"/>
      <c r="R81" s="397"/>
      <c r="S81" s="397"/>
      <c r="T81" s="116">
        <v>0</v>
      </c>
      <c r="U81" s="117">
        <v>0.08</v>
      </c>
      <c r="V81" s="116">
        <f t="shared" si="20"/>
        <v>0</v>
      </c>
      <c r="W81" s="116">
        <f t="shared" si="21"/>
        <v>0</v>
      </c>
      <c r="X81" s="116">
        <f t="shared" si="22"/>
        <v>0</v>
      </c>
      <c r="Y81" s="284"/>
      <c r="Z81" s="398"/>
    </row>
    <row r="82" spans="1:26" s="403" customFormat="1" ht="24.95" customHeight="1" thickBot="1">
      <c r="A82" s="528"/>
      <c r="B82" s="529"/>
      <c r="C82" s="529"/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T82" s="225"/>
      <c r="U82" s="226"/>
      <c r="V82" s="285" t="s">
        <v>239</v>
      </c>
      <c r="W82" s="195">
        <f>SUM(W55:W81)</f>
        <v>0</v>
      </c>
      <c r="X82" s="195">
        <f>SUM(X55:X81)</f>
        <v>0</v>
      </c>
      <c r="Y82" s="192"/>
      <c r="Z82" s="356"/>
    </row>
    <row r="83" spans="1:26" s="512" customFormat="1" ht="13.5" customHeight="1" thickBot="1"/>
    <row r="84" spans="1:26" s="350" customFormat="1" ht="15" customHeight="1" thickBot="1">
      <c r="A84" s="357"/>
      <c r="B84" s="404" t="s">
        <v>42</v>
      </c>
      <c r="C84" s="358"/>
      <c r="D84" s="358"/>
      <c r="E84" s="6"/>
      <c r="F84" s="358"/>
      <c r="G84" s="359"/>
      <c r="H84" s="360"/>
      <c r="I84" s="360"/>
      <c r="J84" s="362"/>
      <c r="K84" s="362"/>
      <c r="L84" s="20"/>
      <c r="M84" s="362"/>
      <c r="N84" s="405"/>
      <c r="O84" s="278"/>
      <c r="P84" s="405"/>
      <c r="Q84" s="362"/>
      <c r="T84" s="105"/>
      <c r="U84" s="106"/>
      <c r="V84" s="105"/>
      <c r="W84" s="105"/>
      <c r="X84" s="105"/>
      <c r="Y84" s="17"/>
      <c r="Z84" s="406"/>
    </row>
    <row r="85" spans="1:26" s="401" customFormat="1" ht="29.25" customHeight="1">
      <c r="A85" s="26">
        <v>1</v>
      </c>
      <c r="B85" s="371" t="s">
        <v>60</v>
      </c>
      <c r="C85" s="407"/>
      <c r="D85" s="407"/>
      <c r="E85" s="5" t="s">
        <v>15</v>
      </c>
      <c r="F85" s="352" t="s">
        <v>93</v>
      </c>
      <c r="G85" s="26">
        <v>75</v>
      </c>
      <c r="H85" s="28">
        <v>900</v>
      </c>
      <c r="I85" s="28" t="s">
        <v>34</v>
      </c>
      <c r="J85" s="29"/>
      <c r="K85" s="29"/>
      <c r="L85" s="15">
        <v>0</v>
      </c>
      <c r="M85" s="30"/>
      <c r="N85" s="31">
        <f>L85*(1+M85)</f>
        <v>0</v>
      </c>
      <c r="O85" s="15">
        <f>H85*L85</f>
        <v>0</v>
      </c>
      <c r="P85" s="33">
        <f>H85*N85</f>
        <v>0</v>
      </c>
      <c r="Q85" s="29"/>
      <c r="R85" s="398"/>
      <c r="S85" s="351"/>
      <c r="T85" s="103">
        <v>0</v>
      </c>
      <c r="U85" s="104">
        <v>0.08</v>
      </c>
      <c r="V85" s="103">
        <f>T85*1.08</f>
        <v>0</v>
      </c>
      <c r="W85" s="103">
        <f>H85*T85</f>
        <v>0</v>
      </c>
      <c r="X85" s="288">
        <f>H85*V85</f>
        <v>0</v>
      </c>
      <c r="Y85" s="284"/>
      <c r="Z85" s="398"/>
    </row>
    <row r="86" spans="1:26" s="401" customFormat="1" ht="22.5" customHeight="1" thickBot="1">
      <c r="A86" s="26">
        <v>2</v>
      </c>
      <c r="B86" s="24" t="s">
        <v>14</v>
      </c>
      <c r="C86" s="407"/>
      <c r="D86" s="407"/>
      <c r="E86" s="5">
        <v>0</v>
      </c>
      <c r="F86" s="352" t="s">
        <v>116</v>
      </c>
      <c r="G86" s="26">
        <v>75</v>
      </c>
      <c r="H86" s="28">
        <v>900</v>
      </c>
      <c r="I86" s="28" t="s">
        <v>34</v>
      </c>
      <c r="J86" s="29"/>
      <c r="K86" s="29"/>
      <c r="L86" s="15">
        <v>0</v>
      </c>
      <c r="M86" s="30"/>
      <c r="N86" s="31">
        <f>L86*(1+M86)</f>
        <v>0</v>
      </c>
      <c r="O86" s="15">
        <f>H86*L86</f>
        <v>0</v>
      </c>
      <c r="P86" s="33">
        <f>H86*N86</f>
        <v>0</v>
      </c>
      <c r="Q86" s="29"/>
      <c r="R86" s="398"/>
      <c r="S86" s="398"/>
      <c r="T86" s="103">
        <v>0</v>
      </c>
      <c r="U86" s="104">
        <v>0.08</v>
      </c>
      <c r="V86" s="103">
        <f>T86*1.08</f>
        <v>0</v>
      </c>
      <c r="W86" s="103">
        <f>H86*T86</f>
        <v>0</v>
      </c>
      <c r="X86" s="288">
        <f>H86*V86</f>
        <v>0</v>
      </c>
      <c r="Y86" s="284"/>
      <c r="Z86" s="398"/>
    </row>
    <row r="87" spans="1:26" s="350" customFormat="1" ht="24.95" customHeight="1" thickBot="1">
      <c r="A87" s="357"/>
      <c r="B87" s="358"/>
      <c r="C87" s="358"/>
      <c r="D87" s="358"/>
      <c r="E87" s="6"/>
      <c r="F87" s="358"/>
      <c r="G87" s="47"/>
      <c r="H87" s="48"/>
      <c r="I87" s="48"/>
      <c r="J87" s="513" t="s">
        <v>84</v>
      </c>
      <c r="K87" s="514"/>
      <c r="L87" s="514"/>
      <c r="M87" s="514"/>
      <c r="N87" s="515"/>
      <c r="O87" s="321">
        <f>SUM(O85:O86)</f>
        <v>0</v>
      </c>
      <c r="P87" s="321">
        <f>SUM(P85:P86)</f>
        <v>0</v>
      </c>
      <c r="Q87" s="22"/>
      <c r="T87" s="105"/>
      <c r="U87" s="106"/>
      <c r="V87" s="289" t="s">
        <v>239</v>
      </c>
      <c r="W87" s="280">
        <f>SUM(W85:W86)</f>
        <v>0</v>
      </c>
      <c r="X87" s="290">
        <f>SUM(X85:X86)</f>
        <v>0</v>
      </c>
      <c r="Y87" s="279"/>
      <c r="Z87" s="351"/>
    </row>
    <row r="88" spans="1:26" s="512" customFormat="1" ht="13.5" customHeight="1" thickBot="1"/>
    <row r="89" spans="1:26" s="350" customFormat="1" ht="15" customHeight="1" thickBot="1">
      <c r="A89" s="378"/>
      <c r="B89" s="379" t="s">
        <v>271</v>
      </c>
      <c r="C89" s="380"/>
      <c r="D89" s="380"/>
      <c r="E89" s="9"/>
      <c r="F89" s="381"/>
      <c r="G89" s="408"/>
      <c r="H89" s="383"/>
      <c r="I89" s="383"/>
      <c r="J89" s="369"/>
      <c r="K89" s="369"/>
      <c r="L89" s="18"/>
      <c r="M89" s="370"/>
      <c r="N89" s="409"/>
      <c r="O89" s="19"/>
      <c r="T89" s="105"/>
      <c r="U89" s="106"/>
      <c r="V89" s="105"/>
      <c r="W89" s="105"/>
      <c r="X89" s="105"/>
      <c r="Y89" s="17"/>
      <c r="Z89" s="410"/>
    </row>
    <row r="90" spans="1:26" s="350" customFormat="1" ht="24" customHeight="1">
      <c r="A90" s="26">
        <v>1</v>
      </c>
      <c r="B90" s="371" t="s">
        <v>152</v>
      </c>
      <c r="C90" s="407"/>
      <c r="D90" s="407"/>
      <c r="E90" s="78" t="s">
        <v>17</v>
      </c>
      <c r="F90" s="186" t="s">
        <v>153</v>
      </c>
      <c r="G90" s="77">
        <v>90</v>
      </c>
      <c r="H90" s="81">
        <v>12264</v>
      </c>
      <c r="I90" s="81" t="s">
        <v>13</v>
      </c>
      <c r="J90" s="58"/>
      <c r="K90" s="59"/>
      <c r="L90" s="16">
        <v>0</v>
      </c>
      <c r="M90" s="30"/>
      <c r="N90" s="31">
        <f t="shared" ref="N90:N103" si="24">L90*(1+M90)</f>
        <v>0</v>
      </c>
      <c r="O90" s="15">
        <f>H90*L90</f>
        <v>0</v>
      </c>
      <c r="P90" s="33">
        <f t="shared" ref="P90:P103" si="25">H90*N90</f>
        <v>0</v>
      </c>
      <c r="Q90" s="57"/>
      <c r="R90" s="351"/>
      <c r="S90" s="351"/>
      <c r="T90" s="103">
        <v>0</v>
      </c>
      <c r="U90" s="104">
        <v>0.08</v>
      </c>
      <c r="V90" s="103">
        <f>T90*U90+T90</f>
        <v>0</v>
      </c>
      <c r="W90" s="103">
        <f>H90*T90</f>
        <v>0</v>
      </c>
      <c r="X90" s="103">
        <f>H90*V90</f>
        <v>0</v>
      </c>
      <c r="Y90" s="180"/>
      <c r="Z90" s="351"/>
    </row>
    <row r="91" spans="1:26" s="350" customFormat="1" ht="27" customHeight="1">
      <c r="A91" s="26">
        <v>2</v>
      </c>
      <c r="B91" s="24" t="s">
        <v>14</v>
      </c>
      <c r="C91" s="407"/>
      <c r="D91" s="407"/>
      <c r="E91" s="5" t="s">
        <v>17</v>
      </c>
      <c r="F91" s="352" t="s">
        <v>154</v>
      </c>
      <c r="G91" s="77">
        <v>90</v>
      </c>
      <c r="H91" s="28">
        <v>72</v>
      </c>
      <c r="I91" s="28" t="s">
        <v>13</v>
      </c>
      <c r="J91" s="62"/>
      <c r="K91" s="63"/>
      <c r="L91" s="16">
        <v>0</v>
      </c>
      <c r="M91" s="30"/>
      <c r="N91" s="31">
        <f t="shared" si="24"/>
        <v>0</v>
      </c>
      <c r="O91" s="15">
        <f t="shared" ref="O91:O103" si="26">H91*L91</f>
        <v>0</v>
      </c>
      <c r="P91" s="33">
        <f t="shared" si="25"/>
        <v>0</v>
      </c>
      <c r="Q91" s="113"/>
      <c r="R91" s="351"/>
      <c r="S91" s="351"/>
      <c r="T91" s="103">
        <v>0</v>
      </c>
      <c r="U91" s="104">
        <v>0.08</v>
      </c>
      <c r="V91" s="103">
        <f t="shared" ref="V91:V108" si="27">T91*U91+T91</f>
        <v>0</v>
      </c>
      <c r="W91" s="103">
        <f t="shared" ref="W91:W108" si="28">H91*T91</f>
        <v>0</v>
      </c>
      <c r="X91" s="103">
        <f t="shared" ref="X91:X108" si="29">H91*V91</f>
        <v>0</v>
      </c>
      <c r="Y91" s="180"/>
      <c r="Z91" s="351"/>
    </row>
    <row r="92" spans="1:26" s="350" customFormat="1" ht="20.25" customHeight="1">
      <c r="A92" s="60">
        <v>3</v>
      </c>
      <c r="B92" s="24" t="s">
        <v>14</v>
      </c>
      <c r="C92" s="407"/>
      <c r="D92" s="407"/>
      <c r="E92" s="12" t="s">
        <v>16</v>
      </c>
      <c r="F92" s="286" t="s">
        <v>155</v>
      </c>
      <c r="G92" s="190">
        <v>90</v>
      </c>
      <c r="H92" s="61">
        <v>10620</v>
      </c>
      <c r="I92" s="61" t="s">
        <v>13</v>
      </c>
      <c r="J92" s="29"/>
      <c r="K92" s="29"/>
      <c r="L92" s="16">
        <v>0</v>
      </c>
      <c r="M92" s="30"/>
      <c r="N92" s="31">
        <f t="shared" si="24"/>
        <v>0</v>
      </c>
      <c r="O92" s="15">
        <f t="shared" si="26"/>
        <v>0</v>
      </c>
      <c r="P92" s="33">
        <f t="shared" si="25"/>
        <v>0</v>
      </c>
      <c r="Q92" s="57"/>
      <c r="R92" s="351"/>
      <c r="S92" s="351"/>
      <c r="T92" s="103">
        <v>0</v>
      </c>
      <c r="U92" s="104">
        <v>0.08</v>
      </c>
      <c r="V92" s="103">
        <f t="shared" si="27"/>
        <v>0</v>
      </c>
      <c r="W92" s="103">
        <f t="shared" si="28"/>
        <v>0</v>
      </c>
      <c r="X92" s="103">
        <f t="shared" si="29"/>
        <v>0</v>
      </c>
      <c r="Y92" s="180"/>
      <c r="Z92" s="351"/>
    </row>
    <row r="93" spans="1:26" s="350" customFormat="1" ht="27" customHeight="1">
      <c r="A93" s="26">
        <v>4</v>
      </c>
      <c r="B93" s="24" t="s">
        <v>14</v>
      </c>
      <c r="C93" s="407"/>
      <c r="D93" s="407"/>
      <c r="E93" s="12" t="s">
        <v>16</v>
      </c>
      <c r="F93" s="354" t="s">
        <v>156</v>
      </c>
      <c r="G93" s="190">
        <v>90</v>
      </c>
      <c r="H93" s="61">
        <v>108</v>
      </c>
      <c r="I93" s="61" t="s">
        <v>13</v>
      </c>
      <c r="J93" s="29"/>
      <c r="K93" s="29"/>
      <c r="L93" s="16">
        <v>0</v>
      </c>
      <c r="M93" s="30"/>
      <c r="N93" s="31">
        <f t="shared" si="24"/>
        <v>0</v>
      </c>
      <c r="O93" s="15">
        <f t="shared" si="26"/>
        <v>0</v>
      </c>
      <c r="P93" s="33">
        <f t="shared" si="25"/>
        <v>0</v>
      </c>
      <c r="Q93" s="57"/>
      <c r="R93" s="351"/>
      <c r="S93" s="351"/>
      <c r="T93" s="103">
        <v>0</v>
      </c>
      <c r="U93" s="104">
        <v>0.08</v>
      </c>
      <c r="V93" s="103">
        <f t="shared" si="27"/>
        <v>0</v>
      </c>
      <c r="W93" s="103">
        <f t="shared" si="28"/>
        <v>0</v>
      </c>
      <c r="X93" s="103">
        <f t="shared" si="29"/>
        <v>0</v>
      </c>
      <c r="Y93" s="180"/>
      <c r="Z93" s="351"/>
    </row>
    <row r="94" spans="1:26" s="350" customFormat="1" ht="12">
      <c r="A94" s="26">
        <v>5</v>
      </c>
      <c r="B94" s="24" t="s">
        <v>14</v>
      </c>
      <c r="C94" s="407"/>
      <c r="D94" s="407"/>
      <c r="E94" s="5" t="s">
        <v>15</v>
      </c>
      <c r="F94" s="352" t="s">
        <v>157</v>
      </c>
      <c r="G94" s="77">
        <v>90</v>
      </c>
      <c r="H94" s="28">
        <v>1224</v>
      </c>
      <c r="I94" s="28" t="s">
        <v>13</v>
      </c>
      <c r="J94" s="29"/>
      <c r="K94" s="29"/>
      <c r="L94" s="16">
        <v>0</v>
      </c>
      <c r="M94" s="30"/>
      <c r="N94" s="31">
        <f t="shared" si="24"/>
        <v>0</v>
      </c>
      <c r="O94" s="15">
        <f t="shared" si="26"/>
        <v>0</v>
      </c>
      <c r="P94" s="33">
        <f t="shared" si="25"/>
        <v>0</v>
      </c>
      <c r="Q94" s="57"/>
      <c r="R94" s="351"/>
      <c r="S94" s="351"/>
      <c r="T94" s="103">
        <v>0</v>
      </c>
      <c r="U94" s="104">
        <v>0.08</v>
      </c>
      <c r="V94" s="103">
        <f t="shared" si="27"/>
        <v>0</v>
      </c>
      <c r="W94" s="103">
        <f t="shared" si="28"/>
        <v>0</v>
      </c>
      <c r="X94" s="103">
        <f t="shared" si="29"/>
        <v>0</v>
      </c>
      <c r="Y94" s="180"/>
      <c r="Z94" s="351"/>
    </row>
    <row r="95" spans="1:26" s="350" customFormat="1" ht="12">
      <c r="A95" s="60">
        <v>6</v>
      </c>
      <c r="B95" s="24" t="s">
        <v>14</v>
      </c>
      <c r="C95" s="407"/>
      <c r="D95" s="407"/>
      <c r="E95" s="5">
        <v>1</v>
      </c>
      <c r="F95" s="352" t="s">
        <v>158</v>
      </c>
      <c r="G95" s="77">
        <v>90</v>
      </c>
      <c r="H95" s="28">
        <v>384</v>
      </c>
      <c r="I95" s="28" t="s">
        <v>13</v>
      </c>
      <c r="J95" s="29"/>
      <c r="K95" s="29"/>
      <c r="L95" s="16">
        <v>0</v>
      </c>
      <c r="M95" s="30"/>
      <c r="N95" s="31">
        <f t="shared" si="24"/>
        <v>0</v>
      </c>
      <c r="O95" s="15">
        <f t="shared" si="26"/>
        <v>0</v>
      </c>
      <c r="P95" s="33">
        <f t="shared" si="25"/>
        <v>0</v>
      </c>
      <c r="Q95" s="57"/>
      <c r="R95" s="351"/>
      <c r="S95" s="351"/>
      <c r="T95" s="103">
        <v>0</v>
      </c>
      <c r="U95" s="104">
        <v>0.08</v>
      </c>
      <c r="V95" s="103">
        <f t="shared" si="27"/>
        <v>0</v>
      </c>
      <c r="W95" s="103">
        <f t="shared" si="28"/>
        <v>0</v>
      </c>
      <c r="X95" s="103">
        <f t="shared" si="29"/>
        <v>0</v>
      </c>
      <c r="Y95" s="180"/>
      <c r="Z95" s="351"/>
    </row>
    <row r="96" spans="1:26" s="350" customFormat="1" ht="12">
      <c r="A96" s="26">
        <v>7</v>
      </c>
      <c r="B96" s="24" t="s">
        <v>14</v>
      </c>
      <c r="C96" s="407"/>
      <c r="D96" s="407"/>
      <c r="E96" s="5" t="s">
        <v>15</v>
      </c>
      <c r="F96" s="352" t="s">
        <v>159</v>
      </c>
      <c r="G96" s="77">
        <v>90</v>
      </c>
      <c r="H96" s="28">
        <v>72</v>
      </c>
      <c r="I96" s="28" t="s">
        <v>13</v>
      </c>
      <c r="J96" s="29"/>
      <c r="K96" s="29"/>
      <c r="L96" s="16">
        <v>0</v>
      </c>
      <c r="M96" s="30"/>
      <c r="N96" s="31">
        <f t="shared" si="24"/>
        <v>0</v>
      </c>
      <c r="O96" s="15">
        <f t="shared" si="26"/>
        <v>0</v>
      </c>
      <c r="P96" s="33">
        <f t="shared" si="25"/>
        <v>0</v>
      </c>
      <c r="Q96" s="57"/>
      <c r="R96" s="351"/>
      <c r="S96" s="351"/>
      <c r="T96" s="103">
        <v>0</v>
      </c>
      <c r="U96" s="104">
        <v>0.08</v>
      </c>
      <c r="V96" s="103">
        <f t="shared" si="27"/>
        <v>0</v>
      </c>
      <c r="W96" s="103">
        <f t="shared" si="28"/>
        <v>0</v>
      </c>
      <c r="X96" s="103">
        <f t="shared" si="29"/>
        <v>0</v>
      </c>
      <c r="Y96" s="180"/>
      <c r="Z96" s="351"/>
    </row>
    <row r="97" spans="1:26" s="350" customFormat="1" ht="12">
      <c r="A97" s="26">
        <v>8</v>
      </c>
      <c r="B97" s="24" t="s">
        <v>14</v>
      </c>
      <c r="C97" s="407"/>
      <c r="D97" s="407"/>
      <c r="E97" s="5" t="s">
        <v>16</v>
      </c>
      <c r="F97" s="352" t="s">
        <v>160</v>
      </c>
      <c r="G97" s="77">
        <v>45</v>
      </c>
      <c r="H97" s="28">
        <v>264</v>
      </c>
      <c r="I97" s="28" t="s">
        <v>13</v>
      </c>
      <c r="J97" s="29"/>
      <c r="K97" s="29"/>
      <c r="L97" s="16">
        <v>0</v>
      </c>
      <c r="M97" s="30"/>
      <c r="N97" s="31">
        <f t="shared" si="24"/>
        <v>0</v>
      </c>
      <c r="O97" s="15">
        <f t="shared" si="26"/>
        <v>0</v>
      </c>
      <c r="P97" s="33">
        <f t="shared" si="25"/>
        <v>0</v>
      </c>
      <c r="Q97" s="57"/>
      <c r="R97" s="351"/>
      <c r="S97" s="351"/>
      <c r="T97" s="103">
        <v>0</v>
      </c>
      <c r="U97" s="104">
        <v>0.08</v>
      </c>
      <c r="V97" s="103">
        <f t="shared" si="27"/>
        <v>0</v>
      </c>
      <c r="W97" s="103">
        <f t="shared" si="28"/>
        <v>0</v>
      </c>
      <c r="X97" s="103">
        <f t="shared" si="29"/>
        <v>0</v>
      </c>
      <c r="Y97" s="180"/>
      <c r="Z97" s="351"/>
    </row>
    <row r="98" spans="1:26" s="350" customFormat="1" ht="12">
      <c r="A98" s="60">
        <v>9</v>
      </c>
      <c r="B98" s="24" t="s">
        <v>14</v>
      </c>
      <c r="C98" s="407"/>
      <c r="D98" s="407"/>
      <c r="E98" s="5" t="s">
        <v>15</v>
      </c>
      <c r="F98" s="352" t="s">
        <v>161</v>
      </c>
      <c r="G98" s="77">
        <v>90</v>
      </c>
      <c r="H98" s="28">
        <v>6204</v>
      </c>
      <c r="I98" s="28" t="s">
        <v>13</v>
      </c>
      <c r="J98" s="29"/>
      <c r="K98" s="29"/>
      <c r="L98" s="16">
        <v>0</v>
      </c>
      <c r="M98" s="30"/>
      <c r="N98" s="31">
        <f t="shared" si="24"/>
        <v>0</v>
      </c>
      <c r="O98" s="15">
        <f t="shared" si="26"/>
        <v>0</v>
      </c>
      <c r="P98" s="33">
        <f t="shared" si="25"/>
        <v>0</v>
      </c>
      <c r="Q98" s="57"/>
      <c r="R98" s="351"/>
      <c r="S98" s="351"/>
      <c r="T98" s="103">
        <v>0</v>
      </c>
      <c r="U98" s="104">
        <v>0.08</v>
      </c>
      <c r="V98" s="103">
        <f t="shared" si="27"/>
        <v>0</v>
      </c>
      <c r="W98" s="103">
        <f t="shared" si="28"/>
        <v>0</v>
      </c>
      <c r="X98" s="103">
        <f t="shared" si="29"/>
        <v>0</v>
      </c>
      <c r="Y98" s="180"/>
      <c r="Z98" s="351"/>
    </row>
    <row r="99" spans="1:26" s="350" customFormat="1" ht="12">
      <c r="A99" s="26">
        <v>10</v>
      </c>
      <c r="B99" s="24" t="s">
        <v>14</v>
      </c>
      <c r="C99" s="407"/>
      <c r="D99" s="407"/>
      <c r="E99" s="5" t="s">
        <v>20</v>
      </c>
      <c r="F99" s="352" t="s">
        <v>150</v>
      </c>
      <c r="G99" s="77">
        <v>90</v>
      </c>
      <c r="H99" s="28">
        <v>1204</v>
      </c>
      <c r="I99" s="28" t="s">
        <v>13</v>
      </c>
      <c r="J99" s="29"/>
      <c r="K99" s="29"/>
      <c r="L99" s="16">
        <v>0</v>
      </c>
      <c r="M99" s="30"/>
      <c r="N99" s="31">
        <f t="shared" si="24"/>
        <v>0</v>
      </c>
      <c r="O99" s="15">
        <f t="shared" si="26"/>
        <v>0</v>
      </c>
      <c r="P99" s="33">
        <f t="shared" si="25"/>
        <v>0</v>
      </c>
      <c r="Q99" s="57"/>
      <c r="R99" s="351"/>
      <c r="S99" s="351"/>
      <c r="T99" s="103">
        <v>0</v>
      </c>
      <c r="U99" s="104">
        <v>0.08</v>
      </c>
      <c r="V99" s="103">
        <f t="shared" si="27"/>
        <v>0</v>
      </c>
      <c r="W99" s="103">
        <f t="shared" si="28"/>
        <v>0</v>
      </c>
      <c r="X99" s="103">
        <f t="shared" si="29"/>
        <v>0</v>
      </c>
      <c r="Y99" s="180"/>
      <c r="Z99" s="351"/>
    </row>
    <row r="100" spans="1:26" s="350" customFormat="1" ht="30.75" customHeight="1">
      <c r="A100" s="26">
        <v>11</v>
      </c>
      <c r="B100" s="24" t="s">
        <v>14</v>
      </c>
      <c r="C100" s="407"/>
      <c r="D100" s="407"/>
      <c r="E100" s="5" t="s">
        <v>20</v>
      </c>
      <c r="F100" s="352" t="s">
        <v>162</v>
      </c>
      <c r="G100" s="77">
        <v>90</v>
      </c>
      <c r="H100" s="28">
        <v>72</v>
      </c>
      <c r="I100" s="28" t="s">
        <v>13</v>
      </c>
      <c r="J100" s="29"/>
      <c r="K100" s="29"/>
      <c r="L100" s="16">
        <v>0</v>
      </c>
      <c r="M100" s="30"/>
      <c r="N100" s="31">
        <f t="shared" si="24"/>
        <v>0</v>
      </c>
      <c r="O100" s="15">
        <f t="shared" si="26"/>
        <v>0</v>
      </c>
      <c r="P100" s="33">
        <f t="shared" si="25"/>
        <v>0</v>
      </c>
      <c r="Q100" s="57"/>
      <c r="R100" s="351"/>
      <c r="S100" s="351"/>
      <c r="T100" s="103">
        <v>0</v>
      </c>
      <c r="U100" s="104">
        <v>0.08</v>
      </c>
      <c r="V100" s="103">
        <f t="shared" si="27"/>
        <v>0</v>
      </c>
      <c r="W100" s="103">
        <f t="shared" si="28"/>
        <v>0</v>
      </c>
      <c r="X100" s="103">
        <f t="shared" si="29"/>
        <v>0</v>
      </c>
      <c r="Y100" s="180"/>
      <c r="Z100" s="351"/>
    </row>
    <row r="101" spans="1:26" s="350" customFormat="1" ht="12">
      <c r="A101" s="60">
        <v>12</v>
      </c>
      <c r="B101" s="24" t="s">
        <v>14</v>
      </c>
      <c r="C101" s="407"/>
      <c r="D101" s="407"/>
      <c r="E101" s="5">
        <v>0</v>
      </c>
      <c r="F101" s="352" t="s">
        <v>163</v>
      </c>
      <c r="G101" s="77">
        <v>90</v>
      </c>
      <c r="H101" s="28">
        <v>144</v>
      </c>
      <c r="I101" s="28" t="s">
        <v>13</v>
      </c>
      <c r="J101" s="29"/>
      <c r="K101" s="29"/>
      <c r="L101" s="16">
        <v>0</v>
      </c>
      <c r="M101" s="30"/>
      <c r="N101" s="31">
        <f t="shared" si="24"/>
        <v>0</v>
      </c>
      <c r="O101" s="15">
        <f t="shared" si="26"/>
        <v>0</v>
      </c>
      <c r="P101" s="33">
        <f t="shared" si="25"/>
        <v>0</v>
      </c>
      <c r="Q101" s="57"/>
      <c r="R101" s="351"/>
      <c r="S101" s="351"/>
      <c r="T101" s="103">
        <v>0</v>
      </c>
      <c r="U101" s="104">
        <v>0.08</v>
      </c>
      <c r="V101" s="103">
        <f t="shared" si="27"/>
        <v>0</v>
      </c>
      <c r="W101" s="103">
        <f t="shared" si="28"/>
        <v>0</v>
      </c>
      <c r="X101" s="103">
        <f t="shared" si="29"/>
        <v>0</v>
      </c>
      <c r="Y101" s="180"/>
      <c r="Z101" s="351"/>
    </row>
    <row r="102" spans="1:26" s="350" customFormat="1" ht="12">
      <c r="A102" s="26">
        <v>13</v>
      </c>
      <c r="B102" s="24" t="s">
        <v>14</v>
      </c>
      <c r="C102" s="407"/>
      <c r="D102" s="407"/>
      <c r="E102" s="5">
        <v>0</v>
      </c>
      <c r="F102" s="352" t="s">
        <v>164</v>
      </c>
      <c r="G102" s="77">
        <v>90</v>
      </c>
      <c r="H102" s="28">
        <v>120</v>
      </c>
      <c r="I102" s="28" t="s">
        <v>13</v>
      </c>
      <c r="J102" s="29"/>
      <c r="K102" s="29"/>
      <c r="L102" s="16">
        <v>0</v>
      </c>
      <c r="M102" s="30"/>
      <c r="N102" s="31">
        <f t="shared" si="24"/>
        <v>0</v>
      </c>
      <c r="O102" s="15">
        <f t="shared" si="26"/>
        <v>0</v>
      </c>
      <c r="P102" s="33">
        <f t="shared" si="25"/>
        <v>0</v>
      </c>
      <c r="Q102" s="57"/>
      <c r="R102" s="351"/>
      <c r="S102" s="351"/>
      <c r="T102" s="103">
        <v>0</v>
      </c>
      <c r="U102" s="104">
        <v>0.08</v>
      </c>
      <c r="V102" s="103">
        <f t="shared" si="27"/>
        <v>0</v>
      </c>
      <c r="W102" s="103">
        <f t="shared" si="28"/>
        <v>0</v>
      </c>
      <c r="X102" s="103">
        <f t="shared" si="29"/>
        <v>0</v>
      </c>
      <c r="Y102" s="180"/>
      <c r="Z102" s="351"/>
    </row>
    <row r="103" spans="1:26" s="350" customFormat="1" ht="12">
      <c r="A103" s="60">
        <v>14</v>
      </c>
      <c r="B103" s="24" t="s">
        <v>14</v>
      </c>
      <c r="C103" s="407"/>
      <c r="D103" s="407"/>
      <c r="E103" s="5" t="s">
        <v>16</v>
      </c>
      <c r="F103" s="352" t="s">
        <v>165</v>
      </c>
      <c r="G103" s="77">
        <v>90</v>
      </c>
      <c r="H103" s="28">
        <v>1020</v>
      </c>
      <c r="I103" s="28" t="s">
        <v>13</v>
      </c>
      <c r="J103" s="29"/>
      <c r="K103" s="29"/>
      <c r="L103" s="16">
        <v>0</v>
      </c>
      <c r="M103" s="30"/>
      <c r="N103" s="31">
        <f t="shared" si="24"/>
        <v>0</v>
      </c>
      <c r="O103" s="50">
        <f t="shared" si="26"/>
        <v>0</v>
      </c>
      <c r="P103" s="43">
        <f t="shared" si="25"/>
        <v>0</v>
      </c>
      <c r="Q103" s="57"/>
      <c r="R103" s="351"/>
      <c r="S103" s="351"/>
      <c r="T103" s="103">
        <v>0</v>
      </c>
      <c r="U103" s="104">
        <v>0.08</v>
      </c>
      <c r="V103" s="103">
        <f t="shared" si="27"/>
        <v>0</v>
      </c>
      <c r="W103" s="103">
        <f t="shared" si="28"/>
        <v>0</v>
      </c>
      <c r="X103" s="103">
        <f t="shared" si="29"/>
        <v>0</v>
      </c>
      <c r="Y103" s="180"/>
      <c r="Z103" s="351"/>
    </row>
    <row r="104" spans="1:26" s="350" customFormat="1" ht="30" customHeight="1">
      <c r="A104" s="26">
        <v>15</v>
      </c>
      <c r="B104" s="24" t="s">
        <v>14</v>
      </c>
      <c r="C104" s="407"/>
      <c r="D104" s="407"/>
      <c r="E104" s="5" t="s">
        <v>16</v>
      </c>
      <c r="F104" s="352" t="s">
        <v>166</v>
      </c>
      <c r="G104" s="77">
        <v>90</v>
      </c>
      <c r="H104" s="28">
        <v>72</v>
      </c>
      <c r="I104" s="28" t="s">
        <v>13</v>
      </c>
      <c r="J104" s="57"/>
      <c r="K104" s="92"/>
      <c r="L104" s="93"/>
      <c r="M104" s="94"/>
      <c r="N104" s="95"/>
      <c r="O104" s="96"/>
      <c r="P104" s="21"/>
      <c r="Q104" s="22"/>
      <c r="R104" s="351"/>
      <c r="S104" s="351"/>
      <c r="T104" s="103">
        <v>0</v>
      </c>
      <c r="U104" s="104">
        <v>0.08</v>
      </c>
      <c r="V104" s="103">
        <f t="shared" si="27"/>
        <v>0</v>
      </c>
      <c r="W104" s="103">
        <f t="shared" si="28"/>
        <v>0</v>
      </c>
      <c r="X104" s="103">
        <f t="shared" si="29"/>
        <v>0</v>
      </c>
      <c r="Y104" s="180"/>
      <c r="Z104" s="351"/>
    </row>
    <row r="105" spans="1:26" s="350" customFormat="1" ht="12">
      <c r="A105" s="26">
        <v>16</v>
      </c>
      <c r="B105" s="24" t="s">
        <v>14</v>
      </c>
      <c r="C105" s="407"/>
      <c r="D105" s="407"/>
      <c r="E105" s="5" t="s">
        <v>15</v>
      </c>
      <c r="F105" s="352" t="s">
        <v>114</v>
      </c>
      <c r="G105" s="77">
        <v>90</v>
      </c>
      <c r="H105" s="28">
        <v>816</v>
      </c>
      <c r="I105" s="28" t="s">
        <v>13</v>
      </c>
      <c r="J105" s="57"/>
      <c r="K105" s="92"/>
      <c r="L105" s="93"/>
      <c r="M105" s="94"/>
      <c r="N105" s="95"/>
      <c r="O105" s="96"/>
      <c r="P105" s="21"/>
      <c r="Q105" s="22"/>
      <c r="R105" s="351"/>
      <c r="S105" s="351"/>
      <c r="T105" s="103">
        <v>0</v>
      </c>
      <c r="U105" s="104">
        <v>0.08</v>
      </c>
      <c r="V105" s="103">
        <f t="shared" si="27"/>
        <v>0</v>
      </c>
      <c r="W105" s="103">
        <f t="shared" si="28"/>
        <v>0</v>
      </c>
      <c r="X105" s="103">
        <f t="shared" si="29"/>
        <v>0</v>
      </c>
      <c r="Y105" s="180"/>
      <c r="Z105" s="351"/>
    </row>
    <row r="106" spans="1:26" s="350" customFormat="1" ht="12">
      <c r="A106" s="60">
        <v>17</v>
      </c>
      <c r="B106" s="24" t="s">
        <v>14</v>
      </c>
      <c r="C106" s="407"/>
      <c r="D106" s="407"/>
      <c r="E106" s="5" t="s">
        <v>17</v>
      </c>
      <c r="F106" s="352" t="s">
        <v>114</v>
      </c>
      <c r="G106" s="77">
        <v>90</v>
      </c>
      <c r="H106" s="28">
        <v>628</v>
      </c>
      <c r="I106" s="28" t="s">
        <v>13</v>
      </c>
      <c r="J106" s="57"/>
      <c r="K106" s="92"/>
      <c r="L106" s="93"/>
      <c r="M106" s="94"/>
      <c r="N106" s="95"/>
      <c r="O106" s="96"/>
      <c r="P106" s="21"/>
      <c r="Q106" s="22"/>
      <c r="R106" s="351"/>
      <c r="S106" s="351"/>
      <c r="T106" s="103">
        <v>0</v>
      </c>
      <c r="U106" s="104">
        <v>0.08</v>
      </c>
      <c r="V106" s="103">
        <f t="shared" si="27"/>
        <v>0</v>
      </c>
      <c r="W106" s="103">
        <f t="shared" si="28"/>
        <v>0</v>
      </c>
      <c r="X106" s="103">
        <f t="shared" si="29"/>
        <v>0</v>
      </c>
      <c r="Y106" s="180"/>
      <c r="Z106" s="351"/>
    </row>
    <row r="107" spans="1:26" s="350" customFormat="1" ht="12">
      <c r="A107" s="26">
        <v>18</v>
      </c>
      <c r="B107" s="24" t="s">
        <v>14</v>
      </c>
      <c r="C107" s="407"/>
      <c r="D107" s="407"/>
      <c r="E107" s="5" t="s">
        <v>17</v>
      </c>
      <c r="F107" s="352" t="s">
        <v>167</v>
      </c>
      <c r="G107" s="77">
        <v>45</v>
      </c>
      <c r="H107" s="28">
        <v>1512</v>
      </c>
      <c r="I107" s="28" t="s">
        <v>13</v>
      </c>
      <c r="J107" s="57"/>
      <c r="K107" s="92"/>
      <c r="L107" s="93"/>
      <c r="M107" s="94"/>
      <c r="N107" s="95"/>
      <c r="O107" s="96"/>
      <c r="P107" s="21"/>
      <c r="Q107" s="22"/>
      <c r="R107" s="351"/>
      <c r="S107" s="351"/>
      <c r="T107" s="103">
        <v>0</v>
      </c>
      <c r="U107" s="104">
        <v>0.08</v>
      </c>
      <c r="V107" s="103">
        <f t="shared" si="27"/>
        <v>0</v>
      </c>
      <c r="W107" s="103">
        <f t="shared" si="28"/>
        <v>0</v>
      </c>
      <c r="X107" s="103">
        <f t="shared" si="29"/>
        <v>0</v>
      </c>
      <c r="Y107" s="180"/>
      <c r="Z107" s="351"/>
    </row>
    <row r="108" spans="1:26" s="350" customFormat="1" thickBot="1">
      <c r="A108" s="26">
        <v>19</v>
      </c>
      <c r="B108" s="24" t="s">
        <v>14</v>
      </c>
      <c r="C108" s="407"/>
      <c r="D108" s="407"/>
      <c r="E108" s="5" t="s">
        <v>15</v>
      </c>
      <c r="F108" s="352" t="s">
        <v>168</v>
      </c>
      <c r="G108" s="77">
        <v>90</v>
      </c>
      <c r="H108" s="28">
        <v>2844</v>
      </c>
      <c r="I108" s="28" t="s">
        <v>13</v>
      </c>
      <c r="J108" s="57"/>
      <c r="K108" s="92"/>
      <c r="L108" s="93"/>
      <c r="M108" s="94"/>
      <c r="N108" s="95"/>
      <c r="O108" s="96"/>
      <c r="P108" s="21"/>
      <c r="Q108" s="22"/>
      <c r="R108" s="351"/>
      <c r="S108" s="351"/>
      <c r="T108" s="112">
        <v>0</v>
      </c>
      <c r="U108" s="104">
        <v>0.08</v>
      </c>
      <c r="V108" s="112">
        <f t="shared" si="27"/>
        <v>0</v>
      </c>
      <c r="W108" s="112">
        <f t="shared" si="28"/>
        <v>0</v>
      </c>
      <c r="X108" s="112">
        <f t="shared" si="29"/>
        <v>0</v>
      </c>
      <c r="Y108" s="56"/>
      <c r="Z108" s="351"/>
    </row>
    <row r="109" spans="1:26" s="376" customFormat="1" ht="24.95" customHeight="1" thickBot="1">
      <c r="A109" s="359"/>
      <c r="B109" s="374"/>
      <c r="C109" s="374"/>
      <c r="D109" s="374"/>
      <c r="E109" s="6"/>
      <c r="F109" s="374"/>
      <c r="G109" s="47"/>
      <c r="H109" s="274"/>
      <c r="I109" s="274"/>
      <c r="J109" s="516" t="s">
        <v>84</v>
      </c>
      <c r="K109" s="517"/>
      <c r="L109" s="517"/>
      <c r="M109" s="517"/>
      <c r="N109" s="518"/>
      <c r="O109" s="51">
        <f>SUM(O90:O103)</f>
        <v>0</v>
      </c>
      <c r="P109" s="51">
        <f>SUM(P90:P103)</f>
        <v>0</v>
      </c>
      <c r="Q109" s="277"/>
      <c r="T109" s="275"/>
      <c r="U109" s="276"/>
      <c r="V109" s="280" t="s">
        <v>239</v>
      </c>
      <c r="W109" s="280">
        <f>SUM(W90:W108)</f>
        <v>0</v>
      </c>
      <c r="X109" s="280">
        <f>SUM(X90:X108)</f>
        <v>0</v>
      </c>
      <c r="Y109" s="283"/>
      <c r="Z109" s="377"/>
    </row>
    <row r="110" spans="1:26" s="512" customFormat="1" ht="13.5" customHeight="1" thickBot="1"/>
    <row r="111" spans="1:26" s="350" customFormat="1" ht="15" customHeight="1" thickBot="1">
      <c r="A111" s="378"/>
      <c r="B111" s="379" t="s">
        <v>272</v>
      </c>
      <c r="C111" s="380"/>
      <c r="D111" s="380"/>
      <c r="E111" s="9"/>
      <c r="F111" s="381"/>
      <c r="G111" s="408"/>
      <c r="H111" s="383"/>
      <c r="I111" s="383"/>
      <c r="J111" s="369"/>
      <c r="K111" s="369"/>
      <c r="L111" s="18"/>
      <c r="M111" s="370"/>
      <c r="N111" s="409"/>
      <c r="O111" s="19"/>
      <c r="T111" s="105"/>
      <c r="U111" s="106"/>
      <c r="V111" s="105"/>
      <c r="W111" s="105"/>
      <c r="X111" s="105"/>
      <c r="Y111" s="19"/>
      <c r="Z111" s="369"/>
    </row>
    <row r="112" spans="1:26" s="350" customFormat="1" ht="24" customHeight="1">
      <c r="A112" s="26">
        <v>1</v>
      </c>
      <c r="B112" s="371" t="s">
        <v>152</v>
      </c>
      <c r="C112" s="407"/>
      <c r="D112" s="407"/>
      <c r="E112" s="5">
        <v>0</v>
      </c>
      <c r="F112" s="186" t="s">
        <v>114</v>
      </c>
      <c r="G112" s="77">
        <v>75</v>
      </c>
      <c r="H112" s="81">
        <v>660</v>
      </c>
      <c r="I112" s="28" t="s">
        <v>13</v>
      </c>
      <c r="J112" s="58"/>
      <c r="K112" s="59"/>
      <c r="L112" s="16">
        <v>0</v>
      </c>
      <c r="M112" s="30"/>
      <c r="N112" s="31">
        <f t="shared" ref="N112" si="30">L112*(1+M112)</f>
        <v>0</v>
      </c>
      <c r="O112" s="15">
        <f>H112*L112</f>
        <v>0</v>
      </c>
      <c r="P112" s="33">
        <f t="shared" ref="P112" si="31">H112*N112</f>
        <v>0</v>
      </c>
      <c r="Q112" s="57"/>
      <c r="R112" s="351"/>
      <c r="S112" s="351"/>
      <c r="T112" s="103">
        <v>0</v>
      </c>
      <c r="U112" s="104">
        <v>0.08</v>
      </c>
      <c r="V112" s="103">
        <f>T112*1.08</f>
        <v>0</v>
      </c>
      <c r="W112" s="103">
        <f>H112*T112</f>
        <v>0</v>
      </c>
      <c r="X112" s="288">
        <f>H112*V112</f>
        <v>0</v>
      </c>
      <c r="Y112" s="56"/>
      <c r="Z112" s="351"/>
    </row>
    <row r="113" spans="1:26" s="350" customFormat="1" ht="18" customHeight="1" thickBot="1">
      <c r="A113" s="26">
        <v>2</v>
      </c>
      <c r="B113" s="24" t="s">
        <v>14</v>
      </c>
      <c r="C113" s="407"/>
      <c r="D113" s="407"/>
      <c r="E113" s="5" t="s">
        <v>249</v>
      </c>
      <c r="F113" s="186" t="s">
        <v>268</v>
      </c>
      <c r="G113" s="77">
        <v>30</v>
      </c>
      <c r="H113" s="81">
        <v>180</v>
      </c>
      <c r="I113" s="28" t="s">
        <v>13</v>
      </c>
      <c r="J113" s="57"/>
      <c r="K113" s="92"/>
      <c r="L113" s="93"/>
      <c r="M113" s="94"/>
      <c r="N113" s="95"/>
      <c r="O113" s="96"/>
      <c r="P113" s="21"/>
      <c r="Q113" s="22"/>
      <c r="R113" s="351"/>
      <c r="S113" s="351"/>
      <c r="T113" s="103">
        <v>0</v>
      </c>
      <c r="U113" s="104">
        <v>0.08</v>
      </c>
      <c r="V113" s="112">
        <f>T113*1.08</f>
        <v>0</v>
      </c>
      <c r="W113" s="112">
        <f>H113*T113</f>
        <v>0</v>
      </c>
      <c r="X113" s="291">
        <f>H113*V113</f>
        <v>0</v>
      </c>
      <c r="Y113" s="56"/>
      <c r="Z113" s="351"/>
    </row>
    <row r="114" spans="1:26" s="350" customFormat="1" ht="24.95" customHeight="1" thickBot="1">
      <c r="A114" s="357"/>
      <c r="B114" s="358"/>
      <c r="C114" s="358"/>
      <c r="D114" s="358"/>
      <c r="E114" s="6"/>
      <c r="F114" s="358"/>
      <c r="G114" s="47"/>
      <c r="H114" s="48"/>
      <c r="I114" s="48"/>
      <c r="J114" s="516" t="s">
        <v>84</v>
      </c>
      <c r="K114" s="517"/>
      <c r="L114" s="517"/>
      <c r="M114" s="517"/>
      <c r="N114" s="518"/>
      <c r="O114" s="51">
        <f>SUM(O94:O107)</f>
        <v>0</v>
      </c>
      <c r="P114" s="51">
        <f>SUM(P94:P107)</f>
        <v>0</v>
      </c>
      <c r="Q114" s="22"/>
      <c r="T114" s="105"/>
      <c r="U114" s="106"/>
      <c r="V114" s="280" t="s">
        <v>239</v>
      </c>
      <c r="W114" s="280">
        <f>SUM(W112:W113)</f>
        <v>0</v>
      </c>
      <c r="X114" s="280">
        <f>SUM(X112:X113)</f>
        <v>0</v>
      </c>
      <c r="Y114" s="279"/>
      <c r="Z114" s="351"/>
    </row>
    <row r="115" spans="1:26" s="512" customFormat="1" ht="13.5" customHeight="1" thickBot="1"/>
    <row r="116" spans="1:26" s="350" customFormat="1" ht="18.75" customHeight="1" thickBot="1">
      <c r="A116" s="393"/>
      <c r="B116" s="411" t="s">
        <v>285</v>
      </c>
      <c r="C116" s="381"/>
      <c r="D116" s="381"/>
      <c r="E116" s="4"/>
      <c r="F116" s="381"/>
      <c r="G116" s="382"/>
      <c r="H116" s="383"/>
      <c r="I116" s="383"/>
      <c r="J116" s="369"/>
      <c r="K116" s="369"/>
      <c r="L116" s="18"/>
      <c r="M116" s="370"/>
      <c r="O116" s="17"/>
      <c r="T116" s="105"/>
      <c r="U116" s="106"/>
      <c r="V116" s="105"/>
      <c r="W116" s="105"/>
      <c r="X116" s="105"/>
      <c r="Y116" s="17"/>
    </row>
    <row r="117" spans="1:26" s="403" customFormat="1" ht="45" customHeight="1">
      <c r="A117" s="77">
        <v>1</v>
      </c>
      <c r="B117" s="186" t="s">
        <v>181</v>
      </c>
      <c r="C117" s="396"/>
      <c r="D117" s="396"/>
      <c r="E117" s="211" t="s">
        <v>15</v>
      </c>
      <c r="F117" s="292" t="s">
        <v>182</v>
      </c>
      <c r="G117" s="77">
        <v>90</v>
      </c>
      <c r="H117" s="81">
        <v>1400</v>
      </c>
      <c r="I117" s="81" t="s">
        <v>13</v>
      </c>
      <c r="J117" s="212"/>
      <c r="K117" s="80"/>
      <c r="L117" s="213">
        <v>0</v>
      </c>
      <c r="M117" s="34"/>
      <c r="N117" s="184">
        <f t="shared" ref="N117:N125" si="32">L117*(1+M117)</f>
        <v>0</v>
      </c>
      <c r="O117" s="84">
        <f>H117*L117</f>
        <v>0</v>
      </c>
      <c r="P117" s="185">
        <f t="shared" ref="P117:P125" si="33">H117*N117</f>
        <v>0</v>
      </c>
      <c r="Q117" s="197"/>
      <c r="R117" s="356"/>
      <c r="S117" s="356"/>
      <c r="T117" s="116">
        <v>0</v>
      </c>
      <c r="U117" s="117">
        <v>0.08</v>
      </c>
      <c r="V117" s="116">
        <f>T117*U117+T117</f>
        <v>0</v>
      </c>
      <c r="W117" s="116">
        <f>H117*T117</f>
        <v>0</v>
      </c>
      <c r="X117" s="116">
        <f>H117*V117</f>
        <v>0</v>
      </c>
      <c r="Y117" s="192"/>
      <c r="Z117" s="356"/>
    </row>
    <row r="118" spans="1:26" s="403" customFormat="1" ht="45" customHeight="1">
      <c r="A118" s="77">
        <v>2</v>
      </c>
      <c r="B118" s="186" t="s">
        <v>181</v>
      </c>
      <c r="C118" s="396"/>
      <c r="D118" s="396"/>
      <c r="E118" s="211" t="s">
        <v>15</v>
      </c>
      <c r="F118" s="292" t="s">
        <v>183</v>
      </c>
      <c r="G118" s="77">
        <v>90</v>
      </c>
      <c r="H118" s="81">
        <v>300</v>
      </c>
      <c r="I118" s="81" t="s">
        <v>13</v>
      </c>
      <c r="J118" s="212"/>
      <c r="K118" s="80"/>
      <c r="L118" s="213">
        <v>0</v>
      </c>
      <c r="M118" s="34"/>
      <c r="N118" s="184">
        <f t="shared" si="32"/>
        <v>0</v>
      </c>
      <c r="O118" s="84">
        <f t="shared" ref="O118:O125" si="34">H118*L118</f>
        <v>0</v>
      </c>
      <c r="P118" s="185">
        <f t="shared" si="33"/>
        <v>0</v>
      </c>
      <c r="Q118" s="197"/>
      <c r="R118" s="356"/>
      <c r="S118" s="356"/>
      <c r="T118" s="116">
        <v>0</v>
      </c>
      <c r="U118" s="117">
        <v>0.08</v>
      </c>
      <c r="V118" s="116">
        <f t="shared" ref="V118:V136" si="35">T118*U118+T118</f>
        <v>0</v>
      </c>
      <c r="W118" s="116">
        <f t="shared" ref="W118:W136" si="36">H118*T118</f>
        <v>0</v>
      </c>
      <c r="X118" s="116">
        <f t="shared" ref="X118:X136" si="37">H118*V118</f>
        <v>0</v>
      </c>
      <c r="Y118" s="192"/>
      <c r="Z118" s="356"/>
    </row>
    <row r="119" spans="1:26" s="403" customFormat="1" ht="45" customHeight="1">
      <c r="A119" s="77">
        <v>3</v>
      </c>
      <c r="B119" s="186" t="s">
        <v>181</v>
      </c>
      <c r="C119" s="396"/>
      <c r="D119" s="396"/>
      <c r="E119" s="211" t="s">
        <v>15</v>
      </c>
      <c r="F119" s="292" t="s">
        <v>184</v>
      </c>
      <c r="G119" s="214" t="s">
        <v>26</v>
      </c>
      <c r="H119" s="81">
        <v>120</v>
      </c>
      <c r="I119" s="81" t="s">
        <v>13</v>
      </c>
      <c r="J119" s="212"/>
      <c r="K119" s="80"/>
      <c r="L119" s="213">
        <v>0</v>
      </c>
      <c r="M119" s="34"/>
      <c r="N119" s="184">
        <f t="shared" si="32"/>
        <v>0</v>
      </c>
      <c r="O119" s="84">
        <f t="shared" si="34"/>
        <v>0</v>
      </c>
      <c r="P119" s="185">
        <f t="shared" si="33"/>
        <v>0</v>
      </c>
      <c r="Q119" s="197"/>
      <c r="R119" s="356"/>
      <c r="S119" s="356"/>
      <c r="T119" s="116">
        <v>0</v>
      </c>
      <c r="U119" s="117">
        <v>0.08</v>
      </c>
      <c r="V119" s="116">
        <f t="shared" si="35"/>
        <v>0</v>
      </c>
      <c r="W119" s="116">
        <f t="shared" si="36"/>
        <v>0</v>
      </c>
      <c r="X119" s="116">
        <f t="shared" si="37"/>
        <v>0</v>
      </c>
      <c r="Y119" s="192"/>
      <c r="Z119" s="356"/>
    </row>
    <row r="120" spans="1:26" s="403" customFormat="1" ht="45" customHeight="1">
      <c r="A120" s="77">
        <v>4</v>
      </c>
      <c r="B120" s="186" t="s">
        <v>181</v>
      </c>
      <c r="C120" s="396"/>
      <c r="D120" s="396"/>
      <c r="E120" s="211" t="s">
        <v>15</v>
      </c>
      <c r="F120" s="292" t="s">
        <v>206</v>
      </c>
      <c r="G120" s="214">
        <v>75</v>
      </c>
      <c r="H120" s="81">
        <v>400</v>
      </c>
      <c r="I120" s="81" t="s">
        <v>13</v>
      </c>
      <c r="J120" s="212"/>
      <c r="K120" s="80"/>
      <c r="L120" s="213"/>
      <c r="M120" s="34"/>
      <c r="N120" s="184"/>
      <c r="O120" s="84"/>
      <c r="P120" s="185"/>
      <c r="Q120" s="197"/>
      <c r="R120" s="356"/>
      <c r="S120" s="356"/>
      <c r="T120" s="116">
        <v>0</v>
      </c>
      <c r="U120" s="117">
        <v>0.08</v>
      </c>
      <c r="V120" s="116">
        <f t="shared" si="35"/>
        <v>0</v>
      </c>
      <c r="W120" s="116">
        <f t="shared" si="36"/>
        <v>0</v>
      </c>
      <c r="X120" s="116">
        <f t="shared" si="37"/>
        <v>0</v>
      </c>
      <c r="Y120" s="192"/>
      <c r="Z120" s="356"/>
    </row>
    <row r="121" spans="1:26" s="403" customFormat="1" ht="45" customHeight="1">
      <c r="A121" s="214">
        <v>5</v>
      </c>
      <c r="B121" s="292" t="s">
        <v>181</v>
      </c>
      <c r="C121" s="412"/>
      <c r="D121" s="412"/>
      <c r="E121" s="215" t="s">
        <v>15</v>
      </c>
      <c r="F121" s="292" t="s">
        <v>185</v>
      </c>
      <c r="G121" s="214" t="s">
        <v>26</v>
      </c>
      <c r="H121" s="183">
        <v>80</v>
      </c>
      <c r="I121" s="183" t="s">
        <v>13</v>
      </c>
      <c r="J121" s="212"/>
      <c r="K121" s="80"/>
      <c r="L121" s="213">
        <v>0</v>
      </c>
      <c r="M121" s="34"/>
      <c r="N121" s="184">
        <f t="shared" si="32"/>
        <v>0</v>
      </c>
      <c r="O121" s="84">
        <f t="shared" si="34"/>
        <v>0</v>
      </c>
      <c r="P121" s="185">
        <f t="shared" si="33"/>
        <v>0</v>
      </c>
      <c r="Q121" s="197"/>
      <c r="R121" s="356"/>
      <c r="S121" s="356"/>
      <c r="T121" s="116">
        <v>0</v>
      </c>
      <c r="U121" s="117">
        <v>0.08</v>
      </c>
      <c r="V121" s="116">
        <f t="shared" si="35"/>
        <v>0</v>
      </c>
      <c r="W121" s="116">
        <f t="shared" si="36"/>
        <v>0</v>
      </c>
      <c r="X121" s="116">
        <f t="shared" si="37"/>
        <v>0</v>
      </c>
      <c r="Y121" s="192"/>
      <c r="Z121" s="356"/>
    </row>
    <row r="122" spans="1:26" s="403" customFormat="1" ht="45" customHeight="1">
      <c r="A122" s="214">
        <v>6</v>
      </c>
      <c r="B122" s="292" t="s">
        <v>181</v>
      </c>
      <c r="C122" s="412"/>
      <c r="D122" s="412"/>
      <c r="E122" s="215" t="s">
        <v>15</v>
      </c>
      <c r="F122" s="292" t="s">
        <v>207</v>
      </c>
      <c r="G122" s="214">
        <v>75</v>
      </c>
      <c r="H122" s="183">
        <v>160</v>
      </c>
      <c r="I122" s="183" t="s">
        <v>13</v>
      </c>
      <c r="J122" s="212"/>
      <c r="K122" s="80"/>
      <c r="L122" s="213"/>
      <c r="M122" s="34"/>
      <c r="N122" s="184"/>
      <c r="O122" s="84"/>
      <c r="P122" s="185"/>
      <c r="Q122" s="197"/>
      <c r="R122" s="356"/>
      <c r="S122" s="356"/>
      <c r="T122" s="116">
        <v>0</v>
      </c>
      <c r="U122" s="117">
        <v>0.08</v>
      </c>
      <c r="V122" s="116">
        <f t="shared" si="35"/>
        <v>0</v>
      </c>
      <c r="W122" s="116">
        <f t="shared" si="36"/>
        <v>0</v>
      </c>
      <c r="X122" s="116">
        <f t="shared" si="37"/>
        <v>0</v>
      </c>
      <c r="Y122" s="192"/>
      <c r="Z122" s="356"/>
    </row>
    <row r="123" spans="1:26" s="403" customFormat="1" ht="45" customHeight="1">
      <c r="A123" s="77">
        <v>7</v>
      </c>
      <c r="B123" s="186" t="s">
        <v>181</v>
      </c>
      <c r="C123" s="396"/>
      <c r="D123" s="396"/>
      <c r="E123" s="211" t="s">
        <v>15</v>
      </c>
      <c r="F123" s="292" t="s">
        <v>186</v>
      </c>
      <c r="G123" s="214">
        <v>90</v>
      </c>
      <c r="H123" s="81">
        <v>100</v>
      </c>
      <c r="I123" s="81" t="s">
        <v>13</v>
      </c>
      <c r="J123" s="212"/>
      <c r="K123" s="80"/>
      <c r="L123" s="213">
        <v>0</v>
      </c>
      <c r="M123" s="34"/>
      <c r="N123" s="184">
        <f t="shared" si="32"/>
        <v>0</v>
      </c>
      <c r="O123" s="84">
        <f t="shared" si="34"/>
        <v>0</v>
      </c>
      <c r="P123" s="185">
        <f t="shared" si="33"/>
        <v>0</v>
      </c>
      <c r="Q123" s="197"/>
      <c r="R123" s="356"/>
      <c r="S123" s="356"/>
      <c r="T123" s="116">
        <v>0</v>
      </c>
      <c r="U123" s="117">
        <v>0.08</v>
      </c>
      <c r="V123" s="116">
        <f t="shared" si="35"/>
        <v>0</v>
      </c>
      <c r="W123" s="116">
        <f t="shared" si="36"/>
        <v>0</v>
      </c>
      <c r="X123" s="116">
        <f t="shared" si="37"/>
        <v>0</v>
      </c>
      <c r="Y123" s="192"/>
      <c r="Z123" s="356"/>
    </row>
    <row r="124" spans="1:26" s="403" customFormat="1" ht="45" customHeight="1">
      <c r="A124" s="77">
        <v>8</v>
      </c>
      <c r="B124" s="186" t="s">
        <v>181</v>
      </c>
      <c r="C124" s="396"/>
      <c r="D124" s="396"/>
      <c r="E124" s="211" t="s">
        <v>15</v>
      </c>
      <c r="F124" s="292" t="s">
        <v>208</v>
      </c>
      <c r="G124" s="214" t="s">
        <v>26</v>
      </c>
      <c r="H124" s="81">
        <v>50</v>
      </c>
      <c r="I124" s="81" t="s">
        <v>13</v>
      </c>
      <c r="J124" s="212"/>
      <c r="K124" s="80"/>
      <c r="L124" s="213"/>
      <c r="M124" s="34"/>
      <c r="N124" s="184"/>
      <c r="O124" s="84"/>
      <c r="P124" s="185"/>
      <c r="Q124" s="197"/>
      <c r="R124" s="356"/>
      <c r="S124" s="356"/>
      <c r="T124" s="116">
        <v>0</v>
      </c>
      <c r="U124" s="117">
        <v>0.08</v>
      </c>
      <c r="V124" s="116">
        <f t="shared" si="35"/>
        <v>0</v>
      </c>
      <c r="W124" s="116">
        <f t="shared" si="36"/>
        <v>0</v>
      </c>
      <c r="X124" s="116">
        <f t="shared" si="37"/>
        <v>0</v>
      </c>
      <c r="Y124" s="192"/>
      <c r="Z124" s="356"/>
    </row>
    <row r="125" spans="1:26" s="403" customFormat="1" ht="45" customHeight="1">
      <c r="A125" s="77">
        <v>9</v>
      </c>
      <c r="B125" s="186" t="s">
        <v>181</v>
      </c>
      <c r="C125" s="396"/>
      <c r="D125" s="396"/>
      <c r="E125" s="211" t="s">
        <v>15</v>
      </c>
      <c r="F125" s="292" t="s">
        <v>209</v>
      </c>
      <c r="G125" s="214" t="s">
        <v>26</v>
      </c>
      <c r="H125" s="81">
        <v>30</v>
      </c>
      <c r="I125" s="81" t="s">
        <v>13</v>
      </c>
      <c r="J125" s="212"/>
      <c r="K125" s="80"/>
      <c r="L125" s="213">
        <v>0</v>
      </c>
      <c r="M125" s="34"/>
      <c r="N125" s="184">
        <f t="shared" si="32"/>
        <v>0</v>
      </c>
      <c r="O125" s="84">
        <f t="shared" si="34"/>
        <v>0</v>
      </c>
      <c r="P125" s="185">
        <f t="shared" si="33"/>
        <v>0</v>
      </c>
      <c r="Q125" s="197"/>
      <c r="R125" s="356"/>
      <c r="S125" s="356"/>
      <c r="T125" s="116">
        <v>0</v>
      </c>
      <c r="U125" s="117">
        <v>0.08</v>
      </c>
      <c r="V125" s="116">
        <f t="shared" si="35"/>
        <v>0</v>
      </c>
      <c r="W125" s="116">
        <f t="shared" si="36"/>
        <v>0</v>
      </c>
      <c r="X125" s="116">
        <f t="shared" si="37"/>
        <v>0</v>
      </c>
      <c r="Y125" s="192"/>
      <c r="Z125" s="356"/>
    </row>
    <row r="126" spans="1:26" s="403" customFormat="1" ht="35.1" customHeight="1">
      <c r="A126" s="77">
        <v>10</v>
      </c>
      <c r="B126" s="186" t="s">
        <v>187</v>
      </c>
      <c r="C126" s="396"/>
      <c r="D126" s="396"/>
      <c r="E126" s="211" t="s">
        <v>15</v>
      </c>
      <c r="F126" s="186" t="s">
        <v>188</v>
      </c>
      <c r="G126" s="77">
        <v>75</v>
      </c>
      <c r="H126" s="81">
        <v>60</v>
      </c>
      <c r="I126" s="81" t="s">
        <v>33</v>
      </c>
      <c r="J126" s="121"/>
      <c r="K126" s="216"/>
      <c r="L126" s="217"/>
      <c r="M126" s="218"/>
      <c r="N126" s="219"/>
      <c r="O126" s="123"/>
      <c r="P126" s="201"/>
      <c r="Q126" s="121"/>
      <c r="R126" s="356"/>
      <c r="S126" s="356"/>
      <c r="T126" s="116">
        <v>0</v>
      </c>
      <c r="U126" s="117">
        <v>0.08</v>
      </c>
      <c r="V126" s="116">
        <f t="shared" si="35"/>
        <v>0</v>
      </c>
      <c r="W126" s="116">
        <f t="shared" si="36"/>
        <v>0</v>
      </c>
      <c r="X126" s="116">
        <f t="shared" si="37"/>
        <v>0</v>
      </c>
      <c r="Y126" s="192"/>
      <c r="Z126" s="356"/>
    </row>
    <row r="127" spans="1:26" s="403" customFormat="1" ht="35.1" customHeight="1">
      <c r="A127" s="77">
        <v>11</v>
      </c>
      <c r="B127" s="186" t="s">
        <v>187</v>
      </c>
      <c r="C127" s="396"/>
      <c r="D127" s="396"/>
      <c r="E127" s="211" t="s">
        <v>16</v>
      </c>
      <c r="F127" s="186" t="s">
        <v>189</v>
      </c>
      <c r="G127" s="77">
        <v>90</v>
      </c>
      <c r="H127" s="81">
        <v>1000</v>
      </c>
      <c r="I127" s="81" t="s">
        <v>33</v>
      </c>
      <c r="J127" s="121"/>
      <c r="K127" s="216"/>
      <c r="L127" s="217"/>
      <c r="M127" s="218"/>
      <c r="N127" s="219"/>
      <c r="O127" s="123"/>
      <c r="P127" s="201"/>
      <c r="Q127" s="121"/>
      <c r="R127" s="356"/>
      <c r="S127" s="356"/>
      <c r="T127" s="116">
        <v>0</v>
      </c>
      <c r="U127" s="117">
        <v>0.08</v>
      </c>
      <c r="V127" s="116">
        <f t="shared" si="35"/>
        <v>0</v>
      </c>
      <c r="W127" s="116">
        <f t="shared" si="36"/>
        <v>0</v>
      </c>
      <c r="X127" s="116">
        <f t="shared" si="37"/>
        <v>0</v>
      </c>
      <c r="Y127" s="192"/>
      <c r="Z127" s="356"/>
    </row>
    <row r="128" spans="1:26" s="403" customFormat="1" ht="35.1" customHeight="1">
      <c r="A128" s="77">
        <v>12</v>
      </c>
      <c r="B128" s="186" t="s">
        <v>187</v>
      </c>
      <c r="C128" s="396"/>
      <c r="D128" s="396"/>
      <c r="E128" s="211" t="s">
        <v>17</v>
      </c>
      <c r="F128" s="186" t="s">
        <v>190</v>
      </c>
      <c r="G128" s="77">
        <v>90</v>
      </c>
      <c r="H128" s="81">
        <v>200</v>
      </c>
      <c r="I128" s="81" t="s">
        <v>33</v>
      </c>
      <c r="J128" s="121"/>
      <c r="K128" s="216"/>
      <c r="L128" s="217"/>
      <c r="M128" s="218"/>
      <c r="N128" s="219"/>
      <c r="O128" s="123"/>
      <c r="P128" s="201"/>
      <c r="Q128" s="121"/>
      <c r="R128" s="356"/>
      <c r="S128" s="356"/>
      <c r="T128" s="116">
        <v>0</v>
      </c>
      <c r="U128" s="117">
        <v>0.08</v>
      </c>
      <c r="V128" s="116">
        <f t="shared" si="35"/>
        <v>0</v>
      </c>
      <c r="W128" s="116">
        <f t="shared" si="36"/>
        <v>0</v>
      </c>
      <c r="X128" s="116">
        <f t="shared" si="37"/>
        <v>0</v>
      </c>
      <c r="Y128" s="192"/>
      <c r="Z128" s="356"/>
    </row>
    <row r="129" spans="1:26" s="403" customFormat="1" ht="35.1" customHeight="1">
      <c r="A129" s="77">
        <v>13</v>
      </c>
      <c r="B129" s="186" t="s">
        <v>187</v>
      </c>
      <c r="C129" s="396"/>
      <c r="D129" s="396"/>
      <c r="E129" s="211" t="s">
        <v>17</v>
      </c>
      <c r="F129" s="186" t="s">
        <v>189</v>
      </c>
      <c r="G129" s="77">
        <v>90</v>
      </c>
      <c r="H129" s="81">
        <v>1400</v>
      </c>
      <c r="I129" s="81" t="s">
        <v>13</v>
      </c>
      <c r="J129" s="121"/>
      <c r="K129" s="216"/>
      <c r="L129" s="217"/>
      <c r="M129" s="218"/>
      <c r="N129" s="219"/>
      <c r="O129" s="123"/>
      <c r="P129" s="201"/>
      <c r="Q129" s="121"/>
      <c r="R129" s="356"/>
      <c r="S129" s="356"/>
      <c r="T129" s="116">
        <v>0</v>
      </c>
      <c r="U129" s="117">
        <v>0.08</v>
      </c>
      <c r="V129" s="116">
        <f t="shared" si="35"/>
        <v>0</v>
      </c>
      <c r="W129" s="116">
        <f t="shared" si="36"/>
        <v>0</v>
      </c>
      <c r="X129" s="116">
        <f t="shared" si="37"/>
        <v>0</v>
      </c>
      <c r="Y129" s="192"/>
      <c r="Z129" s="356"/>
    </row>
    <row r="130" spans="1:26" s="403" customFormat="1" ht="35.1" customHeight="1">
      <c r="A130" s="77">
        <v>14</v>
      </c>
      <c r="B130" s="186" t="s">
        <v>187</v>
      </c>
      <c r="C130" s="396"/>
      <c r="D130" s="396"/>
      <c r="E130" s="211" t="s">
        <v>20</v>
      </c>
      <c r="F130" s="186" t="s">
        <v>191</v>
      </c>
      <c r="G130" s="77">
        <v>90</v>
      </c>
      <c r="H130" s="81">
        <v>1000</v>
      </c>
      <c r="I130" s="81" t="s">
        <v>13</v>
      </c>
      <c r="J130" s="121"/>
      <c r="K130" s="216"/>
      <c r="L130" s="217"/>
      <c r="M130" s="218"/>
      <c r="N130" s="219"/>
      <c r="O130" s="123"/>
      <c r="P130" s="201"/>
      <c r="Q130" s="121"/>
      <c r="R130" s="356"/>
      <c r="S130" s="356"/>
      <c r="T130" s="116">
        <v>0</v>
      </c>
      <c r="U130" s="117">
        <v>0.08</v>
      </c>
      <c r="V130" s="116">
        <f t="shared" si="35"/>
        <v>0</v>
      </c>
      <c r="W130" s="116">
        <f t="shared" si="36"/>
        <v>0</v>
      </c>
      <c r="X130" s="116">
        <f t="shared" si="37"/>
        <v>0</v>
      </c>
      <c r="Y130" s="192"/>
      <c r="Z130" s="356"/>
    </row>
    <row r="131" spans="1:26" s="403" customFormat="1" ht="45" customHeight="1">
      <c r="A131" s="77">
        <v>15</v>
      </c>
      <c r="B131" s="186" t="s">
        <v>192</v>
      </c>
      <c r="C131" s="396"/>
      <c r="D131" s="396"/>
      <c r="E131" s="211">
        <v>0</v>
      </c>
      <c r="F131" s="186" t="s">
        <v>193</v>
      </c>
      <c r="G131" s="77">
        <v>90</v>
      </c>
      <c r="H131" s="81">
        <v>1000</v>
      </c>
      <c r="I131" s="81" t="s">
        <v>13</v>
      </c>
      <c r="J131" s="121"/>
      <c r="K131" s="216"/>
      <c r="L131" s="217"/>
      <c r="M131" s="218"/>
      <c r="N131" s="219"/>
      <c r="O131" s="123"/>
      <c r="P131" s="201"/>
      <c r="Q131" s="121"/>
      <c r="R131" s="356"/>
      <c r="S131" s="356"/>
      <c r="T131" s="116">
        <v>0</v>
      </c>
      <c r="U131" s="117">
        <v>0.08</v>
      </c>
      <c r="V131" s="116">
        <f t="shared" si="35"/>
        <v>0</v>
      </c>
      <c r="W131" s="116">
        <f t="shared" si="36"/>
        <v>0</v>
      </c>
      <c r="X131" s="116">
        <f t="shared" si="37"/>
        <v>0</v>
      </c>
      <c r="Y131" s="192"/>
      <c r="Z131" s="356"/>
    </row>
    <row r="132" spans="1:26" s="403" customFormat="1" ht="45" customHeight="1">
      <c r="A132" s="77">
        <v>16</v>
      </c>
      <c r="B132" s="186" t="s">
        <v>192</v>
      </c>
      <c r="C132" s="396"/>
      <c r="D132" s="396"/>
      <c r="E132" s="211" t="s">
        <v>15</v>
      </c>
      <c r="F132" s="186" t="s">
        <v>194</v>
      </c>
      <c r="G132" s="77">
        <v>90</v>
      </c>
      <c r="H132" s="81">
        <v>2500</v>
      </c>
      <c r="I132" s="81" t="s">
        <v>13</v>
      </c>
      <c r="J132" s="121"/>
      <c r="K132" s="216"/>
      <c r="L132" s="217"/>
      <c r="M132" s="218"/>
      <c r="N132" s="219"/>
      <c r="O132" s="123"/>
      <c r="P132" s="201"/>
      <c r="Q132" s="121"/>
      <c r="R132" s="356"/>
      <c r="S132" s="356"/>
      <c r="T132" s="116">
        <v>0</v>
      </c>
      <c r="U132" s="117">
        <v>0.08</v>
      </c>
      <c r="V132" s="116">
        <f t="shared" si="35"/>
        <v>0</v>
      </c>
      <c r="W132" s="116">
        <f t="shared" si="36"/>
        <v>0</v>
      </c>
      <c r="X132" s="116">
        <f t="shared" si="37"/>
        <v>0</v>
      </c>
      <c r="Y132" s="192"/>
      <c r="Z132" s="356"/>
    </row>
    <row r="133" spans="1:26" s="403" customFormat="1" ht="45" customHeight="1">
      <c r="A133" s="77">
        <v>17</v>
      </c>
      <c r="B133" s="186" t="s">
        <v>192</v>
      </c>
      <c r="C133" s="396"/>
      <c r="D133" s="396"/>
      <c r="E133" s="211" t="s">
        <v>16</v>
      </c>
      <c r="F133" s="186" t="s">
        <v>195</v>
      </c>
      <c r="G133" s="77">
        <v>90</v>
      </c>
      <c r="H133" s="81">
        <v>150</v>
      </c>
      <c r="I133" s="81" t="s">
        <v>13</v>
      </c>
      <c r="J133" s="121"/>
      <c r="K133" s="216"/>
      <c r="L133" s="217"/>
      <c r="M133" s="218"/>
      <c r="N133" s="219"/>
      <c r="O133" s="123"/>
      <c r="P133" s="201"/>
      <c r="Q133" s="121"/>
      <c r="R133" s="356"/>
      <c r="S133" s="356"/>
      <c r="T133" s="116">
        <v>0</v>
      </c>
      <c r="U133" s="117">
        <v>0.08</v>
      </c>
      <c r="V133" s="116">
        <f t="shared" si="35"/>
        <v>0</v>
      </c>
      <c r="W133" s="116">
        <f t="shared" si="36"/>
        <v>0</v>
      </c>
      <c r="X133" s="116">
        <f t="shared" si="37"/>
        <v>0</v>
      </c>
      <c r="Y133" s="192"/>
      <c r="Z133" s="356"/>
    </row>
    <row r="134" spans="1:26" s="403" customFormat="1" ht="45" customHeight="1">
      <c r="A134" s="77">
        <v>18</v>
      </c>
      <c r="B134" s="293" t="s">
        <v>196</v>
      </c>
      <c r="C134" s="220" t="s">
        <v>197</v>
      </c>
      <c r="D134" s="220" t="s">
        <v>19</v>
      </c>
      <c r="E134" s="211" t="s">
        <v>16</v>
      </c>
      <c r="F134" s="186" t="s">
        <v>198</v>
      </c>
      <c r="G134" s="77">
        <v>70</v>
      </c>
      <c r="H134" s="221">
        <v>1200</v>
      </c>
      <c r="I134" s="81" t="s">
        <v>13</v>
      </c>
      <c r="J134" s="121"/>
      <c r="K134" s="216"/>
      <c r="L134" s="217"/>
      <c r="M134" s="218"/>
      <c r="N134" s="219"/>
      <c r="O134" s="123"/>
      <c r="P134" s="201"/>
      <c r="Q134" s="121"/>
      <c r="R134" s="356"/>
      <c r="S134" s="356"/>
      <c r="T134" s="116">
        <v>0</v>
      </c>
      <c r="U134" s="117">
        <v>0.08</v>
      </c>
      <c r="V134" s="116">
        <f t="shared" si="35"/>
        <v>0</v>
      </c>
      <c r="W134" s="116">
        <f t="shared" si="36"/>
        <v>0</v>
      </c>
      <c r="X134" s="116">
        <f t="shared" si="37"/>
        <v>0</v>
      </c>
      <c r="Y134" s="192"/>
      <c r="Z134" s="356"/>
    </row>
    <row r="135" spans="1:26" s="403" customFormat="1" ht="45" customHeight="1">
      <c r="A135" s="77">
        <v>19</v>
      </c>
      <c r="B135" s="293" t="s">
        <v>199</v>
      </c>
      <c r="C135" s="396"/>
      <c r="D135" s="396"/>
      <c r="E135" s="211" t="s">
        <v>16</v>
      </c>
      <c r="F135" s="186" t="s">
        <v>200</v>
      </c>
      <c r="G135" s="198" t="s">
        <v>201</v>
      </c>
      <c r="H135" s="221">
        <v>350</v>
      </c>
      <c r="I135" s="81" t="s">
        <v>13</v>
      </c>
      <c r="J135" s="121"/>
      <c r="K135" s="216"/>
      <c r="L135" s="217"/>
      <c r="M135" s="218"/>
      <c r="N135" s="219"/>
      <c r="O135" s="123"/>
      <c r="P135" s="201"/>
      <c r="Q135" s="121"/>
      <c r="R135" s="356"/>
      <c r="S135" s="356"/>
      <c r="T135" s="116">
        <v>0</v>
      </c>
      <c r="U135" s="117">
        <v>0.08</v>
      </c>
      <c r="V135" s="116">
        <f t="shared" si="35"/>
        <v>0</v>
      </c>
      <c r="W135" s="116">
        <f t="shared" si="36"/>
        <v>0</v>
      </c>
      <c r="X135" s="116">
        <f t="shared" si="37"/>
        <v>0</v>
      </c>
      <c r="Y135" s="192"/>
      <c r="Z135" s="356"/>
    </row>
    <row r="136" spans="1:26" s="403" customFormat="1" ht="45" customHeight="1" thickBot="1">
      <c r="A136" s="77">
        <v>20</v>
      </c>
      <c r="B136" s="293" t="s">
        <v>199</v>
      </c>
      <c r="C136" s="396"/>
      <c r="D136" s="396"/>
      <c r="E136" s="211">
        <v>0</v>
      </c>
      <c r="F136" s="186" t="s">
        <v>200</v>
      </c>
      <c r="G136" s="198" t="s">
        <v>201</v>
      </c>
      <c r="H136" s="221">
        <v>600</v>
      </c>
      <c r="I136" s="81" t="s">
        <v>13</v>
      </c>
      <c r="J136" s="121"/>
      <c r="K136" s="216"/>
      <c r="L136" s="217"/>
      <c r="M136" s="218"/>
      <c r="N136" s="219"/>
      <c r="O136" s="123"/>
      <c r="P136" s="201"/>
      <c r="Q136" s="121"/>
      <c r="R136" s="356"/>
      <c r="S136" s="356"/>
      <c r="T136" s="116">
        <v>0</v>
      </c>
      <c r="U136" s="117">
        <v>0.08</v>
      </c>
      <c r="V136" s="116">
        <f t="shared" si="35"/>
        <v>0</v>
      </c>
      <c r="W136" s="116">
        <f t="shared" si="36"/>
        <v>0</v>
      </c>
      <c r="X136" s="116">
        <f t="shared" si="37"/>
        <v>0</v>
      </c>
      <c r="Y136" s="222"/>
      <c r="Z136" s="413"/>
    </row>
    <row r="137" spans="1:26" s="415" customFormat="1" ht="24.95" customHeight="1" thickBot="1">
      <c r="A137" s="414"/>
      <c r="B137" s="305"/>
      <c r="C137" s="305"/>
      <c r="D137" s="305"/>
      <c r="E137" s="223"/>
      <c r="F137" s="305"/>
      <c r="G137" s="224"/>
      <c r="H137" s="294"/>
      <c r="I137" s="294"/>
      <c r="J137" s="524" t="s">
        <v>84</v>
      </c>
      <c r="K137" s="525"/>
      <c r="L137" s="525"/>
      <c r="M137" s="525"/>
      <c r="N137" s="526"/>
      <c r="O137" s="87">
        <f>SUM(O117:O125)</f>
        <v>0</v>
      </c>
      <c r="P137" s="87">
        <f>SUM(P117:P125)</f>
        <v>0</v>
      </c>
      <c r="Q137" s="295"/>
      <c r="T137" s="296"/>
      <c r="U137" s="297"/>
      <c r="V137" s="299" t="s">
        <v>239</v>
      </c>
      <c r="W137" s="300">
        <f>SUM(W117:W136)</f>
        <v>0</v>
      </c>
      <c r="X137" s="299">
        <f>SUM(X117:X136)</f>
        <v>0</v>
      </c>
      <c r="Y137" s="298"/>
      <c r="Z137" s="416"/>
    </row>
    <row r="138" spans="1:26" s="512" customFormat="1" ht="13.5" customHeight="1" thickBot="1"/>
    <row r="139" spans="1:26" s="403" customFormat="1" ht="15" customHeight="1" thickBot="1">
      <c r="A139" s="417"/>
      <c r="B139" s="418" t="s">
        <v>47</v>
      </c>
      <c r="C139" s="419"/>
      <c r="D139" s="419"/>
      <c r="E139" s="227"/>
      <c r="F139" s="420"/>
      <c r="G139" s="421"/>
      <c r="H139" s="422"/>
      <c r="I139" s="422"/>
      <c r="J139" s="423"/>
      <c r="K139" s="423"/>
      <c r="L139" s="228"/>
      <c r="M139" s="424"/>
      <c r="N139" s="425"/>
      <c r="O139" s="228"/>
      <c r="P139" s="425"/>
      <c r="Q139" s="423"/>
      <c r="T139" s="225"/>
      <c r="U139" s="226"/>
      <c r="V139" s="225"/>
      <c r="W139" s="225"/>
      <c r="X139" s="225"/>
      <c r="Y139" s="229"/>
      <c r="Z139" s="356"/>
    </row>
    <row r="140" spans="1:26" s="403" customFormat="1" ht="29.25" customHeight="1">
      <c r="A140" s="77">
        <v>1</v>
      </c>
      <c r="B140" s="395" t="s">
        <v>73</v>
      </c>
      <c r="C140" s="426"/>
      <c r="D140" s="426"/>
      <c r="E140" s="230">
        <v>0</v>
      </c>
      <c r="F140" s="427" t="s">
        <v>101</v>
      </c>
      <c r="G140" s="231">
        <v>75</v>
      </c>
      <c r="H140" s="232">
        <v>4080</v>
      </c>
      <c r="I140" s="232" t="s">
        <v>13</v>
      </c>
      <c r="J140" s="233"/>
      <c r="K140" s="234"/>
      <c r="L140" s="235">
        <v>0</v>
      </c>
      <c r="M140" s="236"/>
      <c r="N140" s="237">
        <f t="shared" ref="N140:N147" si="38">L140*(1+M140)</f>
        <v>0</v>
      </c>
      <c r="O140" s="238">
        <f>H140*L140</f>
        <v>0</v>
      </c>
      <c r="P140" s="239">
        <f t="shared" ref="P140:P147" si="39">H140*N140</f>
        <v>0</v>
      </c>
      <c r="Q140" s="428"/>
      <c r="R140" s="356"/>
      <c r="S140" s="356"/>
      <c r="T140" s="116">
        <v>0</v>
      </c>
      <c r="U140" s="117">
        <v>0.08</v>
      </c>
      <c r="V140" s="116">
        <f>T140*1.08</f>
        <v>0</v>
      </c>
      <c r="W140" s="116">
        <f>H140*T140</f>
        <v>0</v>
      </c>
      <c r="X140" s="116">
        <f>H140*V140</f>
        <v>0</v>
      </c>
      <c r="Y140" s="192"/>
      <c r="Z140" s="356"/>
    </row>
    <row r="141" spans="1:26" s="403" customFormat="1" ht="12">
      <c r="A141" s="77">
        <v>2</v>
      </c>
      <c r="B141" s="90" t="s">
        <v>14</v>
      </c>
      <c r="C141" s="396"/>
      <c r="D141" s="396"/>
      <c r="E141" s="78">
        <v>0</v>
      </c>
      <c r="F141" s="186" t="s">
        <v>102</v>
      </c>
      <c r="G141" s="77">
        <v>75</v>
      </c>
      <c r="H141" s="81">
        <v>1044</v>
      </c>
      <c r="I141" s="81" t="s">
        <v>13</v>
      </c>
      <c r="J141" s="212"/>
      <c r="K141" s="80"/>
      <c r="L141" s="213">
        <v>0</v>
      </c>
      <c r="M141" s="34"/>
      <c r="N141" s="184">
        <f t="shared" si="38"/>
        <v>0</v>
      </c>
      <c r="O141" s="84">
        <f t="shared" ref="O141:O147" si="40">H141*L141</f>
        <v>0</v>
      </c>
      <c r="P141" s="185">
        <f t="shared" si="39"/>
        <v>0</v>
      </c>
      <c r="Q141" s="429"/>
      <c r="R141" s="356"/>
      <c r="S141" s="356"/>
      <c r="T141" s="116">
        <v>0</v>
      </c>
      <c r="U141" s="117">
        <v>0.08</v>
      </c>
      <c r="V141" s="116">
        <f t="shared" ref="V141:V148" si="41">T141*1.08</f>
        <v>0</v>
      </c>
      <c r="W141" s="116">
        <f t="shared" ref="W141:W148" si="42">H141*T141</f>
        <v>0</v>
      </c>
      <c r="X141" s="116">
        <f t="shared" ref="X141:X148" si="43">H141*V141</f>
        <v>0</v>
      </c>
      <c r="Y141" s="192"/>
      <c r="Z141" s="356"/>
    </row>
    <row r="142" spans="1:26" s="403" customFormat="1" ht="12">
      <c r="A142" s="190">
        <v>3</v>
      </c>
      <c r="B142" s="90" t="s">
        <v>14</v>
      </c>
      <c r="C142" s="396"/>
      <c r="D142" s="396"/>
      <c r="E142" s="203" t="s">
        <v>15</v>
      </c>
      <c r="F142" s="286" t="s">
        <v>103</v>
      </c>
      <c r="G142" s="190">
        <v>75</v>
      </c>
      <c r="H142" s="205">
        <v>4256</v>
      </c>
      <c r="I142" s="205" t="s">
        <v>13</v>
      </c>
      <c r="J142" s="240"/>
      <c r="K142" s="241"/>
      <c r="L142" s="213">
        <v>0</v>
      </c>
      <c r="M142" s="34"/>
      <c r="N142" s="184">
        <f t="shared" si="38"/>
        <v>0</v>
      </c>
      <c r="O142" s="84">
        <f t="shared" si="40"/>
        <v>0</v>
      </c>
      <c r="P142" s="185">
        <f t="shared" si="39"/>
        <v>0</v>
      </c>
      <c r="Q142" s="430"/>
      <c r="R142" s="356"/>
      <c r="S142" s="356"/>
      <c r="T142" s="116">
        <v>0</v>
      </c>
      <c r="U142" s="117">
        <v>0.08</v>
      </c>
      <c r="V142" s="116">
        <f t="shared" si="41"/>
        <v>0</v>
      </c>
      <c r="W142" s="116">
        <f t="shared" si="42"/>
        <v>0</v>
      </c>
      <c r="X142" s="116">
        <f t="shared" si="43"/>
        <v>0</v>
      </c>
      <c r="Y142" s="192"/>
      <c r="Z142" s="356"/>
    </row>
    <row r="143" spans="1:26" s="403" customFormat="1" ht="12">
      <c r="A143" s="77">
        <v>4</v>
      </c>
      <c r="B143" s="90" t="s">
        <v>14</v>
      </c>
      <c r="C143" s="396"/>
      <c r="D143" s="396"/>
      <c r="E143" s="78">
        <v>1</v>
      </c>
      <c r="F143" s="186" t="s">
        <v>102</v>
      </c>
      <c r="G143" s="77">
        <v>75</v>
      </c>
      <c r="H143" s="81">
        <v>720</v>
      </c>
      <c r="I143" s="81" t="s">
        <v>13</v>
      </c>
      <c r="J143" s="80"/>
      <c r="K143" s="80"/>
      <c r="L143" s="213">
        <v>0</v>
      </c>
      <c r="M143" s="34"/>
      <c r="N143" s="184">
        <f t="shared" si="38"/>
        <v>0</v>
      </c>
      <c r="O143" s="84">
        <f t="shared" si="40"/>
        <v>0</v>
      </c>
      <c r="P143" s="185">
        <f t="shared" si="39"/>
        <v>0</v>
      </c>
      <c r="Q143" s="429"/>
      <c r="R143" s="356"/>
      <c r="S143" s="356"/>
      <c r="T143" s="116">
        <v>0</v>
      </c>
      <c r="U143" s="117">
        <v>0.08</v>
      </c>
      <c r="V143" s="116">
        <f t="shared" si="41"/>
        <v>0</v>
      </c>
      <c r="W143" s="116">
        <f t="shared" si="42"/>
        <v>0</v>
      </c>
      <c r="X143" s="116">
        <f t="shared" si="43"/>
        <v>0</v>
      </c>
      <c r="Y143" s="192"/>
      <c r="Z143" s="356"/>
    </row>
    <row r="144" spans="1:26" s="403" customFormat="1" ht="12">
      <c r="A144" s="77">
        <v>5</v>
      </c>
      <c r="B144" s="90" t="s">
        <v>14</v>
      </c>
      <c r="C144" s="396"/>
      <c r="D144" s="396"/>
      <c r="E144" s="78">
        <v>1</v>
      </c>
      <c r="F144" s="186" t="s">
        <v>177</v>
      </c>
      <c r="G144" s="77">
        <v>75</v>
      </c>
      <c r="H144" s="81">
        <v>1956</v>
      </c>
      <c r="I144" s="81" t="s">
        <v>13</v>
      </c>
      <c r="J144" s="80"/>
      <c r="K144" s="80"/>
      <c r="L144" s="213">
        <v>0</v>
      </c>
      <c r="M144" s="34"/>
      <c r="N144" s="184">
        <f t="shared" si="38"/>
        <v>0</v>
      </c>
      <c r="O144" s="84">
        <f t="shared" si="40"/>
        <v>0</v>
      </c>
      <c r="P144" s="185">
        <f t="shared" si="39"/>
        <v>0</v>
      </c>
      <c r="Q144" s="429"/>
      <c r="R144" s="356"/>
      <c r="S144" s="356"/>
      <c r="T144" s="116">
        <v>0</v>
      </c>
      <c r="U144" s="117">
        <v>0.08</v>
      </c>
      <c r="V144" s="116">
        <f t="shared" si="41"/>
        <v>0</v>
      </c>
      <c r="W144" s="116">
        <f t="shared" si="42"/>
        <v>0</v>
      </c>
      <c r="X144" s="116">
        <f t="shared" si="43"/>
        <v>0</v>
      </c>
      <c r="Y144" s="192"/>
      <c r="Z144" s="356"/>
    </row>
    <row r="145" spans="1:26" s="431" customFormat="1" ht="12">
      <c r="A145" s="77">
        <v>6</v>
      </c>
      <c r="B145" s="90" t="s">
        <v>14</v>
      </c>
      <c r="C145" s="396"/>
      <c r="D145" s="396"/>
      <c r="E145" s="78">
        <v>2</v>
      </c>
      <c r="F145" s="186" t="s">
        <v>178</v>
      </c>
      <c r="G145" s="77">
        <v>75</v>
      </c>
      <c r="H145" s="81">
        <v>1080</v>
      </c>
      <c r="I145" s="81" t="s">
        <v>13</v>
      </c>
      <c r="J145" s="80"/>
      <c r="K145" s="242"/>
      <c r="L145" s="213">
        <v>0</v>
      </c>
      <c r="M145" s="34"/>
      <c r="N145" s="184">
        <f t="shared" si="38"/>
        <v>0</v>
      </c>
      <c r="O145" s="84">
        <f t="shared" si="40"/>
        <v>0</v>
      </c>
      <c r="P145" s="185">
        <f t="shared" si="39"/>
        <v>0</v>
      </c>
      <c r="Q145" s="429"/>
      <c r="R145" s="356"/>
      <c r="S145" s="356"/>
      <c r="T145" s="116">
        <v>0</v>
      </c>
      <c r="U145" s="117">
        <v>0.08</v>
      </c>
      <c r="V145" s="116">
        <f t="shared" si="41"/>
        <v>0</v>
      </c>
      <c r="W145" s="116">
        <f t="shared" si="42"/>
        <v>0</v>
      </c>
      <c r="X145" s="116">
        <f t="shared" si="43"/>
        <v>0</v>
      </c>
      <c r="Y145" s="192"/>
      <c r="Z145" s="356"/>
    </row>
    <row r="146" spans="1:26" s="431" customFormat="1" ht="12">
      <c r="A146" s="77">
        <v>7</v>
      </c>
      <c r="B146" s="90" t="s">
        <v>14</v>
      </c>
      <c r="C146" s="396"/>
      <c r="D146" s="396"/>
      <c r="E146" s="78" t="s">
        <v>15</v>
      </c>
      <c r="F146" s="186" t="s">
        <v>115</v>
      </c>
      <c r="G146" s="77">
        <v>75</v>
      </c>
      <c r="H146" s="81">
        <v>1084</v>
      </c>
      <c r="I146" s="81" t="s">
        <v>13</v>
      </c>
      <c r="J146" s="80"/>
      <c r="K146" s="242"/>
      <c r="L146" s="213">
        <v>0</v>
      </c>
      <c r="M146" s="34"/>
      <c r="N146" s="184">
        <f t="shared" si="38"/>
        <v>0</v>
      </c>
      <c r="O146" s="84">
        <f t="shared" si="40"/>
        <v>0</v>
      </c>
      <c r="P146" s="185">
        <f t="shared" si="39"/>
        <v>0</v>
      </c>
      <c r="Q146" s="429"/>
      <c r="R146" s="356"/>
      <c r="S146" s="356"/>
      <c r="T146" s="116">
        <v>0</v>
      </c>
      <c r="U146" s="117">
        <v>0.08</v>
      </c>
      <c r="V146" s="116">
        <f t="shared" si="41"/>
        <v>0</v>
      </c>
      <c r="W146" s="116">
        <f t="shared" si="42"/>
        <v>0</v>
      </c>
      <c r="X146" s="116">
        <f t="shared" si="43"/>
        <v>0</v>
      </c>
      <c r="Y146" s="192"/>
      <c r="Z146" s="356"/>
    </row>
    <row r="147" spans="1:26" s="431" customFormat="1" ht="12">
      <c r="A147" s="77">
        <v>8</v>
      </c>
      <c r="B147" s="202" t="s">
        <v>14</v>
      </c>
      <c r="C147" s="432"/>
      <c r="D147" s="432"/>
      <c r="E147" s="203" t="s">
        <v>16</v>
      </c>
      <c r="F147" s="286" t="s">
        <v>77</v>
      </c>
      <c r="G147" s="190">
        <v>75</v>
      </c>
      <c r="H147" s="205">
        <v>432</v>
      </c>
      <c r="I147" s="205" t="s">
        <v>13</v>
      </c>
      <c r="J147" s="241"/>
      <c r="K147" s="243"/>
      <c r="L147" s="244">
        <v>0</v>
      </c>
      <c r="M147" s="245"/>
      <c r="N147" s="246">
        <f t="shared" si="38"/>
        <v>0</v>
      </c>
      <c r="O147" s="199">
        <f t="shared" si="40"/>
        <v>0</v>
      </c>
      <c r="P147" s="200">
        <f t="shared" si="39"/>
        <v>0</v>
      </c>
      <c r="Q147" s="430"/>
      <c r="R147" s="413"/>
      <c r="S147" s="413"/>
      <c r="T147" s="116">
        <v>0</v>
      </c>
      <c r="U147" s="117">
        <v>0.08</v>
      </c>
      <c r="V147" s="116">
        <f t="shared" si="41"/>
        <v>0</v>
      </c>
      <c r="W147" s="116">
        <f t="shared" si="42"/>
        <v>0</v>
      </c>
      <c r="X147" s="116">
        <f t="shared" si="43"/>
        <v>0</v>
      </c>
      <c r="Y147" s="192"/>
      <c r="Z147" s="356"/>
    </row>
    <row r="148" spans="1:26" s="431" customFormat="1" thickBot="1">
      <c r="A148" s="77">
        <v>9</v>
      </c>
      <c r="B148" s="90" t="s">
        <v>14</v>
      </c>
      <c r="C148" s="186"/>
      <c r="D148" s="186"/>
      <c r="E148" s="78">
        <v>0</v>
      </c>
      <c r="F148" s="186" t="s">
        <v>240</v>
      </c>
      <c r="G148" s="77">
        <v>75</v>
      </c>
      <c r="H148" s="81">
        <v>300</v>
      </c>
      <c r="I148" s="81" t="s">
        <v>34</v>
      </c>
      <c r="J148" s="80"/>
      <c r="K148" s="242"/>
      <c r="L148" s="213"/>
      <c r="M148" s="34"/>
      <c r="N148" s="184"/>
      <c r="O148" s="84"/>
      <c r="P148" s="185"/>
      <c r="Q148" s="429"/>
      <c r="R148" s="356"/>
      <c r="S148" s="356"/>
      <c r="T148" s="116">
        <v>0</v>
      </c>
      <c r="U148" s="117">
        <v>0.08</v>
      </c>
      <c r="V148" s="127">
        <f t="shared" si="41"/>
        <v>0</v>
      </c>
      <c r="W148" s="127">
        <f t="shared" si="42"/>
        <v>0</v>
      </c>
      <c r="X148" s="127">
        <f t="shared" si="43"/>
        <v>0</v>
      </c>
      <c r="Y148" s="192"/>
      <c r="Z148" s="356"/>
    </row>
    <row r="149" spans="1:26" s="431" customFormat="1" ht="24.95" customHeight="1" thickBot="1">
      <c r="A149" s="417"/>
      <c r="B149" s="433"/>
      <c r="C149" s="433"/>
      <c r="D149" s="433"/>
      <c r="E149" s="223"/>
      <c r="F149" s="433"/>
      <c r="G149" s="224"/>
      <c r="H149" s="122"/>
      <c r="I149" s="122"/>
      <c r="J149" s="524" t="s">
        <v>84</v>
      </c>
      <c r="K149" s="525"/>
      <c r="L149" s="525"/>
      <c r="M149" s="525"/>
      <c r="N149" s="526"/>
      <c r="O149" s="247">
        <f>SUM(O140:O147)</f>
        <v>0</v>
      </c>
      <c r="P149" s="247">
        <f>SUM(P140:P147)</f>
        <v>0</v>
      </c>
      <c r="Q149" s="434"/>
      <c r="T149" s="108"/>
      <c r="U149" s="109"/>
      <c r="V149" s="299" t="s">
        <v>239</v>
      </c>
      <c r="W149" s="299">
        <f>SUM(W140:W147)</f>
        <v>0</v>
      </c>
      <c r="X149" s="299">
        <f>SUM(X140:X147)</f>
        <v>0</v>
      </c>
      <c r="Y149" s="265"/>
      <c r="Z149" s="356"/>
    </row>
    <row r="150" spans="1:26" s="512" customFormat="1" ht="13.5" customHeight="1" thickBot="1"/>
    <row r="151" spans="1:26" s="403" customFormat="1" ht="15" customHeight="1" thickBot="1">
      <c r="A151" s="417"/>
      <c r="B151" s="418" t="s">
        <v>48</v>
      </c>
      <c r="C151" s="433"/>
      <c r="D151" s="433"/>
      <c r="E151" s="223"/>
      <c r="F151" s="305"/>
      <c r="G151" s="414"/>
      <c r="H151" s="435"/>
      <c r="I151" s="435"/>
      <c r="J151" s="434"/>
      <c r="K151" s="436"/>
      <c r="L151" s="201"/>
      <c r="M151" s="437"/>
      <c r="N151" s="437"/>
      <c r="O151" s="124"/>
      <c r="P151" s="437"/>
      <c r="Q151" s="434"/>
      <c r="T151" s="225"/>
      <c r="U151" s="226"/>
      <c r="V151" s="225"/>
      <c r="W151" s="225"/>
      <c r="X151" s="225"/>
      <c r="Y151" s="229"/>
    </row>
    <row r="152" spans="1:26" s="431" customFormat="1" ht="36.75" thickBot="1">
      <c r="A152" s="77">
        <v>1</v>
      </c>
      <c r="B152" s="395" t="s">
        <v>62</v>
      </c>
      <c r="C152" s="396"/>
      <c r="D152" s="396"/>
      <c r="E152" s="78">
        <v>5</v>
      </c>
      <c r="F152" s="186" t="s">
        <v>172</v>
      </c>
      <c r="G152" s="77">
        <v>75</v>
      </c>
      <c r="H152" s="81">
        <v>1692</v>
      </c>
      <c r="I152" s="81" t="s">
        <v>13</v>
      </c>
      <c r="J152" s="80"/>
      <c r="K152" s="242"/>
      <c r="L152" s="84">
        <v>0</v>
      </c>
      <c r="M152" s="34"/>
      <c r="N152" s="86">
        <f>L152*(1+M152)</f>
        <v>0</v>
      </c>
      <c r="O152" s="87">
        <f>H152*L152</f>
        <v>0</v>
      </c>
      <c r="P152" s="88">
        <f>H152*N152</f>
        <v>0</v>
      </c>
      <c r="Q152" s="91"/>
      <c r="R152" s="356"/>
      <c r="S152" s="356"/>
      <c r="T152" s="116">
        <v>0</v>
      </c>
      <c r="U152" s="117">
        <v>0.08</v>
      </c>
      <c r="V152" s="127">
        <f>T152*1.08</f>
        <v>0</v>
      </c>
      <c r="W152" s="127">
        <f>H152*T152</f>
        <v>0</v>
      </c>
      <c r="X152" s="127">
        <f>H152*V152</f>
        <v>0</v>
      </c>
      <c r="Y152" s="192"/>
      <c r="Z152" s="356"/>
    </row>
    <row r="153" spans="1:26" s="431" customFormat="1" ht="24.95" customHeight="1" thickBot="1">
      <c r="A153" s="118"/>
      <c r="B153" s="305"/>
      <c r="C153" s="433"/>
      <c r="D153" s="433"/>
      <c r="E153" s="119"/>
      <c r="F153" s="433"/>
      <c r="G153" s="118"/>
      <c r="H153" s="122"/>
      <c r="I153" s="122"/>
      <c r="J153" s="121"/>
      <c r="K153" s="248"/>
      <c r="L153" s="123"/>
      <c r="M153" s="129"/>
      <c r="N153" s="124"/>
      <c r="O153" s="125"/>
      <c r="P153" s="126"/>
      <c r="Q153" s="121"/>
      <c r="T153" s="108"/>
      <c r="U153" s="109"/>
      <c r="V153" s="299" t="s">
        <v>239</v>
      </c>
      <c r="W153" s="300">
        <f>SUM(W152)</f>
        <v>0</v>
      </c>
      <c r="X153" s="299">
        <f>SUM(X152)</f>
        <v>0</v>
      </c>
      <c r="Y153" s="265"/>
      <c r="Z153" s="356"/>
    </row>
    <row r="154" spans="1:26" s="512" customFormat="1" ht="13.5" customHeight="1" thickBot="1"/>
    <row r="155" spans="1:26" s="403" customFormat="1" ht="15" customHeight="1" thickBot="1">
      <c r="A155" s="438"/>
      <c r="B155" s="439" t="s">
        <v>49</v>
      </c>
      <c r="C155" s="440"/>
      <c r="D155" s="440"/>
      <c r="E155" s="249"/>
      <c r="F155" s="440"/>
      <c r="G155" s="408"/>
      <c r="H155" s="441"/>
      <c r="I155" s="441"/>
      <c r="J155" s="431"/>
      <c r="K155" s="431"/>
      <c r="L155" s="250"/>
      <c r="M155" s="442"/>
      <c r="O155" s="229"/>
      <c r="T155" s="225"/>
      <c r="U155" s="226"/>
      <c r="V155" s="225"/>
      <c r="W155" s="225"/>
      <c r="X155" s="225"/>
      <c r="Y155" s="229"/>
    </row>
    <row r="156" spans="1:26" s="403" customFormat="1" ht="33.75" customHeight="1">
      <c r="A156" s="77">
        <v>1</v>
      </c>
      <c r="B156" s="395" t="s">
        <v>66</v>
      </c>
      <c r="C156" s="396"/>
      <c r="D156" s="396"/>
      <c r="E156" s="78" t="s">
        <v>20</v>
      </c>
      <c r="F156" s="186" t="s">
        <v>32</v>
      </c>
      <c r="G156" s="77">
        <v>250</v>
      </c>
      <c r="H156" s="81">
        <v>144</v>
      </c>
      <c r="I156" s="81" t="s">
        <v>13</v>
      </c>
      <c r="J156" s="80"/>
      <c r="K156" s="80"/>
      <c r="L156" s="213">
        <v>0</v>
      </c>
      <c r="M156" s="34"/>
      <c r="N156" s="184">
        <f t="shared" ref="N156:N161" si="44">L156*(1+M156)</f>
        <v>0</v>
      </c>
      <c r="O156" s="84">
        <f t="shared" ref="O156:O161" si="45">H156*L156</f>
        <v>0</v>
      </c>
      <c r="P156" s="185">
        <f t="shared" ref="P156:P161" si="46">H156*N156</f>
        <v>0</v>
      </c>
      <c r="Q156" s="80"/>
      <c r="R156" s="356"/>
      <c r="S156" s="356"/>
      <c r="T156" s="116">
        <v>0</v>
      </c>
      <c r="U156" s="117">
        <v>0.08</v>
      </c>
      <c r="V156" s="116">
        <f t="shared" ref="V156:V161" si="47">T156*U156+T156</f>
        <v>0</v>
      </c>
      <c r="W156" s="116">
        <f t="shared" ref="W156:W161" si="48">H156*T156</f>
        <v>0</v>
      </c>
      <c r="X156" s="301">
        <f t="shared" ref="X156:X161" si="49">H156*V156</f>
        <v>0</v>
      </c>
      <c r="Y156" s="192"/>
      <c r="Z156" s="356"/>
    </row>
    <row r="157" spans="1:26" s="403" customFormat="1" ht="12">
      <c r="A157" s="77">
        <v>2</v>
      </c>
      <c r="B157" s="90" t="s">
        <v>14</v>
      </c>
      <c r="C157" s="396"/>
      <c r="D157" s="396"/>
      <c r="E157" s="78" t="s">
        <v>16</v>
      </c>
      <c r="F157" s="186" t="s">
        <v>32</v>
      </c>
      <c r="G157" s="77">
        <v>250</v>
      </c>
      <c r="H157" s="81">
        <v>1776</v>
      </c>
      <c r="I157" s="81" t="s">
        <v>13</v>
      </c>
      <c r="J157" s="80"/>
      <c r="K157" s="80"/>
      <c r="L157" s="213">
        <v>0</v>
      </c>
      <c r="M157" s="34"/>
      <c r="N157" s="184">
        <f t="shared" si="44"/>
        <v>0</v>
      </c>
      <c r="O157" s="84">
        <f t="shared" si="45"/>
        <v>0</v>
      </c>
      <c r="P157" s="185">
        <f t="shared" si="46"/>
        <v>0</v>
      </c>
      <c r="Q157" s="80"/>
      <c r="R157" s="356"/>
      <c r="S157" s="356"/>
      <c r="T157" s="116">
        <v>0</v>
      </c>
      <c r="U157" s="117">
        <v>0.08</v>
      </c>
      <c r="V157" s="116">
        <f t="shared" si="47"/>
        <v>0</v>
      </c>
      <c r="W157" s="116">
        <f t="shared" si="48"/>
        <v>0</v>
      </c>
      <c r="X157" s="301">
        <f t="shared" si="49"/>
        <v>0</v>
      </c>
      <c r="Y157" s="192"/>
      <c r="Z157" s="356"/>
    </row>
    <row r="158" spans="1:26" s="403" customFormat="1" ht="12">
      <c r="A158" s="77">
        <v>3</v>
      </c>
      <c r="B158" s="90" t="s">
        <v>14</v>
      </c>
      <c r="C158" s="396"/>
      <c r="D158" s="396"/>
      <c r="E158" s="78" t="s">
        <v>15</v>
      </c>
      <c r="F158" s="186" t="s">
        <v>32</v>
      </c>
      <c r="G158" s="77">
        <v>250</v>
      </c>
      <c r="H158" s="81">
        <v>3672</v>
      </c>
      <c r="I158" s="81" t="s">
        <v>13</v>
      </c>
      <c r="J158" s="80"/>
      <c r="K158" s="80"/>
      <c r="L158" s="213">
        <v>0</v>
      </c>
      <c r="M158" s="34"/>
      <c r="N158" s="184">
        <f t="shared" si="44"/>
        <v>0</v>
      </c>
      <c r="O158" s="84">
        <f t="shared" si="45"/>
        <v>0</v>
      </c>
      <c r="P158" s="185">
        <f t="shared" si="46"/>
        <v>0</v>
      </c>
      <c r="Q158" s="80"/>
      <c r="R158" s="356"/>
      <c r="S158" s="356"/>
      <c r="T158" s="116">
        <v>0</v>
      </c>
      <c r="U158" s="117">
        <v>0.08</v>
      </c>
      <c r="V158" s="116">
        <f t="shared" si="47"/>
        <v>0</v>
      </c>
      <c r="W158" s="116">
        <f t="shared" si="48"/>
        <v>0</v>
      </c>
      <c r="X158" s="301">
        <f t="shared" si="49"/>
        <v>0</v>
      </c>
      <c r="Y158" s="192"/>
      <c r="Z158" s="356"/>
    </row>
    <row r="159" spans="1:26" s="403" customFormat="1" ht="12">
      <c r="A159" s="77">
        <v>4</v>
      </c>
      <c r="B159" s="90" t="s">
        <v>14</v>
      </c>
      <c r="C159" s="396"/>
      <c r="D159" s="396"/>
      <c r="E159" s="78">
        <v>0</v>
      </c>
      <c r="F159" s="186" t="s">
        <v>32</v>
      </c>
      <c r="G159" s="77">
        <v>250</v>
      </c>
      <c r="H159" s="81">
        <v>2112</v>
      </c>
      <c r="I159" s="81" t="s">
        <v>13</v>
      </c>
      <c r="J159" s="80"/>
      <c r="K159" s="80"/>
      <c r="L159" s="213">
        <v>0</v>
      </c>
      <c r="M159" s="34"/>
      <c r="N159" s="184">
        <f t="shared" si="44"/>
        <v>0</v>
      </c>
      <c r="O159" s="84">
        <f t="shared" si="45"/>
        <v>0</v>
      </c>
      <c r="P159" s="185">
        <f t="shared" si="46"/>
        <v>0</v>
      </c>
      <c r="Q159" s="80"/>
      <c r="R159" s="356"/>
      <c r="S159" s="356"/>
      <c r="T159" s="116">
        <v>0</v>
      </c>
      <c r="U159" s="117">
        <v>0.08</v>
      </c>
      <c r="V159" s="116">
        <f t="shared" si="47"/>
        <v>0</v>
      </c>
      <c r="W159" s="116">
        <f t="shared" si="48"/>
        <v>0</v>
      </c>
      <c r="X159" s="301">
        <f t="shared" si="49"/>
        <v>0</v>
      </c>
      <c r="Y159" s="192"/>
      <c r="Z159" s="356"/>
    </row>
    <row r="160" spans="1:26" s="403" customFormat="1" ht="12">
      <c r="A160" s="77">
        <v>5</v>
      </c>
      <c r="B160" s="90" t="s">
        <v>14</v>
      </c>
      <c r="C160" s="396"/>
      <c r="D160" s="396"/>
      <c r="E160" s="78">
        <v>1</v>
      </c>
      <c r="F160" s="186" t="s">
        <v>32</v>
      </c>
      <c r="G160" s="77">
        <v>250</v>
      </c>
      <c r="H160" s="81">
        <v>300</v>
      </c>
      <c r="I160" s="81" t="s">
        <v>13</v>
      </c>
      <c r="J160" s="80"/>
      <c r="K160" s="80"/>
      <c r="L160" s="213">
        <v>0</v>
      </c>
      <c r="M160" s="34"/>
      <c r="N160" s="184">
        <f t="shared" si="44"/>
        <v>0</v>
      </c>
      <c r="O160" s="84">
        <f t="shared" si="45"/>
        <v>0</v>
      </c>
      <c r="P160" s="185">
        <f t="shared" si="46"/>
        <v>0</v>
      </c>
      <c r="Q160" s="80"/>
      <c r="R160" s="356"/>
      <c r="S160" s="356"/>
      <c r="T160" s="116">
        <v>0</v>
      </c>
      <c r="U160" s="117">
        <v>0.08</v>
      </c>
      <c r="V160" s="116">
        <f t="shared" si="47"/>
        <v>0</v>
      </c>
      <c r="W160" s="116">
        <f t="shared" si="48"/>
        <v>0</v>
      </c>
      <c r="X160" s="301">
        <f t="shared" si="49"/>
        <v>0</v>
      </c>
      <c r="Y160" s="192"/>
      <c r="Z160" s="356"/>
    </row>
    <row r="161" spans="1:26" s="403" customFormat="1" thickBot="1">
      <c r="A161" s="77">
        <v>6</v>
      </c>
      <c r="B161" s="90" t="s">
        <v>14</v>
      </c>
      <c r="C161" s="396"/>
      <c r="D161" s="396"/>
      <c r="E161" s="78">
        <v>2</v>
      </c>
      <c r="F161" s="186" t="s">
        <v>32</v>
      </c>
      <c r="G161" s="77">
        <v>250</v>
      </c>
      <c r="H161" s="205">
        <v>240</v>
      </c>
      <c r="I161" s="205" t="s">
        <v>13</v>
      </c>
      <c r="J161" s="241"/>
      <c r="K161" s="241"/>
      <c r="L161" s="244">
        <v>0</v>
      </c>
      <c r="M161" s="245"/>
      <c r="N161" s="246">
        <f t="shared" si="44"/>
        <v>0</v>
      </c>
      <c r="O161" s="199">
        <f t="shared" si="45"/>
        <v>0</v>
      </c>
      <c r="P161" s="200">
        <f t="shared" si="46"/>
        <v>0</v>
      </c>
      <c r="Q161" s="241"/>
      <c r="R161" s="413"/>
      <c r="S161" s="356"/>
      <c r="T161" s="116">
        <v>0</v>
      </c>
      <c r="U161" s="117">
        <v>0.08</v>
      </c>
      <c r="V161" s="116">
        <f t="shared" si="47"/>
        <v>0</v>
      </c>
      <c r="W161" s="116">
        <f t="shared" si="48"/>
        <v>0</v>
      </c>
      <c r="X161" s="301">
        <f t="shared" si="49"/>
        <v>0</v>
      </c>
      <c r="Y161" s="192"/>
      <c r="Z161" s="356"/>
    </row>
    <row r="162" spans="1:26" s="403" customFormat="1" ht="24.95" customHeight="1" thickBot="1">
      <c r="A162" s="433"/>
      <c r="B162" s="433"/>
      <c r="C162" s="433"/>
      <c r="D162" s="443"/>
      <c r="E162" s="128"/>
      <c r="F162" s="444"/>
      <c r="G162" s="122"/>
      <c r="H162" s="251"/>
      <c r="I162" s="527"/>
      <c r="J162" s="527"/>
      <c r="K162" s="527"/>
      <c r="L162" s="527"/>
      <c r="M162" s="527"/>
      <c r="N162" s="527"/>
      <c r="O162" s="252">
        <f>SUM(O156:O161)</f>
        <v>0</v>
      </c>
      <c r="P162" s="252">
        <f>SUM(P156:P161)</f>
        <v>0</v>
      </c>
      <c r="Q162" s="253"/>
      <c r="R162" s="445"/>
      <c r="T162" s="225"/>
      <c r="U162" s="226"/>
      <c r="V162" s="302" t="s">
        <v>239</v>
      </c>
      <c r="W162" s="299">
        <f>SUM(W156:W161)</f>
        <v>0</v>
      </c>
      <c r="X162" s="299">
        <f>SUM(X156:X161)</f>
        <v>0</v>
      </c>
      <c r="Y162" s="265"/>
      <c r="Z162" s="356"/>
    </row>
    <row r="163" spans="1:26" s="512" customFormat="1" ht="13.5" customHeight="1" thickBot="1"/>
    <row r="164" spans="1:26" s="403" customFormat="1" ht="15" customHeight="1" thickBot="1">
      <c r="A164" s="446"/>
      <c r="B164" s="447" t="s">
        <v>50</v>
      </c>
      <c r="C164" s="448"/>
      <c r="D164" s="448"/>
      <c r="E164" s="254"/>
      <c r="F164" s="448"/>
      <c r="G164" s="449"/>
      <c r="H164" s="450"/>
      <c r="I164" s="450"/>
      <c r="J164" s="434"/>
      <c r="K164" s="451"/>
      <c r="L164" s="121"/>
      <c r="M164" s="434"/>
      <c r="N164" s="452"/>
      <c r="O164" s="453"/>
      <c r="P164" s="452"/>
      <c r="Q164" s="452"/>
      <c r="T164" s="225"/>
      <c r="U164" s="226"/>
      <c r="V164" s="225"/>
      <c r="W164" s="225"/>
      <c r="X164" s="225"/>
      <c r="Y164" s="259"/>
      <c r="Z164" s="431"/>
    </row>
    <row r="165" spans="1:26" s="403" customFormat="1" ht="33" customHeight="1" thickBot="1">
      <c r="A165" s="77">
        <v>1</v>
      </c>
      <c r="B165" s="395" t="s">
        <v>106</v>
      </c>
      <c r="C165" s="396"/>
      <c r="D165" s="396"/>
      <c r="E165" s="78" t="s">
        <v>15</v>
      </c>
      <c r="F165" s="90" t="s">
        <v>63</v>
      </c>
      <c r="G165" s="77">
        <v>18</v>
      </c>
      <c r="H165" s="81">
        <v>180</v>
      </c>
      <c r="I165" s="81" t="s">
        <v>13</v>
      </c>
      <c r="J165" s="82"/>
      <c r="K165" s="83"/>
      <c r="L165" s="213">
        <v>0</v>
      </c>
      <c r="M165" s="34"/>
      <c r="N165" s="86">
        <f>L165*(1+M165)</f>
        <v>0</v>
      </c>
      <c r="O165" s="87">
        <f>H165*L165</f>
        <v>0</v>
      </c>
      <c r="P165" s="88">
        <f>H165*N165</f>
        <v>0</v>
      </c>
      <c r="Q165" s="91"/>
      <c r="R165" s="356"/>
      <c r="S165" s="356"/>
      <c r="T165" s="116">
        <v>0</v>
      </c>
      <c r="U165" s="117">
        <v>0.08</v>
      </c>
      <c r="V165" s="301">
        <f t="shared" ref="V165" si="50">T165*U165+T165</f>
        <v>0</v>
      </c>
      <c r="W165" s="299">
        <f t="shared" ref="W165" si="51">H165*T165</f>
        <v>0</v>
      </c>
      <c r="X165" s="299">
        <f t="shared" ref="X165" si="52">H165*V165</f>
        <v>0</v>
      </c>
      <c r="Y165" s="265"/>
      <c r="Z165" s="356"/>
    </row>
    <row r="166" spans="1:26" s="512" customFormat="1" ht="13.5" customHeight="1" thickBot="1"/>
    <row r="167" spans="1:26" s="403" customFormat="1" ht="15" customHeight="1" thickBot="1">
      <c r="A167" s="446"/>
      <c r="B167" s="447" t="s">
        <v>51</v>
      </c>
      <c r="C167" s="448"/>
      <c r="D167" s="448"/>
      <c r="E167" s="254"/>
      <c r="F167" s="448"/>
      <c r="G167" s="454"/>
      <c r="H167" s="450"/>
      <c r="I167" s="450"/>
      <c r="J167" s="434"/>
      <c r="K167" s="451"/>
      <c r="L167" s="121"/>
      <c r="M167" s="434"/>
      <c r="N167" s="452"/>
      <c r="O167" s="453"/>
      <c r="P167" s="452"/>
      <c r="Q167" s="452"/>
      <c r="T167" s="225"/>
      <c r="U167" s="226"/>
      <c r="V167" s="225"/>
      <c r="W167" s="225"/>
      <c r="X167" s="225"/>
      <c r="Y167" s="259"/>
      <c r="Z167" s="431"/>
    </row>
    <row r="168" spans="1:26" s="403" customFormat="1" ht="36.75" thickBot="1">
      <c r="A168" s="77">
        <v>1</v>
      </c>
      <c r="B168" s="395" t="s">
        <v>35</v>
      </c>
      <c r="C168" s="396"/>
      <c r="D168" s="396"/>
      <c r="E168" s="78"/>
      <c r="F168" s="292" t="s">
        <v>169</v>
      </c>
      <c r="G168" s="77" t="s">
        <v>170</v>
      </c>
      <c r="H168" s="81">
        <v>960</v>
      </c>
      <c r="I168" s="256" t="s">
        <v>13</v>
      </c>
      <c r="J168" s="257"/>
      <c r="K168" s="66"/>
      <c r="L168" s="213">
        <v>0</v>
      </c>
      <c r="M168" s="34"/>
      <c r="N168" s="86">
        <f>L168*(1+M168)</f>
        <v>0</v>
      </c>
      <c r="O168" s="87">
        <f>H168*L168</f>
        <v>0</v>
      </c>
      <c r="P168" s="88">
        <f>H168*N168</f>
        <v>0</v>
      </c>
      <c r="Q168" s="91"/>
      <c r="R168" s="356"/>
      <c r="S168" s="192"/>
      <c r="T168" s="116">
        <v>0</v>
      </c>
      <c r="U168" s="117">
        <v>0.08</v>
      </c>
      <c r="V168" s="116">
        <f>T168*U168+T168</f>
        <v>0</v>
      </c>
      <c r="W168" s="116">
        <f>H168*T168</f>
        <v>0</v>
      </c>
      <c r="X168" s="301">
        <f>H168*V168</f>
        <v>0</v>
      </c>
      <c r="Y168" s="192"/>
      <c r="Z168" s="356"/>
    </row>
    <row r="169" spans="1:26" s="403" customFormat="1" ht="36.75" thickBot="1">
      <c r="A169" s="77">
        <v>2</v>
      </c>
      <c r="B169" s="395" t="s">
        <v>35</v>
      </c>
      <c r="C169" s="396"/>
      <c r="D169" s="396"/>
      <c r="E169" s="78"/>
      <c r="F169" s="292" t="s">
        <v>169</v>
      </c>
      <c r="G169" s="77" t="s">
        <v>171</v>
      </c>
      <c r="H169" s="81">
        <v>108</v>
      </c>
      <c r="I169" s="256" t="s">
        <v>13</v>
      </c>
      <c r="J169" s="257"/>
      <c r="K169" s="66"/>
      <c r="L169" s="213">
        <v>0</v>
      </c>
      <c r="M169" s="34"/>
      <c r="N169" s="86">
        <f>L169*(1+M169)</f>
        <v>0</v>
      </c>
      <c r="O169" s="87">
        <f>H169*L169</f>
        <v>0</v>
      </c>
      <c r="P169" s="88">
        <f>H169*N169</f>
        <v>0</v>
      </c>
      <c r="Q169" s="91"/>
      <c r="R169" s="356"/>
      <c r="S169" s="356"/>
      <c r="T169" s="116">
        <v>0</v>
      </c>
      <c r="U169" s="117">
        <v>0.08</v>
      </c>
      <c r="V169" s="116">
        <f>T169*U169+T169</f>
        <v>0</v>
      </c>
      <c r="W169" s="116">
        <f>H169*T169</f>
        <v>0</v>
      </c>
      <c r="X169" s="301">
        <f>H169*V169</f>
        <v>0</v>
      </c>
      <c r="Y169" s="192"/>
      <c r="Z169" s="356"/>
    </row>
    <row r="170" spans="1:26" s="403" customFormat="1" ht="24.95" customHeight="1" thickBot="1">
      <c r="A170" s="118"/>
      <c r="B170" s="305"/>
      <c r="C170" s="433"/>
      <c r="D170" s="433"/>
      <c r="E170" s="119"/>
      <c r="F170" s="455"/>
      <c r="G170" s="118"/>
      <c r="H170" s="122"/>
      <c r="I170" s="258"/>
      <c r="J170" s="120"/>
      <c r="K170" s="115"/>
      <c r="L170" s="255"/>
      <c r="M170" s="129"/>
      <c r="N170" s="124"/>
      <c r="O170" s="125"/>
      <c r="P170" s="126"/>
      <c r="Q170" s="121"/>
      <c r="R170" s="431"/>
      <c r="S170" s="431"/>
      <c r="T170" s="108"/>
      <c r="U170" s="109"/>
      <c r="V170" s="302" t="s">
        <v>239</v>
      </c>
      <c r="W170" s="299">
        <f>SUM(W168:W169)</f>
        <v>0</v>
      </c>
      <c r="X170" s="299">
        <f>SUM(X168:X169)</f>
        <v>0</v>
      </c>
      <c r="Y170" s="265"/>
      <c r="Z170" s="356"/>
    </row>
    <row r="171" spans="1:26" s="512" customFormat="1" ht="13.5" customHeight="1" thickBot="1"/>
    <row r="172" spans="1:26" s="403" customFormat="1" ht="15" customHeight="1" thickBot="1">
      <c r="A172" s="446"/>
      <c r="B172" s="447" t="s">
        <v>52</v>
      </c>
      <c r="C172" s="448"/>
      <c r="D172" s="448"/>
      <c r="E172" s="254"/>
      <c r="F172" s="448"/>
      <c r="G172" s="454"/>
      <c r="H172" s="450"/>
      <c r="I172" s="450"/>
      <c r="J172" s="434"/>
      <c r="K172" s="434"/>
      <c r="L172" s="121"/>
      <c r="M172" s="434"/>
      <c r="N172" s="452"/>
      <c r="O172" s="453"/>
      <c r="P172" s="452"/>
      <c r="Q172" s="452"/>
      <c r="T172" s="225"/>
      <c r="U172" s="226"/>
      <c r="V172" s="225"/>
      <c r="W172" s="225"/>
      <c r="X172" s="225"/>
      <c r="Y172" s="259"/>
      <c r="Z172" s="431"/>
    </row>
    <row r="173" spans="1:26" s="403" customFormat="1" ht="42" customHeight="1" thickBot="1">
      <c r="A173" s="77">
        <v>1</v>
      </c>
      <c r="B173" s="303" t="s">
        <v>145</v>
      </c>
      <c r="C173" s="396"/>
      <c r="D173" s="396"/>
      <c r="E173" s="78">
        <v>5</v>
      </c>
      <c r="F173" s="303" t="s">
        <v>144</v>
      </c>
      <c r="G173" s="79">
        <v>90</v>
      </c>
      <c r="H173" s="80">
        <v>240</v>
      </c>
      <c r="I173" s="81" t="s">
        <v>13</v>
      </c>
      <c r="J173" s="82"/>
      <c r="K173" s="83"/>
      <c r="L173" s="84">
        <v>0</v>
      </c>
      <c r="M173" s="85"/>
      <c r="N173" s="86">
        <f>L173*(1+M173)</f>
        <v>0</v>
      </c>
      <c r="O173" s="87">
        <f>H173*L173</f>
        <v>0</v>
      </c>
      <c r="P173" s="88">
        <f>H173*N173</f>
        <v>0</v>
      </c>
      <c r="Q173" s="89"/>
      <c r="R173" s="356"/>
      <c r="S173" s="192"/>
      <c r="T173" s="116">
        <v>0</v>
      </c>
      <c r="U173" s="117">
        <v>0.08</v>
      </c>
      <c r="V173" s="301">
        <f>T173*U173+T173</f>
        <v>0</v>
      </c>
      <c r="W173" s="299">
        <f>H173*T173</f>
        <v>0</v>
      </c>
      <c r="X173" s="299">
        <f>H173*V173</f>
        <v>0</v>
      </c>
      <c r="Y173" s="265"/>
      <c r="Z173" s="356"/>
    </row>
    <row r="174" spans="1:26" s="512" customFormat="1" ht="13.5" customHeight="1" thickBot="1"/>
    <row r="175" spans="1:26" s="403" customFormat="1" ht="15" customHeight="1" thickBot="1">
      <c r="A175" s="438"/>
      <c r="B175" s="456" t="s">
        <v>53</v>
      </c>
      <c r="C175" s="440"/>
      <c r="D175" s="440"/>
      <c r="E175" s="249"/>
      <c r="F175" s="457"/>
      <c r="G175" s="408"/>
      <c r="H175" s="441"/>
      <c r="I175" s="441"/>
      <c r="J175" s="431"/>
      <c r="K175" s="431"/>
      <c r="L175" s="259"/>
      <c r="M175" s="431"/>
      <c r="O175" s="229"/>
      <c r="T175" s="225"/>
      <c r="U175" s="226"/>
      <c r="V175" s="225"/>
      <c r="W175" s="225"/>
      <c r="X175" s="225"/>
      <c r="Y175" s="259"/>
      <c r="Z175" s="431"/>
    </row>
    <row r="176" spans="1:26" s="403" customFormat="1" ht="34.5" customHeight="1" thickBot="1">
      <c r="A176" s="260">
        <v>1</v>
      </c>
      <c r="B176" s="458" t="s">
        <v>117</v>
      </c>
      <c r="C176" s="396"/>
      <c r="D176" s="396"/>
      <c r="E176" s="261"/>
      <c r="F176" s="459"/>
      <c r="G176" s="460"/>
      <c r="H176" s="192">
        <v>3600</v>
      </c>
      <c r="I176" s="262" t="s">
        <v>13</v>
      </c>
      <c r="J176" s="263"/>
      <c r="K176" s="264"/>
      <c r="L176" s="213">
        <v>0</v>
      </c>
      <c r="M176" s="34"/>
      <c r="N176" s="86">
        <f>L176*(1+M176)</f>
        <v>0</v>
      </c>
      <c r="O176" s="87">
        <f>H176*L176</f>
        <v>0</v>
      </c>
      <c r="P176" s="88">
        <f>H176*N176</f>
        <v>0</v>
      </c>
      <c r="Q176" s="265"/>
      <c r="R176" s="356"/>
      <c r="S176" s="192"/>
      <c r="T176" s="116">
        <v>0</v>
      </c>
      <c r="U176" s="117">
        <v>0.08</v>
      </c>
      <c r="V176" s="304">
        <f>T176*1.08</f>
        <v>0</v>
      </c>
      <c r="W176" s="302">
        <f>H176*T176</f>
        <v>0</v>
      </c>
      <c r="X176" s="299">
        <f>H176*V176</f>
        <v>0</v>
      </c>
      <c r="Y176" s="265"/>
      <c r="Z176" s="356"/>
    </row>
    <row r="177" spans="1:26" s="512" customFormat="1" ht="13.5" customHeight="1" thickBot="1"/>
    <row r="178" spans="1:26" s="350" customFormat="1" ht="15" customHeight="1" thickBot="1">
      <c r="A178" s="393"/>
      <c r="B178" s="379" t="s">
        <v>54</v>
      </c>
      <c r="C178" s="381"/>
      <c r="D178" s="381"/>
      <c r="E178" s="4"/>
      <c r="F178" s="381"/>
      <c r="G178" s="461"/>
      <c r="H178" s="383"/>
      <c r="I178" s="383"/>
      <c r="J178" s="369"/>
      <c r="K178" s="369"/>
      <c r="L178" s="19"/>
      <c r="M178" s="369"/>
      <c r="O178" s="17"/>
      <c r="T178" s="105"/>
      <c r="U178" s="106"/>
      <c r="V178" s="105"/>
      <c r="W178" s="105"/>
      <c r="X178" s="105"/>
      <c r="Y178" s="19"/>
      <c r="Z178" s="369"/>
    </row>
    <row r="179" spans="1:26" s="350" customFormat="1" ht="24">
      <c r="A179" s="26">
        <v>1</v>
      </c>
      <c r="B179" s="371" t="s">
        <v>105</v>
      </c>
      <c r="C179" s="407"/>
      <c r="D179" s="407"/>
      <c r="E179" s="5" t="s">
        <v>16</v>
      </c>
      <c r="F179" s="462" t="s">
        <v>64</v>
      </c>
      <c r="G179" s="463"/>
      <c r="H179" s="28">
        <v>648</v>
      </c>
      <c r="I179" s="28" t="s">
        <v>13</v>
      </c>
      <c r="J179" s="29"/>
      <c r="K179" s="29"/>
      <c r="L179" s="23">
        <v>0</v>
      </c>
      <c r="M179" s="30"/>
      <c r="N179" s="31">
        <f>L179*(1+M179)</f>
        <v>0</v>
      </c>
      <c r="O179" s="15">
        <f>H179*L179</f>
        <v>0</v>
      </c>
      <c r="P179" s="33">
        <f>H179*N179</f>
        <v>0</v>
      </c>
      <c r="Q179" s="29"/>
      <c r="R179" s="351"/>
      <c r="S179" s="356"/>
      <c r="T179" s="103">
        <v>0</v>
      </c>
      <c r="U179" s="104">
        <v>0.08</v>
      </c>
      <c r="V179" s="103">
        <f t="shared" ref="V179" si="53">T179*U179+T179</f>
        <v>0</v>
      </c>
      <c r="W179" s="103">
        <f t="shared" ref="W179" si="54">H179*T179</f>
        <v>0</v>
      </c>
      <c r="X179" s="288">
        <f t="shared" ref="X179" si="55">H179*V179</f>
        <v>0</v>
      </c>
      <c r="Y179" s="56"/>
      <c r="Z179" s="351"/>
    </row>
    <row r="180" spans="1:26" s="350" customFormat="1" ht="21.75" customHeight="1" thickBot="1">
      <c r="A180" s="26">
        <v>2</v>
      </c>
      <c r="B180" s="464" t="s">
        <v>37</v>
      </c>
      <c r="C180" s="407"/>
      <c r="D180" s="407"/>
      <c r="E180" s="5">
        <v>0</v>
      </c>
      <c r="F180" s="352" t="s">
        <v>65</v>
      </c>
      <c r="G180" s="463"/>
      <c r="H180" s="28">
        <v>936</v>
      </c>
      <c r="I180" s="28" t="s">
        <v>13</v>
      </c>
      <c r="J180" s="64"/>
      <c r="K180" s="64"/>
      <c r="L180" s="308">
        <v>0</v>
      </c>
      <c r="M180" s="133"/>
      <c r="N180" s="134">
        <f>L180*(1+M180)</f>
        <v>0</v>
      </c>
      <c r="O180" s="50">
        <f>H180*L180</f>
        <v>0</v>
      </c>
      <c r="P180" s="43">
        <f>H180*N180</f>
        <v>0</v>
      </c>
      <c r="Q180" s="29"/>
      <c r="R180" s="351"/>
      <c r="S180" s="351"/>
      <c r="T180" s="103">
        <v>0</v>
      </c>
      <c r="U180" s="104">
        <v>0.08</v>
      </c>
      <c r="V180" s="103">
        <f t="shared" ref="V180" si="56">T180*U180+T180</f>
        <v>0</v>
      </c>
      <c r="W180" s="103">
        <f t="shared" ref="W180" si="57">H180*T180</f>
        <v>0</v>
      </c>
      <c r="X180" s="288">
        <f t="shared" ref="X180" si="58">H180*V180</f>
        <v>0</v>
      </c>
      <c r="Y180" s="56"/>
      <c r="Z180" s="351"/>
    </row>
    <row r="181" spans="1:26" s="350" customFormat="1" ht="24.95" customHeight="1" thickBot="1">
      <c r="A181" s="358"/>
      <c r="B181" s="358"/>
      <c r="C181" s="358"/>
      <c r="D181" s="465"/>
      <c r="E181" s="13"/>
      <c r="F181" s="466"/>
      <c r="G181" s="360"/>
      <c r="H181" s="48"/>
      <c r="I181" s="522"/>
      <c r="J181" s="523"/>
      <c r="K181" s="523"/>
      <c r="L181" s="523"/>
      <c r="M181" s="523"/>
      <c r="N181" s="521"/>
      <c r="O181" s="307">
        <f>SUM(O179:O180)</f>
        <v>0</v>
      </c>
      <c r="P181" s="51">
        <f>SUM(P179:P180)</f>
        <v>0</v>
      </c>
      <c r="Q181" s="22"/>
      <c r="T181" s="105"/>
      <c r="U181" s="106"/>
      <c r="V181" s="193" t="s">
        <v>239</v>
      </c>
      <c r="W181" s="306">
        <f>SUM(W179:W180)</f>
        <v>0</v>
      </c>
      <c r="X181" s="280">
        <f>SUM(X179:X180)</f>
        <v>0</v>
      </c>
      <c r="Y181" s="279"/>
      <c r="Z181" s="351"/>
    </row>
    <row r="182" spans="1:26" s="512" customFormat="1" ht="13.5" customHeight="1" thickBot="1"/>
    <row r="183" spans="1:26" s="350" customFormat="1" ht="15" customHeight="1" thickBot="1">
      <c r="A183" s="393"/>
      <c r="B183" s="379" t="s">
        <v>241</v>
      </c>
      <c r="C183" s="381"/>
      <c r="D183" s="381"/>
      <c r="E183" s="4"/>
      <c r="F183" s="381"/>
      <c r="G183" s="461"/>
      <c r="H183" s="383"/>
      <c r="I183" s="383"/>
      <c r="J183" s="369"/>
      <c r="K183" s="369"/>
      <c r="L183" s="19"/>
      <c r="M183" s="369"/>
      <c r="O183" s="17"/>
      <c r="T183" s="105"/>
      <c r="U183" s="106"/>
      <c r="V183" s="105"/>
      <c r="W183" s="105"/>
      <c r="X183" s="105"/>
      <c r="Y183" s="19"/>
      <c r="Z183" s="369"/>
    </row>
    <row r="184" spans="1:26" s="350" customFormat="1" ht="17.100000000000001" customHeight="1">
      <c r="A184" s="26">
        <v>1</v>
      </c>
      <c r="B184" s="371" t="s">
        <v>55</v>
      </c>
      <c r="C184" s="24" t="s">
        <v>82</v>
      </c>
      <c r="D184" s="24" t="s">
        <v>56</v>
      </c>
      <c r="E184" s="11" t="s">
        <v>16</v>
      </c>
      <c r="F184" s="352" t="s">
        <v>179</v>
      </c>
      <c r="G184" s="71">
        <v>75</v>
      </c>
      <c r="H184" s="28">
        <v>760</v>
      </c>
      <c r="I184" s="28" t="s">
        <v>13</v>
      </c>
      <c r="J184" s="29"/>
      <c r="K184" s="29"/>
      <c r="L184" s="15">
        <v>0</v>
      </c>
      <c r="M184" s="30"/>
      <c r="N184" s="31">
        <f>L184*(1+M184)</f>
        <v>0</v>
      </c>
      <c r="O184" s="15">
        <f>H184*L184</f>
        <v>0</v>
      </c>
      <c r="P184" s="33">
        <f>H184*N184</f>
        <v>0</v>
      </c>
      <c r="Q184" s="36"/>
      <c r="R184" s="351"/>
      <c r="S184" s="356"/>
      <c r="T184" s="103">
        <v>0</v>
      </c>
      <c r="U184" s="104">
        <v>0.08</v>
      </c>
      <c r="V184" s="103">
        <f t="shared" ref="V184:V186" si="59">T184*U184+T184</f>
        <v>0</v>
      </c>
      <c r="W184" s="103">
        <f t="shared" ref="W184:W186" si="60">H184*T184</f>
        <v>0</v>
      </c>
      <c r="X184" s="288">
        <f t="shared" ref="X184:X186" si="61">H184*V184</f>
        <v>0</v>
      </c>
      <c r="Y184" s="56"/>
      <c r="Z184" s="351"/>
    </row>
    <row r="185" spans="1:26" s="350" customFormat="1" ht="17.100000000000001" customHeight="1">
      <c r="A185" s="26">
        <v>2</v>
      </c>
      <c r="B185" s="24" t="s">
        <v>14</v>
      </c>
      <c r="C185" s="24" t="s">
        <v>37</v>
      </c>
      <c r="D185" s="24" t="s">
        <v>37</v>
      </c>
      <c r="E185" s="11" t="s">
        <v>15</v>
      </c>
      <c r="F185" s="352" t="s">
        <v>110</v>
      </c>
      <c r="G185" s="179">
        <v>75</v>
      </c>
      <c r="H185" s="61">
        <v>422</v>
      </c>
      <c r="I185" s="61" t="s">
        <v>13</v>
      </c>
      <c r="J185" s="64"/>
      <c r="K185" s="64"/>
      <c r="L185" s="50">
        <v>0</v>
      </c>
      <c r="M185" s="133"/>
      <c r="N185" s="134">
        <f>L185*(1+M185)</f>
        <v>0</v>
      </c>
      <c r="O185" s="50">
        <f>H185*L185</f>
        <v>0</v>
      </c>
      <c r="P185" s="43">
        <f>H185*N185</f>
        <v>0</v>
      </c>
      <c r="Q185" s="64"/>
      <c r="R185" s="355"/>
      <c r="S185" s="355"/>
      <c r="T185" s="103">
        <v>0</v>
      </c>
      <c r="U185" s="104">
        <v>0.08</v>
      </c>
      <c r="V185" s="103">
        <f t="shared" si="59"/>
        <v>0</v>
      </c>
      <c r="W185" s="103">
        <f t="shared" si="60"/>
        <v>0</v>
      </c>
      <c r="X185" s="288">
        <f t="shared" si="61"/>
        <v>0</v>
      </c>
      <c r="Y185" s="56"/>
      <c r="Z185" s="351"/>
    </row>
    <row r="186" spans="1:26" s="350" customFormat="1" ht="17.100000000000001" customHeight="1" thickBot="1">
      <c r="A186" s="26">
        <v>3</v>
      </c>
      <c r="B186" s="24" t="s">
        <v>14</v>
      </c>
      <c r="C186" s="24" t="s">
        <v>37</v>
      </c>
      <c r="D186" s="24" t="s">
        <v>37</v>
      </c>
      <c r="E186" s="11" t="s">
        <v>17</v>
      </c>
      <c r="F186" s="352" t="s">
        <v>266</v>
      </c>
      <c r="G186" s="71" t="s">
        <v>267</v>
      </c>
      <c r="H186" s="28">
        <v>268</v>
      </c>
      <c r="I186" s="28" t="s">
        <v>13</v>
      </c>
      <c r="J186" s="64"/>
      <c r="K186" s="64"/>
      <c r="L186" s="50"/>
      <c r="M186" s="133"/>
      <c r="N186" s="134"/>
      <c r="O186" s="15"/>
      <c r="P186" s="33"/>
      <c r="Q186" s="29"/>
      <c r="R186" s="351"/>
      <c r="S186" s="351"/>
      <c r="T186" s="103">
        <v>0</v>
      </c>
      <c r="U186" s="104">
        <v>0.08</v>
      </c>
      <c r="V186" s="112">
        <f t="shared" si="59"/>
        <v>0</v>
      </c>
      <c r="W186" s="112">
        <f t="shared" si="60"/>
        <v>0</v>
      </c>
      <c r="X186" s="291">
        <f t="shared" si="61"/>
        <v>0</v>
      </c>
      <c r="Y186" s="56"/>
      <c r="Z186" s="351"/>
    </row>
    <row r="187" spans="1:26" s="350" customFormat="1" ht="24.95" customHeight="1" thickBot="1">
      <c r="A187" s="358"/>
      <c r="B187" s="358"/>
      <c r="C187" s="358"/>
      <c r="D187" s="465"/>
      <c r="E187" s="13"/>
      <c r="F187" s="466"/>
      <c r="G187" s="360"/>
      <c r="H187" s="360"/>
      <c r="I187" s="522"/>
      <c r="J187" s="523"/>
      <c r="K187" s="523"/>
      <c r="L187" s="523"/>
      <c r="M187" s="523"/>
      <c r="N187" s="521"/>
      <c r="O187" s="467">
        <f>SUM(O184:O185)</f>
        <v>0</v>
      </c>
      <c r="P187" s="321">
        <f>SUM(P184:P185)</f>
        <v>0</v>
      </c>
      <c r="Q187" s="362"/>
      <c r="T187" s="105"/>
      <c r="U187" s="106"/>
      <c r="V187" s="280" t="s">
        <v>239</v>
      </c>
      <c r="W187" s="280">
        <f>SUM(W184:W186)</f>
        <v>0</v>
      </c>
      <c r="X187" s="280">
        <f>SUM(X184:X186)</f>
        <v>0</v>
      </c>
      <c r="Y187" s="279"/>
      <c r="Z187" s="351"/>
    </row>
    <row r="188" spans="1:26" s="512" customFormat="1" ht="13.5" customHeight="1" thickBot="1"/>
    <row r="189" spans="1:26" s="350" customFormat="1" ht="15" customHeight="1" thickBot="1">
      <c r="A189" s="393"/>
      <c r="B189" s="379" t="s">
        <v>273</v>
      </c>
      <c r="C189" s="381"/>
      <c r="D189" s="381"/>
      <c r="E189" s="4"/>
      <c r="F189" s="381"/>
      <c r="G189" s="461"/>
      <c r="H189" s="383"/>
      <c r="I189" s="383"/>
      <c r="J189" s="369"/>
      <c r="K189" s="369"/>
      <c r="L189" s="19"/>
      <c r="M189" s="369"/>
      <c r="O189" s="17"/>
      <c r="T189" s="105"/>
      <c r="U189" s="106"/>
      <c r="V189" s="105"/>
      <c r="W189" s="105"/>
      <c r="X189" s="105"/>
      <c r="Y189" s="19"/>
      <c r="Z189" s="369"/>
    </row>
    <row r="190" spans="1:26" s="431" customFormat="1" ht="30" customHeight="1" thickBot="1">
      <c r="A190" s="77">
        <v>1</v>
      </c>
      <c r="B190" s="395" t="s">
        <v>59</v>
      </c>
      <c r="C190" s="90" t="s">
        <v>57</v>
      </c>
      <c r="D190" s="90" t="s">
        <v>58</v>
      </c>
      <c r="E190" s="78" t="s">
        <v>16</v>
      </c>
      <c r="F190" s="186" t="s">
        <v>71</v>
      </c>
      <c r="G190" s="77">
        <v>75</v>
      </c>
      <c r="H190" s="81">
        <v>120</v>
      </c>
      <c r="I190" s="81" t="s">
        <v>13</v>
      </c>
      <c r="J190" s="80"/>
      <c r="K190" s="80"/>
      <c r="L190" s="84">
        <v>0</v>
      </c>
      <c r="M190" s="34"/>
      <c r="N190" s="86">
        <f>L190*(1+M190)</f>
        <v>0</v>
      </c>
      <c r="O190" s="87">
        <f>H190*L190</f>
        <v>0</v>
      </c>
      <c r="P190" s="88">
        <f>H190*N190</f>
        <v>0</v>
      </c>
      <c r="Q190" s="91"/>
      <c r="R190" s="356"/>
      <c r="S190" s="192"/>
      <c r="T190" s="116">
        <v>0</v>
      </c>
      <c r="U190" s="309">
        <v>0.08</v>
      </c>
      <c r="V190" s="301">
        <f>T190*1.08</f>
        <v>0</v>
      </c>
      <c r="W190" s="299">
        <f>H190*T190</f>
        <v>0</v>
      </c>
      <c r="X190" s="299">
        <f>H190*V190</f>
        <v>0</v>
      </c>
      <c r="Y190" s="265"/>
      <c r="Z190" s="468"/>
    </row>
    <row r="191" spans="1:26" s="512" customFormat="1" ht="13.5" customHeight="1" thickBot="1"/>
    <row r="192" spans="1:26" s="350" customFormat="1" ht="15" customHeight="1" thickBot="1">
      <c r="A192" s="393"/>
      <c r="B192" s="379" t="s">
        <v>128</v>
      </c>
      <c r="C192" s="381"/>
      <c r="D192" s="381"/>
      <c r="E192" s="4"/>
      <c r="F192" s="381"/>
      <c r="G192" s="461"/>
      <c r="H192" s="383"/>
      <c r="I192" s="383"/>
      <c r="J192" s="369"/>
      <c r="K192" s="369"/>
      <c r="L192" s="19"/>
      <c r="M192" s="369"/>
      <c r="O192" s="17"/>
      <c r="T192" s="105"/>
      <c r="U192" s="106"/>
      <c r="V192" s="107"/>
      <c r="W192" s="107"/>
      <c r="X192" s="107"/>
      <c r="Y192" s="19"/>
      <c r="Z192" s="369"/>
    </row>
    <row r="193" spans="1:26" s="471" customFormat="1" ht="30" customHeight="1">
      <c r="A193" s="67">
        <v>1</v>
      </c>
      <c r="B193" s="389" t="s">
        <v>78</v>
      </c>
      <c r="C193" s="407"/>
      <c r="D193" s="407"/>
      <c r="E193" s="14" t="s">
        <v>16</v>
      </c>
      <c r="F193" s="469" t="s">
        <v>180</v>
      </c>
      <c r="G193" s="67" t="s">
        <v>79</v>
      </c>
      <c r="H193" s="69">
        <v>480</v>
      </c>
      <c r="I193" s="69" t="s">
        <v>13</v>
      </c>
      <c r="J193" s="68"/>
      <c r="K193" s="68"/>
      <c r="L193" s="16">
        <v>0</v>
      </c>
      <c r="M193" s="30"/>
      <c r="N193" s="31">
        <f>L193*(1+M193)</f>
        <v>0</v>
      </c>
      <c r="O193" s="15">
        <f>H193*L193</f>
        <v>0</v>
      </c>
      <c r="P193" s="33">
        <f>H193*N193</f>
        <v>0</v>
      </c>
      <c r="Q193" s="68"/>
      <c r="R193" s="470"/>
      <c r="S193" s="70"/>
      <c r="T193" s="130">
        <v>0</v>
      </c>
      <c r="U193" s="310">
        <v>0.08</v>
      </c>
      <c r="V193" s="130">
        <f>T193*1.08</f>
        <v>0</v>
      </c>
      <c r="W193" s="130">
        <f>H193*T193</f>
        <v>0</v>
      </c>
      <c r="X193" s="130">
        <f>H193*V193</f>
        <v>0</v>
      </c>
      <c r="Y193" s="70"/>
      <c r="Z193" s="470"/>
    </row>
    <row r="194" spans="1:26" s="473" customFormat="1" ht="21" customHeight="1" thickBot="1">
      <c r="A194" s="336">
        <v>2</v>
      </c>
      <c r="B194" s="24" t="s">
        <v>14</v>
      </c>
      <c r="C194" s="407"/>
      <c r="D194" s="407"/>
      <c r="E194" s="14" t="s">
        <v>22</v>
      </c>
      <c r="F194" s="469" t="s">
        <v>80</v>
      </c>
      <c r="G194" s="67">
        <v>45</v>
      </c>
      <c r="H194" s="69">
        <v>192</v>
      </c>
      <c r="I194" s="69" t="s">
        <v>13</v>
      </c>
      <c r="J194" s="314"/>
      <c r="K194" s="314"/>
      <c r="L194" s="315">
        <v>0</v>
      </c>
      <c r="M194" s="314"/>
      <c r="N194" s="134">
        <f>L194*(1+M194)</f>
        <v>0</v>
      </c>
      <c r="O194" s="50">
        <f>H194*L194</f>
        <v>0</v>
      </c>
      <c r="P194" s="43">
        <f>H194*N194</f>
        <v>0</v>
      </c>
      <c r="Q194" s="72"/>
      <c r="R194" s="472"/>
      <c r="S194" s="472"/>
      <c r="T194" s="130">
        <v>0</v>
      </c>
      <c r="U194" s="310">
        <v>0.08</v>
      </c>
      <c r="V194" s="130">
        <f>T194*1.08</f>
        <v>0</v>
      </c>
      <c r="W194" s="130">
        <f>H194*T194</f>
        <v>0</v>
      </c>
      <c r="X194" s="130">
        <f>H194*V194</f>
        <v>0</v>
      </c>
      <c r="Y194" s="72"/>
      <c r="Z194" s="472"/>
    </row>
    <row r="195" spans="1:26" ht="24.95" customHeight="1" thickBot="1">
      <c r="A195" s="474"/>
      <c r="B195" s="37"/>
      <c r="C195" s="37"/>
      <c r="D195" s="475"/>
      <c r="E195" s="37"/>
      <c r="F195" s="476"/>
      <c r="G195" s="73"/>
      <c r="H195" s="73"/>
      <c r="I195" s="519"/>
      <c r="J195" s="520"/>
      <c r="K195" s="520"/>
      <c r="L195" s="520"/>
      <c r="M195" s="520"/>
      <c r="N195" s="521"/>
      <c r="O195" s="313">
        <f>SUM(O193:O194)</f>
        <v>0</v>
      </c>
      <c r="P195" s="75">
        <f>SUM(P193:P194)</f>
        <v>0</v>
      </c>
      <c r="Q195" s="74"/>
      <c r="V195" s="312" t="s">
        <v>239</v>
      </c>
      <c r="W195" s="312">
        <f>SUM(W193:W194)</f>
        <v>0</v>
      </c>
      <c r="X195" s="312">
        <f>SUM(X193:X194)</f>
        <v>0</v>
      </c>
      <c r="Y195" s="194"/>
      <c r="Z195" s="478"/>
    </row>
    <row r="196" spans="1:26" s="512" customFormat="1" ht="13.5" customHeight="1" thickBot="1"/>
    <row r="197" spans="1:26" ht="13.5" thickBot="1">
      <c r="A197" s="342"/>
      <c r="B197" s="379" t="s">
        <v>274</v>
      </c>
      <c r="C197" s="479"/>
      <c r="D197" s="480"/>
      <c r="E197" s="4"/>
      <c r="F197" s="480"/>
      <c r="G197" s="342"/>
      <c r="H197" s="481"/>
      <c r="I197" s="481"/>
      <c r="O197" s="482"/>
      <c r="Y197" s="311"/>
      <c r="Z197" s="483"/>
    </row>
    <row r="198" spans="1:26" ht="54" customHeight="1">
      <c r="A198" s="26"/>
      <c r="B198" s="353" t="s">
        <v>147</v>
      </c>
      <c r="C198" s="25" t="s">
        <v>23</v>
      </c>
      <c r="D198" s="25" t="s">
        <v>12</v>
      </c>
      <c r="E198" s="5"/>
      <c r="F198" s="352"/>
      <c r="G198" s="26"/>
      <c r="H198" s="27"/>
      <c r="I198" s="28"/>
      <c r="R198" s="478"/>
      <c r="S198" s="194"/>
      <c r="T198" s="130"/>
      <c r="U198" s="131"/>
      <c r="V198" s="130"/>
      <c r="W198" s="130"/>
      <c r="X198" s="130"/>
      <c r="Y198" s="194"/>
      <c r="Z198" s="478"/>
    </row>
    <row r="199" spans="1:26">
      <c r="A199" s="26">
        <v>1</v>
      </c>
      <c r="B199" s="353"/>
      <c r="C199" s="25" t="s">
        <v>14</v>
      </c>
      <c r="D199" s="25" t="s">
        <v>14</v>
      </c>
      <c r="E199" s="5" t="s">
        <v>15</v>
      </c>
      <c r="F199" s="352" t="s">
        <v>148</v>
      </c>
      <c r="G199" s="26">
        <v>75</v>
      </c>
      <c r="H199" s="27">
        <v>360</v>
      </c>
      <c r="I199" s="28" t="s">
        <v>13</v>
      </c>
      <c r="R199" s="478"/>
      <c r="S199" s="478"/>
      <c r="T199" s="132">
        <v>0</v>
      </c>
      <c r="U199" s="131">
        <v>0.08</v>
      </c>
      <c r="V199" s="130">
        <f t="shared" ref="V199:V202" si="62">T199*1.08</f>
        <v>0</v>
      </c>
      <c r="W199" s="130">
        <f t="shared" ref="W199:W202" si="63">H199*T199</f>
        <v>0</v>
      </c>
      <c r="X199" s="130">
        <f t="shared" ref="X199:X202" si="64">H199*V199</f>
        <v>0</v>
      </c>
      <c r="Y199" s="194"/>
      <c r="Z199" s="478"/>
    </row>
    <row r="200" spans="1:26">
      <c r="A200" s="26">
        <v>2</v>
      </c>
      <c r="B200" s="353"/>
      <c r="C200" s="25" t="s">
        <v>14</v>
      </c>
      <c r="D200" s="25" t="s">
        <v>14</v>
      </c>
      <c r="E200" s="5">
        <v>0</v>
      </c>
      <c r="F200" s="352" t="s">
        <v>148</v>
      </c>
      <c r="G200" s="26">
        <v>75</v>
      </c>
      <c r="H200" s="27">
        <v>360</v>
      </c>
      <c r="I200" s="28" t="s">
        <v>13</v>
      </c>
      <c r="R200" s="478"/>
      <c r="S200" s="478"/>
      <c r="T200" s="132">
        <v>0</v>
      </c>
      <c r="U200" s="131">
        <v>0.08</v>
      </c>
      <c r="V200" s="130">
        <f t="shared" si="62"/>
        <v>0</v>
      </c>
      <c r="W200" s="130">
        <f t="shared" si="63"/>
        <v>0</v>
      </c>
      <c r="X200" s="130">
        <f t="shared" si="64"/>
        <v>0</v>
      </c>
      <c r="Y200" s="194"/>
      <c r="Z200" s="478"/>
    </row>
    <row r="201" spans="1:26">
      <c r="A201" s="26">
        <v>3</v>
      </c>
      <c r="B201" s="353"/>
      <c r="C201" s="25" t="s">
        <v>14</v>
      </c>
      <c r="D201" s="25" t="s">
        <v>14</v>
      </c>
      <c r="E201" s="5">
        <v>1</v>
      </c>
      <c r="F201" s="352" t="s">
        <v>148</v>
      </c>
      <c r="G201" s="26">
        <v>75</v>
      </c>
      <c r="H201" s="27">
        <v>360</v>
      </c>
      <c r="I201" s="28" t="s">
        <v>13</v>
      </c>
      <c r="R201" s="478"/>
      <c r="S201" s="478"/>
      <c r="T201" s="132">
        <v>0</v>
      </c>
      <c r="U201" s="131">
        <v>0.08</v>
      </c>
      <c r="V201" s="130">
        <f t="shared" si="62"/>
        <v>0</v>
      </c>
      <c r="W201" s="130">
        <f t="shared" si="63"/>
        <v>0</v>
      </c>
      <c r="X201" s="130">
        <f t="shared" si="64"/>
        <v>0</v>
      </c>
      <c r="Y201" s="194"/>
      <c r="Z201" s="478"/>
    </row>
    <row r="202" spans="1:26" ht="13.5" thickBot="1">
      <c r="A202" s="26">
        <v>4</v>
      </c>
      <c r="B202" s="353"/>
      <c r="C202" s="25" t="s">
        <v>14</v>
      </c>
      <c r="D202" s="25" t="s">
        <v>14</v>
      </c>
      <c r="E202" s="5">
        <v>1</v>
      </c>
      <c r="F202" s="352" t="s">
        <v>146</v>
      </c>
      <c r="G202" s="26">
        <v>75</v>
      </c>
      <c r="H202" s="27">
        <v>120</v>
      </c>
      <c r="I202" s="28" t="s">
        <v>13</v>
      </c>
      <c r="R202" s="478"/>
      <c r="S202" s="478"/>
      <c r="T202" s="132">
        <v>0</v>
      </c>
      <c r="U202" s="131">
        <v>0.08</v>
      </c>
      <c r="V202" s="130">
        <f t="shared" si="62"/>
        <v>0</v>
      </c>
      <c r="W202" s="130">
        <f t="shared" si="63"/>
        <v>0</v>
      </c>
      <c r="X202" s="130">
        <f t="shared" si="64"/>
        <v>0</v>
      </c>
      <c r="Y202" s="194"/>
      <c r="Z202" s="478"/>
    </row>
    <row r="203" spans="1:26" s="350" customFormat="1" ht="24.95" customHeight="1" thickBot="1">
      <c r="A203" s="477"/>
      <c r="B203" s="358"/>
      <c r="C203" s="358"/>
      <c r="D203" s="465"/>
      <c r="E203" s="13"/>
      <c r="F203" s="466"/>
      <c r="G203" s="360"/>
      <c r="H203" s="360"/>
      <c r="I203" s="522"/>
      <c r="J203" s="523"/>
      <c r="K203" s="523"/>
      <c r="L203" s="523"/>
      <c r="M203" s="523"/>
      <c r="N203" s="521"/>
      <c r="O203" s="307" t="e">
        <f>SUM(#REF!)</f>
        <v>#REF!</v>
      </c>
      <c r="P203" s="51" t="e">
        <f>SUM(#REF!)</f>
        <v>#REF!</v>
      </c>
      <c r="Q203" s="362"/>
      <c r="T203" s="105"/>
      <c r="U203" s="106"/>
      <c r="V203" s="289" t="s">
        <v>239</v>
      </c>
      <c r="W203" s="280">
        <f>SUM(W198:W202)</f>
        <v>0</v>
      </c>
      <c r="X203" s="281">
        <f>SUM(X199:X202)</f>
        <v>0</v>
      </c>
      <c r="Y203" s="56"/>
      <c r="Z203" s="351"/>
    </row>
    <row r="204" spans="1:26">
      <c r="B204" s="484" t="s">
        <v>120</v>
      </c>
      <c r="Z204" s="483"/>
    </row>
    <row r="205" spans="1:26">
      <c r="A205" s="485" t="s">
        <v>1</v>
      </c>
      <c r="B205" s="484" t="s">
        <v>143</v>
      </c>
      <c r="Z205" s="483"/>
    </row>
    <row r="206" spans="1:26">
      <c r="A206" s="485" t="s">
        <v>118</v>
      </c>
      <c r="B206" s="484" t="s">
        <v>119</v>
      </c>
      <c r="Z206" s="483"/>
    </row>
    <row r="207" spans="1:26" s="512" customFormat="1" ht="13.5" customHeight="1" thickBot="1"/>
    <row r="208" spans="1:26" s="350" customFormat="1" ht="15" customHeight="1" thickBot="1">
      <c r="A208" s="393"/>
      <c r="B208" s="379" t="s">
        <v>151</v>
      </c>
      <c r="C208" s="381"/>
      <c r="D208" s="381"/>
      <c r="E208" s="4"/>
      <c r="F208" s="381"/>
      <c r="G208" s="461"/>
      <c r="H208" s="383"/>
      <c r="I208" s="383"/>
      <c r="J208" s="369"/>
      <c r="K208" s="369"/>
      <c r="L208" s="19"/>
      <c r="M208" s="369"/>
      <c r="O208" s="17"/>
      <c r="T208" s="105"/>
      <c r="U208" s="106"/>
      <c r="V208" s="105"/>
      <c r="W208" s="105"/>
      <c r="X208" s="105"/>
      <c r="Y208" s="17"/>
      <c r="Z208" s="369"/>
    </row>
    <row r="209" spans="1:26" s="350" customFormat="1" ht="36">
      <c r="A209" s="26">
        <v>1</v>
      </c>
      <c r="B209" s="371" t="s">
        <v>122</v>
      </c>
      <c r="C209" s="24" t="s">
        <v>23</v>
      </c>
      <c r="D209" s="24" t="s">
        <v>123</v>
      </c>
      <c r="E209" s="11" t="s">
        <v>16</v>
      </c>
      <c r="F209" s="352" t="s">
        <v>124</v>
      </c>
      <c r="G209" s="71" t="s">
        <v>109</v>
      </c>
      <c r="H209" s="28">
        <v>720</v>
      </c>
      <c r="I209" s="28" t="s">
        <v>13</v>
      </c>
      <c r="J209" s="29"/>
      <c r="K209" s="29"/>
      <c r="L209" s="15">
        <v>0</v>
      </c>
      <c r="M209" s="30"/>
      <c r="N209" s="31">
        <f>L209*(1+M209)</f>
        <v>0</v>
      </c>
      <c r="O209" s="15">
        <f>H209*L209</f>
        <v>0</v>
      </c>
      <c r="P209" s="33">
        <f>H209*N209</f>
        <v>0</v>
      </c>
      <c r="Q209" s="36"/>
      <c r="R209" s="351"/>
      <c r="S209" s="56"/>
      <c r="T209" s="132">
        <v>0</v>
      </c>
      <c r="U209" s="131">
        <v>0.08</v>
      </c>
      <c r="V209" s="130">
        <f t="shared" ref="V209:V211" si="65">T209*1.08</f>
        <v>0</v>
      </c>
      <c r="W209" s="130">
        <f t="shared" ref="W209" si="66">H209*T209</f>
        <v>0</v>
      </c>
      <c r="X209" s="316">
        <f t="shared" ref="X209" si="67">H209*V209</f>
        <v>0</v>
      </c>
      <c r="Y209" s="56"/>
      <c r="Z209" s="351"/>
    </row>
    <row r="210" spans="1:26" s="350" customFormat="1" ht="16.5" customHeight="1">
      <c r="A210" s="26">
        <v>2</v>
      </c>
      <c r="B210" s="24" t="s">
        <v>14</v>
      </c>
      <c r="C210" s="24" t="s">
        <v>37</v>
      </c>
      <c r="D210" s="24" t="s">
        <v>37</v>
      </c>
      <c r="E210" s="11" t="s">
        <v>16</v>
      </c>
      <c r="F210" s="352" t="s">
        <v>110</v>
      </c>
      <c r="G210" s="71" t="s">
        <v>109</v>
      </c>
      <c r="H210" s="28">
        <v>180</v>
      </c>
      <c r="I210" s="28" t="s">
        <v>13</v>
      </c>
      <c r="J210" s="29"/>
      <c r="K210" s="29"/>
      <c r="L210" s="15">
        <v>0</v>
      </c>
      <c r="M210" s="30"/>
      <c r="N210" s="31">
        <f>L210*(1+M210)</f>
        <v>0</v>
      </c>
      <c r="O210" s="15">
        <f>H210*L210</f>
        <v>0</v>
      </c>
      <c r="P210" s="33">
        <f>H210*N210</f>
        <v>0</v>
      </c>
      <c r="Q210" s="29"/>
      <c r="R210" s="351"/>
      <c r="S210" s="351"/>
      <c r="T210" s="132">
        <v>0</v>
      </c>
      <c r="U210" s="104">
        <v>0.08</v>
      </c>
      <c r="V210" s="130">
        <f t="shared" si="65"/>
        <v>0</v>
      </c>
      <c r="W210" s="130">
        <f t="shared" ref="W210:W211" si="68">H210*T210</f>
        <v>0</v>
      </c>
      <c r="X210" s="316">
        <f t="shared" ref="X210:X211" si="69">H210*V210</f>
        <v>0</v>
      </c>
      <c r="Y210" s="56"/>
      <c r="Z210" s="351"/>
    </row>
    <row r="211" spans="1:26" s="350" customFormat="1" ht="24.75" thickBot="1">
      <c r="A211" s="26">
        <v>3</v>
      </c>
      <c r="B211" s="24" t="s">
        <v>14</v>
      </c>
      <c r="C211" s="24" t="s">
        <v>37</v>
      </c>
      <c r="D211" s="24" t="s">
        <v>37</v>
      </c>
      <c r="E211" s="11" t="s">
        <v>15</v>
      </c>
      <c r="F211" s="352" t="s">
        <v>83</v>
      </c>
      <c r="G211" s="71" t="s">
        <v>109</v>
      </c>
      <c r="H211" s="28">
        <v>120</v>
      </c>
      <c r="I211" s="28" t="s">
        <v>13</v>
      </c>
      <c r="J211" s="64"/>
      <c r="K211" s="64"/>
      <c r="L211" s="50">
        <v>0</v>
      </c>
      <c r="M211" s="133"/>
      <c r="N211" s="134">
        <f>L211*(1+M211)</f>
        <v>0</v>
      </c>
      <c r="O211" s="15">
        <f>H211*L211</f>
        <v>0</v>
      </c>
      <c r="P211" s="33">
        <f>H211*N211</f>
        <v>0</v>
      </c>
      <c r="Q211" s="29"/>
      <c r="R211" s="351"/>
      <c r="S211" s="351"/>
      <c r="T211" s="132">
        <v>0</v>
      </c>
      <c r="U211" s="104">
        <v>0.08</v>
      </c>
      <c r="V211" s="130">
        <f t="shared" si="65"/>
        <v>0</v>
      </c>
      <c r="W211" s="130">
        <f t="shared" si="68"/>
        <v>0</v>
      </c>
      <c r="X211" s="316">
        <f t="shared" si="69"/>
        <v>0</v>
      </c>
      <c r="Y211" s="56"/>
      <c r="Z211" s="351"/>
    </row>
    <row r="212" spans="1:26" s="350" customFormat="1" ht="24.95" customHeight="1" thickBot="1">
      <c r="A212" s="358"/>
      <c r="B212" s="358"/>
      <c r="C212" s="358"/>
      <c r="D212" s="465"/>
      <c r="E212" s="13"/>
      <c r="F212" s="466"/>
      <c r="G212" s="360"/>
      <c r="H212" s="360"/>
      <c r="I212" s="522"/>
      <c r="J212" s="523"/>
      <c r="K212" s="523"/>
      <c r="L212" s="523"/>
      <c r="M212" s="523"/>
      <c r="N212" s="521"/>
      <c r="O212" s="307">
        <f>SUM(O209:O211)</f>
        <v>0</v>
      </c>
      <c r="P212" s="51">
        <f>SUM(P209:P211)</f>
        <v>0</v>
      </c>
      <c r="Q212" s="362"/>
      <c r="T212" s="105"/>
      <c r="U212" s="106"/>
      <c r="V212" s="289" t="s">
        <v>239</v>
      </c>
      <c r="W212" s="280">
        <f>SUM(W209:W211)</f>
        <v>0</v>
      </c>
      <c r="X212" s="280">
        <f>SUM(X209:X211)</f>
        <v>0</v>
      </c>
      <c r="Y212" s="279"/>
      <c r="Z212" s="351"/>
    </row>
    <row r="213" spans="1:26" s="512" customFormat="1" ht="13.5" customHeight="1" thickBot="1"/>
    <row r="214" spans="1:26" s="350" customFormat="1" ht="15" customHeight="1" thickBot="1">
      <c r="A214" s="393"/>
      <c r="B214" s="411" t="s">
        <v>275</v>
      </c>
      <c r="C214" s="381"/>
      <c r="D214" s="381"/>
      <c r="E214" s="4"/>
      <c r="F214" s="381"/>
      <c r="G214" s="382"/>
      <c r="H214" s="383"/>
      <c r="I214" s="383"/>
      <c r="J214" s="369"/>
      <c r="K214" s="369"/>
      <c r="L214" s="18"/>
      <c r="M214" s="370"/>
      <c r="O214" s="17"/>
      <c r="T214" s="105"/>
      <c r="U214" s="106"/>
      <c r="V214" s="105"/>
      <c r="W214" s="105"/>
      <c r="X214" s="105"/>
      <c r="Y214" s="19"/>
      <c r="Z214" s="369"/>
    </row>
    <row r="215" spans="1:26" s="350" customFormat="1" ht="36">
      <c r="A215" s="26">
        <v>1</v>
      </c>
      <c r="B215" s="464" t="s">
        <v>127</v>
      </c>
      <c r="C215" s="407"/>
      <c r="D215" s="407"/>
      <c r="E215" s="5" t="s">
        <v>16</v>
      </c>
      <c r="F215" s="352" t="s">
        <v>100</v>
      </c>
      <c r="G215" s="26">
        <v>75</v>
      </c>
      <c r="H215" s="28">
        <v>1220</v>
      </c>
      <c r="I215" s="28" t="s">
        <v>13</v>
      </c>
      <c r="J215" s="65"/>
      <c r="K215" s="29"/>
      <c r="L215" s="16">
        <v>0</v>
      </c>
      <c r="M215" s="30"/>
      <c r="N215" s="31">
        <f>L215*(1+M215)</f>
        <v>0</v>
      </c>
      <c r="O215" s="15">
        <f>H215*L215</f>
        <v>0</v>
      </c>
      <c r="P215" s="33">
        <f>H215*N215</f>
        <v>0</v>
      </c>
      <c r="Q215" s="29"/>
      <c r="R215" s="351"/>
      <c r="S215" s="56"/>
      <c r="T215" s="103">
        <v>0</v>
      </c>
      <c r="U215" s="104">
        <v>0.08</v>
      </c>
      <c r="V215" s="103">
        <f>T215*1.08</f>
        <v>0</v>
      </c>
      <c r="W215" s="103">
        <f>H215*T215</f>
        <v>0</v>
      </c>
      <c r="X215" s="288">
        <f>H215*V215</f>
        <v>0</v>
      </c>
      <c r="Y215" s="56"/>
      <c r="Z215" s="351"/>
    </row>
    <row r="216" spans="1:26" s="350" customFormat="1" ht="24">
      <c r="A216" s="26">
        <v>2</v>
      </c>
      <c r="B216" s="24" t="s">
        <v>14</v>
      </c>
      <c r="C216" s="407"/>
      <c r="D216" s="407"/>
      <c r="E216" s="5" t="s">
        <v>16</v>
      </c>
      <c r="F216" s="352" t="s">
        <v>61</v>
      </c>
      <c r="G216" s="26">
        <v>75</v>
      </c>
      <c r="H216" s="28">
        <v>72</v>
      </c>
      <c r="I216" s="28" t="s">
        <v>13</v>
      </c>
      <c r="J216" s="65"/>
      <c r="K216" s="29"/>
      <c r="L216" s="16">
        <v>0</v>
      </c>
      <c r="M216" s="30"/>
      <c r="N216" s="31">
        <f>L216*(1+M216)</f>
        <v>0</v>
      </c>
      <c r="O216" s="15">
        <f>H216*L216</f>
        <v>0</v>
      </c>
      <c r="P216" s="33">
        <f>H216*N216</f>
        <v>0</v>
      </c>
      <c r="Q216" s="29"/>
      <c r="R216" s="351"/>
      <c r="S216" s="351"/>
      <c r="T216" s="103">
        <v>0</v>
      </c>
      <c r="U216" s="104">
        <v>0.08</v>
      </c>
      <c r="V216" s="103">
        <f t="shared" ref="V216:V218" si="70">T216*1.08</f>
        <v>0</v>
      </c>
      <c r="W216" s="103">
        <f t="shared" ref="W216:W218" si="71">H216*T216</f>
        <v>0</v>
      </c>
      <c r="X216" s="288">
        <f t="shared" ref="X216:X218" si="72">H216*V216</f>
        <v>0</v>
      </c>
      <c r="Y216" s="56"/>
      <c r="Z216" s="351"/>
    </row>
    <row r="217" spans="1:26" s="350" customFormat="1" ht="24">
      <c r="A217" s="26">
        <v>3</v>
      </c>
      <c r="B217" s="24" t="s">
        <v>14</v>
      </c>
      <c r="C217" s="407"/>
      <c r="D217" s="407"/>
      <c r="E217" s="5" t="s">
        <v>15</v>
      </c>
      <c r="F217" s="352" t="s">
        <v>97</v>
      </c>
      <c r="G217" s="26">
        <v>75</v>
      </c>
      <c r="H217" s="28">
        <v>720</v>
      </c>
      <c r="I217" s="28" t="s">
        <v>13</v>
      </c>
      <c r="J217" s="65"/>
      <c r="K217" s="29"/>
      <c r="L217" s="16">
        <v>0</v>
      </c>
      <c r="M217" s="30"/>
      <c r="N217" s="31">
        <f>L217*(1+M217)</f>
        <v>0</v>
      </c>
      <c r="O217" s="15">
        <f>H217*L217</f>
        <v>0</v>
      </c>
      <c r="P217" s="33">
        <f>H217*N217</f>
        <v>0</v>
      </c>
      <c r="Q217" s="29"/>
      <c r="R217" s="351"/>
      <c r="S217" s="351"/>
      <c r="T217" s="103">
        <v>0</v>
      </c>
      <c r="U217" s="104">
        <v>0.08</v>
      </c>
      <c r="V217" s="103">
        <f t="shared" si="70"/>
        <v>0</v>
      </c>
      <c r="W217" s="103">
        <f t="shared" si="71"/>
        <v>0</v>
      </c>
      <c r="X217" s="288">
        <f t="shared" si="72"/>
        <v>0</v>
      </c>
      <c r="Y217" s="56"/>
      <c r="Z217" s="351"/>
    </row>
    <row r="218" spans="1:26" s="350" customFormat="1" ht="19.5" customHeight="1" thickBot="1">
      <c r="A218" s="26">
        <v>4</v>
      </c>
      <c r="B218" s="24" t="s">
        <v>14</v>
      </c>
      <c r="C218" s="407"/>
      <c r="D218" s="407"/>
      <c r="E218" s="5">
        <v>0</v>
      </c>
      <c r="F218" s="352" t="s">
        <v>126</v>
      </c>
      <c r="G218" s="26">
        <v>75</v>
      </c>
      <c r="H218" s="28">
        <v>216</v>
      </c>
      <c r="I218" s="28" t="s">
        <v>13</v>
      </c>
      <c r="J218" s="65"/>
      <c r="K218" s="29"/>
      <c r="L218" s="16">
        <v>0</v>
      </c>
      <c r="M218" s="30"/>
      <c r="N218" s="31">
        <f>L218*(1+M218)</f>
        <v>0</v>
      </c>
      <c r="O218" s="15">
        <f>H218*L218</f>
        <v>0</v>
      </c>
      <c r="P218" s="33">
        <f>H218*N218</f>
        <v>0</v>
      </c>
      <c r="Q218" s="29"/>
      <c r="R218" s="351"/>
      <c r="S218" s="351"/>
      <c r="T218" s="103">
        <v>0</v>
      </c>
      <c r="U218" s="104">
        <v>0.08</v>
      </c>
      <c r="V218" s="103">
        <f t="shared" si="70"/>
        <v>0</v>
      </c>
      <c r="W218" s="103">
        <f t="shared" si="71"/>
        <v>0</v>
      </c>
      <c r="X218" s="288">
        <f t="shared" si="72"/>
        <v>0</v>
      </c>
      <c r="Y218" s="56"/>
      <c r="Z218" s="351"/>
    </row>
    <row r="219" spans="1:26" ht="24.95" customHeight="1" thickBot="1">
      <c r="V219" s="318" t="s">
        <v>239</v>
      </c>
      <c r="W219" s="319">
        <f>SUM(W215:W218)</f>
        <v>0</v>
      </c>
      <c r="X219" s="319">
        <f>SUM(X215:X218)</f>
        <v>0</v>
      </c>
      <c r="Y219" s="317"/>
      <c r="Z219" s="478"/>
    </row>
    <row r="220" spans="1:26" s="512" customFormat="1" ht="13.5" customHeight="1" thickBot="1"/>
    <row r="221" spans="1:26" s="350" customFormat="1" ht="15" customHeight="1" thickBot="1">
      <c r="A221" s="393"/>
      <c r="B221" s="379" t="s">
        <v>276</v>
      </c>
      <c r="C221" s="381"/>
      <c r="D221" s="381"/>
      <c r="E221" s="4"/>
      <c r="F221" s="381"/>
      <c r="G221" s="461"/>
      <c r="H221" s="383"/>
      <c r="I221" s="383"/>
      <c r="J221" s="369"/>
      <c r="K221" s="369"/>
      <c r="L221" s="19"/>
      <c r="M221" s="369"/>
      <c r="O221" s="17"/>
      <c r="T221" s="105"/>
      <c r="U221" s="106"/>
      <c r="V221" s="105"/>
      <c r="W221" s="105"/>
      <c r="X221" s="105"/>
      <c r="Y221" s="19"/>
      <c r="Z221" s="369"/>
    </row>
    <row r="222" spans="1:26" s="431" customFormat="1" ht="44.25" customHeight="1" thickBot="1">
      <c r="A222" s="259">
        <v>1</v>
      </c>
      <c r="B222" s="395" t="s">
        <v>137</v>
      </c>
      <c r="C222" s="90" t="s">
        <v>131</v>
      </c>
      <c r="D222" s="90" t="s">
        <v>132</v>
      </c>
      <c r="E222" s="78" t="s">
        <v>16</v>
      </c>
      <c r="F222" s="186" t="s">
        <v>130</v>
      </c>
      <c r="G222" s="77">
        <v>15</v>
      </c>
      <c r="H222" s="81">
        <v>48</v>
      </c>
      <c r="I222" s="81" t="s">
        <v>13</v>
      </c>
      <c r="J222" s="80"/>
      <c r="K222" s="80"/>
      <c r="L222" s="84">
        <v>0</v>
      </c>
      <c r="M222" s="34"/>
      <c r="N222" s="86">
        <f>L222*(1+M222)</f>
        <v>0</v>
      </c>
      <c r="O222" s="87">
        <f>H222*L222</f>
        <v>0</v>
      </c>
      <c r="P222" s="88">
        <f>H222*N222</f>
        <v>0</v>
      </c>
      <c r="Q222" s="91"/>
      <c r="R222" s="356"/>
      <c r="S222" s="56"/>
      <c r="T222" s="103">
        <v>0</v>
      </c>
      <c r="U222" s="117">
        <v>0.08</v>
      </c>
      <c r="V222" s="301">
        <f>T222*1.08</f>
        <v>0</v>
      </c>
      <c r="W222" s="299">
        <f>H222*T222</f>
        <v>0</v>
      </c>
      <c r="X222" s="320">
        <f>H222*V222</f>
        <v>0</v>
      </c>
      <c r="Y222" s="265"/>
      <c r="Z222" s="356"/>
    </row>
    <row r="223" spans="1:26" s="512" customFormat="1" ht="13.5" customHeight="1" thickBot="1"/>
    <row r="224" spans="1:26" s="350" customFormat="1" ht="15" customHeight="1" thickBot="1">
      <c r="A224" s="393"/>
      <c r="B224" s="379" t="s">
        <v>129</v>
      </c>
      <c r="C224" s="381"/>
      <c r="D224" s="381"/>
      <c r="E224" s="4"/>
      <c r="F224" s="381"/>
      <c r="G224" s="461"/>
      <c r="H224" s="383"/>
      <c r="I224" s="383"/>
      <c r="J224" s="369"/>
      <c r="K224" s="369"/>
      <c r="L224" s="19"/>
      <c r="M224" s="369"/>
      <c r="O224" s="17"/>
      <c r="T224" s="105"/>
      <c r="U224" s="106"/>
      <c r="V224" s="105"/>
      <c r="W224" s="105"/>
      <c r="X224" s="105"/>
      <c r="Y224" s="19"/>
      <c r="Z224" s="369"/>
    </row>
    <row r="225" spans="1:26" s="350" customFormat="1" ht="32.25" customHeight="1">
      <c r="A225" s="26">
        <v>1</v>
      </c>
      <c r="B225" s="371" t="s">
        <v>134</v>
      </c>
      <c r="C225" s="24"/>
      <c r="D225" s="24"/>
      <c r="E225" s="11" t="s">
        <v>17</v>
      </c>
      <c r="F225" s="352" t="s">
        <v>135</v>
      </c>
      <c r="G225" s="71">
        <v>75</v>
      </c>
      <c r="H225" s="28">
        <v>72</v>
      </c>
      <c r="I225" s="28" t="s">
        <v>13</v>
      </c>
      <c r="J225" s="29"/>
      <c r="K225" s="29"/>
      <c r="L225" s="15">
        <v>0</v>
      </c>
      <c r="M225" s="30"/>
      <c r="N225" s="31">
        <f>L225*(1+M225)</f>
        <v>0</v>
      </c>
      <c r="O225" s="15">
        <f>H225*L225</f>
        <v>0</v>
      </c>
      <c r="P225" s="33">
        <f>H225*N225</f>
        <v>0</v>
      </c>
      <c r="Q225" s="36"/>
      <c r="R225" s="351"/>
      <c r="S225" s="192"/>
      <c r="T225" s="103">
        <v>0</v>
      </c>
      <c r="U225" s="104">
        <v>0.08</v>
      </c>
      <c r="V225" s="127">
        <f>T225*1.08</f>
        <v>0</v>
      </c>
      <c r="W225" s="127">
        <f>H225*T225</f>
        <v>0</v>
      </c>
      <c r="X225" s="304">
        <f>H225*V225</f>
        <v>0</v>
      </c>
      <c r="Y225" s="56"/>
      <c r="Z225" s="351"/>
    </row>
    <row r="226" spans="1:26" s="350" customFormat="1" ht="29.25" customHeight="1" thickBot="1">
      <c r="A226" s="26">
        <v>2</v>
      </c>
      <c r="B226" s="24" t="s">
        <v>14</v>
      </c>
      <c r="C226" s="24" t="s">
        <v>37</v>
      </c>
      <c r="D226" s="24" t="s">
        <v>37</v>
      </c>
      <c r="E226" s="11" t="s">
        <v>16</v>
      </c>
      <c r="F226" s="352" t="s">
        <v>136</v>
      </c>
      <c r="G226" s="71">
        <v>75</v>
      </c>
      <c r="H226" s="28">
        <v>180</v>
      </c>
      <c r="I226" s="28" t="s">
        <v>13</v>
      </c>
      <c r="J226" s="64"/>
      <c r="K226" s="64"/>
      <c r="L226" s="50">
        <v>0</v>
      </c>
      <c r="M226" s="133"/>
      <c r="N226" s="134">
        <f>L226*(1+M226)</f>
        <v>0</v>
      </c>
      <c r="O226" s="15">
        <f>H226*L226</f>
        <v>0</v>
      </c>
      <c r="P226" s="33">
        <f>H226*N226</f>
        <v>0</v>
      </c>
      <c r="Q226" s="29"/>
      <c r="R226" s="351"/>
      <c r="S226" s="351"/>
      <c r="T226" s="103">
        <v>0</v>
      </c>
      <c r="U226" s="104">
        <v>0.08</v>
      </c>
      <c r="V226" s="127">
        <f>T226*1.08</f>
        <v>0</v>
      </c>
      <c r="W226" s="127">
        <f>H226*T226</f>
        <v>0</v>
      </c>
      <c r="X226" s="304">
        <f>H226*V226</f>
        <v>0</v>
      </c>
      <c r="Y226" s="56"/>
      <c r="Z226" s="351"/>
    </row>
    <row r="227" spans="1:26" s="350" customFormat="1" ht="24.95" customHeight="1" thickBot="1">
      <c r="A227" s="358"/>
      <c r="B227" s="358"/>
      <c r="C227" s="358"/>
      <c r="D227" s="465"/>
      <c r="E227" s="13"/>
      <c r="F227" s="466"/>
      <c r="G227" s="360"/>
      <c r="H227" s="360"/>
      <c r="I227" s="522"/>
      <c r="J227" s="523"/>
      <c r="K227" s="523"/>
      <c r="L227" s="523"/>
      <c r="M227" s="523"/>
      <c r="N227" s="521"/>
      <c r="O227" s="307">
        <f>SUM(O225:O226)</f>
        <v>0</v>
      </c>
      <c r="P227" s="51">
        <f>SUM(P225:P226)</f>
        <v>0</v>
      </c>
      <c r="Q227" s="362"/>
      <c r="T227" s="105"/>
      <c r="U227" s="106"/>
      <c r="V227" s="193" t="s">
        <v>239</v>
      </c>
      <c r="W227" s="306">
        <f>SUM(W225:W226)</f>
        <v>0</v>
      </c>
      <c r="X227" s="280">
        <f>SUM(X225:X226)</f>
        <v>0</v>
      </c>
      <c r="Y227" s="279"/>
      <c r="Z227" s="351"/>
    </row>
    <row r="228" spans="1:26" s="512" customFormat="1" ht="13.5" customHeight="1" thickBot="1"/>
    <row r="229" spans="1:26" s="350" customFormat="1" ht="15" customHeight="1" thickBot="1">
      <c r="A229" s="393"/>
      <c r="B229" s="379" t="s">
        <v>133</v>
      </c>
      <c r="C229" s="381"/>
      <c r="D229" s="381"/>
      <c r="E229" s="4"/>
      <c r="F229" s="381"/>
      <c r="G229" s="461"/>
      <c r="H229" s="383"/>
      <c r="I229" s="383"/>
      <c r="J229" s="369"/>
      <c r="K229" s="369"/>
      <c r="L229" s="19"/>
      <c r="M229" s="369"/>
      <c r="O229" s="17"/>
      <c r="T229" s="105"/>
      <c r="U229" s="106"/>
      <c r="V229" s="105"/>
      <c r="W229" s="105"/>
      <c r="X229" s="105"/>
      <c r="Y229" s="19"/>
      <c r="Z229" s="369"/>
    </row>
    <row r="230" spans="1:26" s="350" customFormat="1" ht="42.75" customHeight="1" thickBot="1">
      <c r="A230" s="26">
        <v>1</v>
      </c>
      <c r="B230" s="371" t="s">
        <v>139</v>
      </c>
      <c r="C230" s="24"/>
      <c r="D230" s="24"/>
      <c r="E230" s="11" t="s">
        <v>17</v>
      </c>
      <c r="F230" s="352" t="s">
        <v>141</v>
      </c>
      <c r="G230" s="71" t="s">
        <v>140</v>
      </c>
      <c r="H230" s="28">
        <v>36</v>
      </c>
      <c r="I230" s="28" t="s">
        <v>13</v>
      </c>
      <c r="J230" s="29"/>
      <c r="K230" s="29"/>
      <c r="L230" s="15">
        <v>0</v>
      </c>
      <c r="M230" s="30"/>
      <c r="N230" s="31">
        <f>L230*(1+M230)</f>
        <v>0</v>
      </c>
      <c r="O230" s="15">
        <f>H230*L230</f>
        <v>0</v>
      </c>
      <c r="P230" s="33">
        <f>H230*N230</f>
        <v>0</v>
      </c>
      <c r="Q230" s="36"/>
      <c r="R230" s="351"/>
      <c r="S230" s="356"/>
      <c r="T230" s="103">
        <v>0</v>
      </c>
      <c r="U230" s="104">
        <v>0.08</v>
      </c>
      <c r="V230" s="304">
        <f>T230*1.08</f>
        <v>0</v>
      </c>
      <c r="W230" s="299">
        <f>H230*T230</f>
        <v>0</v>
      </c>
      <c r="X230" s="299">
        <f>H230*V230</f>
        <v>0</v>
      </c>
      <c r="Y230" s="279"/>
      <c r="Z230" s="351"/>
    </row>
  </sheetData>
  <mergeCells count="43">
    <mergeCell ref="A163:XFD163"/>
    <mergeCell ref="A166:XFD166"/>
    <mergeCell ref="A171:XFD171"/>
    <mergeCell ref="A174:XFD174"/>
    <mergeCell ref="A177:XFD177"/>
    <mergeCell ref="A223:XFD223"/>
    <mergeCell ref="A3:XFD3"/>
    <mergeCell ref="A41:XFD41"/>
    <mergeCell ref="A47:XFD47"/>
    <mergeCell ref="A53:XFD53"/>
    <mergeCell ref="I203:N203"/>
    <mergeCell ref="I181:N181"/>
    <mergeCell ref="J109:N109"/>
    <mergeCell ref="J137:N137"/>
    <mergeCell ref="A115:XFD115"/>
    <mergeCell ref="J149:N149"/>
    <mergeCell ref="I162:N162"/>
    <mergeCell ref="A82:Q82"/>
    <mergeCell ref="J52:N52"/>
    <mergeCell ref="J87:N87"/>
    <mergeCell ref="J114:N114"/>
    <mergeCell ref="J25:N25"/>
    <mergeCell ref="J40:N40"/>
    <mergeCell ref="J46:N46"/>
    <mergeCell ref="A88:XFD88"/>
    <mergeCell ref="A228:XFD228"/>
    <mergeCell ref="I195:N195"/>
    <mergeCell ref="A182:XFD182"/>
    <mergeCell ref="A188:XFD188"/>
    <mergeCell ref="A191:XFD191"/>
    <mergeCell ref="A196:XFD196"/>
    <mergeCell ref="I187:N187"/>
    <mergeCell ref="I212:N212"/>
    <mergeCell ref="I227:N227"/>
    <mergeCell ref="A207:XFD207"/>
    <mergeCell ref="A213:XFD213"/>
    <mergeCell ref="A220:XFD220"/>
    <mergeCell ref="A110:XFD110"/>
    <mergeCell ref="A138:XFD138"/>
    <mergeCell ref="A150:XFD150"/>
    <mergeCell ref="A154:XFD154"/>
    <mergeCell ref="A26:XFD26"/>
    <mergeCell ref="A83:XFD83"/>
  </mergeCells>
  <phoneticPr fontId="0" type="noConversion"/>
  <printOptions horizontalCentered="1"/>
  <pageMargins left="0.39370078740157483" right="0.19685039370078741" top="0.6692913385826772" bottom="0.86614173228346458" header="0.39370078740157483" footer="0.39370078740157483"/>
  <pageSetup paperSize="9" scale="60" firstPageNumber="0" orientation="landscape" r:id="rId1"/>
  <headerFooter alignWithMargins="0">
    <oddHeader>&amp;C&amp;"Times New Roman,Pogrubiona"FORMULARZ CENOWY
&amp;RSPRAWA 9/2022</oddHeader>
    <oddFooter>&amp;R&amp;P</oddFooter>
  </headerFooter>
  <rowBreaks count="6" manualBreakCount="6">
    <brk id="40" max="25" man="1"/>
    <brk id="87" max="25" man="1"/>
    <brk id="122" max="25" man="1"/>
    <brk id="149" max="25" man="1"/>
    <brk id="187" max="25" man="1"/>
    <brk id="222" max="2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zoomScaleNormal="100" workbookViewId="0">
      <selection activeCell="V10" sqref="V10"/>
    </sheetView>
  </sheetViews>
  <sheetFormatPr defaultRowHeight="12.75"/>
  <cols>
    <col min="1" max="1" width="4.140625" style="477" customWidth="1"/>
    <col min="2" max="2" width="23" style="477" customWidth="1"/>
    <col min="3" max="5" width="9.140625" style="477"/>
    <col min="6" max="6" width="20.85546875" style="477" customWidth="1"/>
    <col min="7" max="12" width="9.140625" style="477"/>
    <col min="13" max="13" width="6.85546875" style="477" customWidth="1"/>
    <col min="14" max="14" width="9.140625" style="477"/>
    <col min="15" max="15" width="15.28515625" style="477" customWidth="1"/>
    <col min="16" max="16" width="17.28515625" style="477" customWidth="1"/>
    <col min="17" max="16384" width="9.140625" style="477"/>
  </cols>
  <sheetData>
    <row r="1" spans="1:18" ht="77.25" customHeight="1">
      <c r="A1" s="272" t="s">
        <v>0</v>
      </c>
      <c r="B1" s="271" t="s">
        <v>242</v>
      </c>
      <c r="C1" s="271" t="s">
        <v>1</v>
      </c>
      <c r="D1" s="271" t="s">
        <v>2</v>
      </c>
      <c r="E1" s="3" t="s">
        <v>31</v>
      </c>
      <c r="F1" s="136" t="s">
        <v>243</v>
      </c>
      <c r="G1" s="272" t="s">
        <v>30</v>
      </c>
      <c r="H1" s="138" t="s">
        <v>25</v>
      </c>
      <c r="I1" s="486" t="s">
        <v>3</v>
      </c>
      <c r="J1" s="138" t="s">
        <v>4</v>
      </c>
      <c r="K1" s="139" t="s">
        <v>27</v>
      </c>
      <c r="L1" s="140" t="s">
        <v>5</v>
      </c>
      <c r="M1" s="141" t="s">
        <v>29</v>
      </c>
      <c r="N1" s="142" t="s">
        <v>28</v>
      </c>
      <c r="O1" s="142" t="s">
        <v>6</v>
      </c>
      <c r="P1" s="143" t="s">
        <v>7</v>
      </c>
      <c r="Q1" s="530" t="s">
        <v>293</v>
      </c>
      <c r="R1" s="76" t="s">
        <v>245</v>
      </c>
    </row>
    <row r="2" spans="1:18">
      <c r="A2" s="145">
        <v>1</v>
      </c>
      <c r="B2" s="146" t="s">
        <v>8</v>
      </c>
      <c r="C2" s="146" t="s">
        <v>9</v>
      </c>
      <c r="D2" s="146" t="s">
        <v>10</v>
      </c>
      <c r="E2" s="147">
        <v>5</v>
      </c>
      <c r="F2" s="146" t="s">
        <v>11</v>
      </c>
      <c r="G2" s="145">
        <v>7</v>
      </c>
      <c r="H2" s="148">
        <v>8</v>
      </c>
      <c r="I2" s="149">
        <v>9</v>
      </c>
      <c r="J2" s="487">
        <v>10</v>
      </c>
      <c r="K2" s="487">
        <v>11</v>
      </c>
      <c r="L2" s="150">
        <v>12</v>
      </c>
      <c r="M2" s="488">
        <v>13</v>
      </c>
      <c r="N2" s="488">
        <v>14</v>
      </c>
      <c r="O2" s="488">
        <v>15</v>
      </c>
      <c r="P2" s="488">
        <v>16</v>
      </c>
      <c r="Q2" s="488">
        <v>17</v>
      </c>
      <c r="R2" s="488">
        <v>18</v>
      </c>
    </row>
    <row r="3" spans="1:18" ht="13.5" thickBot="1">
      <c r="A3" s="504"/>
      <c r="B3" s="505"/>
      <c r="C3" s="505"/>
      <c r="D3" s="505"/>
      <c r="E3" s="506"/>
      <c r="F3" s="505"/>
      <c r="G3" s="504"/>
      <c r="H3" s="507"/>
      <c r="I3" s="507"/>
      <c r="J3" s="508"/>
      <c r="K3" s="508"/>
      <c r="L3" s="508"/>
      <c r="M3" s="508"/>
      <c r="N3" s="508"/>
      <c r="O3" s="508"/>
      <c r="P3" s="508"/>
      <c r="Q3" s="508"/>
      <c r="R3" s="508"/>
    </row>
    <row r="4" spans="1:18" ht="14.1" customHeight="1">
      <c r="A4" s="489"/>
      <c r="B4" s="490" t="s">
        <v>138</v>
      </c>
      <c r="C4" s="176"/>
      <c r="D4" s="176"/>
      <c r="E4" s="151"/>
      <c r="F4" s="176"/>
      <c r="G4" s="491"/>
      <c r="H4" s="492"/>
      <c r="I4" s="493"/>
      <c r="J4" s="494"/>
      <c r="K4" s="495"/>
      <c r="L4" s="152"/>
      <c r="M4" s="494"/>
      <c r="N4" s="496"/>
      <c r="O4" s="497"/>
      <c r="P4" s="496"/>
      <c r="Q4" s="496"/>
      <c r="R4" s="496"/>
    </row>
    <row r="5" spans="1:18" ht="48" customHeight="1">
      <c r="A5" s="97">
        <v>1</v>
      </c>
      <c r="B5" s="498" t="s">
        <v>246</v>
      </c>
      <c r="C5" s="98" t="s">
        <v>212</v>
      </c>
      <c r="D5" s="98" t="s">
        <v>12</v>
      </c>
      <c r="E5" s="153" t="s">
        <v>22</v>
      </c>
      <c r="F5" s="177" t="s">
        <v>286</v>
      </c>
      <c r="G5" s="154" t="s">
        <v>247</v>
      </c>
      <c r="H5" s="155">
        <v>448</v>
      </c>
      <c r="I5" s="99" t="s">
        <v>13</v>
      </c>
      <c r="J5" s="156"/>
      <c r="K5" s="80"/>
      <c r="L5" s="158">
        <v>0</v>
      </c>
      <c r="M5" s="159">
        <v>0.08</v>
      </c>
      <c r="N5" s="160">
        <f>L5*(1+M5)</f>
        <v>0</v>
      </c>
      <c r="O5" s="161">
        <f>H5*L5</f>
        <v>0</v>
      </c>
      <c r="P5" s="162">
        <f>H5*N5</f>
        <v>0</v>
      </c>
      <c r="Q5" s="162"/>
      <c r="R5" s="499"/>
    </row>
    <row r="6" spans="1:18" ht="45.75" customHeight="1">
      <c r="A6" s="97">
        <v>2</v>
      </c>
      <c r="B6" s="98" t="s">
        <v>14</v>
      </c>
      <c r="C6" s="98" t="s">
        <v>14</v>
      </c>
      <c r="D6" s="98" t="s">
        <v>14</v>
      </c>
      <c r="E6" s="153" t="s">
        <v>21</v>
      </c>
      <c r="F6" s="177" t="s">
        <v>287</v>
      </c>
      <c r="G6" s="154" t="s">
        <v>248</v>
      </c>
      <c r="H6" s="155">
        <v>60</v>
      </c>
      <c r="I6" s="99" t="s">
        <v>13</v>
      </c>
      <c r="J6" s="156"/>
      <c r="K6" s="157"/>
      <c r="L6" s="158">
        <v>0</v>
      </c>
      <c r="M6" s="159">
        <v>0.08</v>
      </c>
      <c r="N6" s="160">
        <f>L6*(1+M6)</f>
        <v>0</v>
      </c>
      <c r="O6" s="161">
        <f>H6*L6</f>
        <v>0</v>
      </c>
      <c r="P6" s="162">
        <f>H6*N6</f>
        <v>0</v>
      </c>
      <c r="Q6" s="162"/>
      <c r="R6" s="499"/>
    </row>
    <row r="7" spans="1:18" ht="24.95" customHeight="1">
      <c r="A7" s="114"/>
      <c r="B7" s="163"/>
      <c r="C7" s="163"/>
      <c r="D7" s="163"/>
      <c r="E7" s="164"/>
      <c r="F7" s="178"/>
      <c r="G7" s="165"/>
      <c r="H7" s="166"/>
      <c r="I7" s="167"/>
      <c r="J7" s="168"/>
      <c r="K7" s="169"/>
      <c r="L7" s="170"/>
      <c r="M7" s="171"/>
      <c r="N7" s="172"/>
      <c r="O7" s="173">
        <f>SUM(O5:O6)</f>
        <v>0</v>
      </c>
      <c r="P7" s="174">
        <f>SUM(P5:P6)</f>
        <v>0</v>
      </c>
      <c r="Q7" s="175"/>
      <c r="R7" s="495"/>
    </row>
    <row r="8" spans="1:18" ht="13.5" thickBot="1">
      <c r="A8" s="504"/>
      <c r="B8" s="505"/>
      <c r="C8" s="505"/>
      <c r="D8" s="505"/>
      <c r="E8" s="506"/>
      <c r="F8" s="505"/>
      <c r="G8" s="504"/>
      <c r="H8" s="507"/>
      <c r="I8" s="507"/>
      <c r="J8" s="508"/>
      <c r="K8" s="508"/>
      <c r="L8" s="508"/>
      <c r="M8" s="508"/>
      <c r="N8" s="508"/>
      <c r="O8" s="508"/>
      <c r="P8" s="508"/>
      <c r="Q8" s="508"/>
      <c r="R8" s="508"/>
    </row>
    <row r="9" spans="1:18" ht="14.1" customHeight="1">
      <c r="A9" s="489"/>
      <c r="B9" s="490" t="s">
        <v>142</v>
      </c>
      <c r="C9" s="176"/>
      <c r="D9" s="176"/>
      <c r="E9" s="151"/>
      <c r="F9" s="176"/>
      <c r="G9" s="491"/>
      <c r="H9" s="492"/>
      <c r="I9" s="493"/>
      <c r="J9" s="494"/>
      <c r="K9" s="495"/>
      <c r="L9" s="152"/>
      <c r="M9" s="494"/>
      <c r="N9" s="496"/>
      <c r="O9" s="497"/>
      <c r="P9" s="496"/>
      <c r="Q9" s="496"/>
      <c r="R9" s="496"/>
    </row>
    <row r="10" spans="1:18" ht="48" customHeight="1">
      <c r="A10" s="97">
        <v>1</v>
      </c>
      <c r="B10" s="498" t="s">
        <v>246</v>
      </c>
      <c r="C10" s="98" t="s">
        <v>212</v>
      </c>
      <c r="D10" s="98" t="s">
        <v>12</v>
      </c>
      <c r="E10" s="153" t="s">
        <v>249</v>
      </c>
      <c r="F10" s="177" t="s">
        <v>288</v>
      </c>
      <c r="G10" s="154" t="s">
        <v>250</v>
      </c>
      <c r="H10" s="155">
        <v>24</v>
      </c>
      <c r="I10" s="99" t="s">
        <v>13</v>
      </c>
      <c r="J10" s="156"/>
      <c r="K10" s="157"/>
      <c r="L10" s="158">
        <v>0</v>
      </c>
      <c r="M10" s="159">
        <v>0.08</v>
      </c>
      <c r="N10" s="160">
        <f>L10*(1+M10)</f>
        <v>0</v>
      </c>
      <c r="O10" s="173">
        <f>H10*L10</f>
        <v>0</v>
      </c>
      <c r="P10" s="174">
        <f>H10*N10</f>
        <v>0</v>
      </c>
      <c r="Q10" s="162"/>
      <c r="R10" s="499"/>
    </row>
    <row r="11" spans="1:18" ht="13.5" thickBot="1">
      <c r="A11" s="504"/>
      <c r="B11" s="505"/>
      <c r="C11" s="505"/>
      <c r="D11" s="505"/>
      <c r="E11" s="506"/>
      <c r="F11" s="505"/>
      <c r="G11" s="504"/>
      <c r="H11" s="507"/>
      <c r="I11" s="507"/>
      <c r="J11" s="508"/>
      <c r="K11" s="508"/>
      <c r="L11" s="508"/>
      <c r="M11" s="508"/>
      <c r="N11" s="508"/>
      <c r="O11" s="508"/>
      <c r="P11" s="508"/>
      <c r="Q11" s="508"/>
      <c r="R11" s="508"/>
    </row>
    <row r="12" spans="1:18" ht="14.1" customHeight="1">
      <c r="A12" s="489"/>
      <c r="B12" s="490" t="s">
        <v>277</v>
      </c>
      <c r="C12" s="176"/>
      <c r="D12" s="176"/>
      <c r="E12" s="151"/>
      <c r="F12" s="176"/>
      <c r="G12" s="491"/>
      <c r="H12" s="492"/>
      <c r="I12" s="493"/>
      <c r="J12" s="494"/>
      <c r="K12" s="495"/>
      <c r="L12" s="152"/>
      <c r="M12" s="494"/>
      <c r="N12" s="496"/>
      <c r="O12" s="497"/>
      <c r="P12" s="496"/>
      <c r="Q12" s="496"/>
      <c r="R12" s="496"/>
    </row>
    <row r="13" spans="1:18" ht="50.25" customHeight="1">
      <c r="A13" s="97">
        <v>1</v>
      </c>
      <c r="B13" s="498" t="s">
        <v>251</v>
      </c>
      <c r="C13" s="500"/>
      <c r="D13" s="500"/>
      <c r="E13" s="153" t="s">
        <v>81</v>
      </c>
      <c r="F13" s="177" t="s">
        <v>289</v>
      </c>
      <c r="G13" s="154" t="s">
        <v>252</v>
      </c>
      <c r="H13" s="155">
        <v>24</v>
      </c>
      <c r="I13" s="99" t="s">
        <v>13</v>
      </c>
      <c r="J13" s="156"/>
      <c r="K13" s="80"/>
      <c r="L13" s="162">
        <v>0</v>
      </c>
      <c r="M13" s="159">
        <v>0.08</v>
      </c>
      <c r="N13" s="160">
        <f>L13*(1+M13)</f>
        <v>0</v>
      </c>
      <c r="O13" s="161">
        <f>H13*L13</f>
        <v>0</v>
      </c>
      <c r="P13" s="162">
        <f>H13*N13</f>
        <v>0</v>
      </c>
      <c r="Q13" s="162"/>
      <c r="R13" s="499"/>
    </row>
    <row r="14" spans="1:18" ht="47.25" customHeight="1">
      <c r="A14" s="97">
        <v>2</v>
      </c>
      <c r="B14" s="498" t="s">
        <v>251</v>
      </c>
      <c r="C14" s="500"/>
      <c r="D14" s="500"/>
      <c r="E14" s="153" t="s">
        <v>249</v>
      </c>
      <c r="F14" s="177" t="s">
        <v>253</v>
      </c>
      <c r="G14" s="154" t="s">
        <v>252</v>
      </c>
      <c r="H14" s="155">
        <v>24</v>
      </c>
      <c r="I14" s="99" t="s">
        <v>13</v>
      </c>
      <c r="J14" s="156"/>
      <c r="K14" s="157"/>
      <c r="L14" s="162">
        <v>0</v>
      </c>
      <c r="M14" s="159">
        <v>0.08</v>
      </c>
      <c r="N14" s="160">
        <f>L14*(1+M14)</f>
        <v>0</v>
      </c>
      <c r="O14" s="161">
        <f>H14*L14</f>
        <v>0</v>
      </c>
      <c r="P14" s="162">
        <f>H14*N14</f>
        <v>0</v>
      </c>
      <c r="Q14" s="162"/>
      <c r="R14" s="499"/>
    </row>
    <row r="15" spans="1:18" ht="24.95" customHeight="1">
      <c r="A15" s="114"/>
      <c r="B15" s="501"/>
      <c r="C15" s="178"/>
      <c r="D15" s="178"/>
      <c r="E15" s="164"/>
      <c r="F15" s="178"/>
      <c r="G15" s="165"/>
      <c r="H15" s="166"/>
      <c r="I15" s="167"/>
      <c r="J15" s="168"/>
      <c r="K15" s="169"/>
      <c r="L15" s="175"/>
      <c r="M15" s="171"/>
      <c r="N15" s="172"/>
      <c r="O15" s="173">
        <f>SUM(O13:O14)</f>
        <v>0</v>
      </c>
      <c r="P15" s="174">
        <f>SUM(P13:P14)</f>
        <v>0</v>
      </c>
      <c r="Q15" s="175"/>
      <c r="R15" s="495"/>
    </row>
    <row r="16" spans="1:18" ht="13.5" thickBot="1">
      <c r="A16" s="504"/>
      <c r="B16" s="505"/>
      <c r="C16" s="505"/>
      <c r="D16" s="505"/>
      <c r="E16" s="506"/>
      <c r="F16" s="505"/>
      <c r="G16" s="504"/>
      <c r="H16" s="507"/>
      <c r="I16" s="507"/>
      <c r="J16" s="508"/>
      <c r="K16" s="508"/>
      <c r="L16" s="508"/>
      <c r="M16" s="508"/>
      <c r="N16" s="508"/>
      <c r="O16" s="508"/>
      <c r="P16" s="508"/>
      <c r="Q16" s="508"/>
      <c r="R16" s="508"/>
    </row>
    <row r="17" spans="1:18" ht="14.1" customHeight="1">
      <c r="A17" s="489"/>
      <c r="B17" s="490" t="s">
        <v>263</v>
      </c>
      <c r="C17" s="176"/>
      <c r="D17" s="176"/>
      <c r="E17" s="151"/>
      <c r="F17" s="176"/>
      <c r="G17" s="491"/>
      <c r="H17" s="492"/>
      <c r="I17" s="493"/>
      <c r="J17" s="494"/>
      <c r="K17" s="495"/>
      <c r="L17" s="152"/>
      <c r="M17" s="494"/>
      <c r="N17" s="496"/>
      <c r="O17" s="497"/>
      <c r="P17" s="496"/>
      <c r="Q17" s="496"/>
      <c r="R17" s="496"/>
    </row>
    <row r="18" spans="1:18" ht="69" customHeight="1">
      <c r="A18" s="97">
        <v>1</v>
      </c>
      <c r="B18" s="498" t="s">
        <v>254</v>
      </c>
      <c r="C18" s="500"/>
      <c r="D18" s="500"/>
      <c r="E18" s="187" t="s">
        <v>81</v>
      </c>
      <c r="F18" s="188" t="s">
        <v>290</v>
      </c>
      <c r="G18" s="189" t="s">
        <v>255</v>
      </c>
      <c r="H18" s="155">
        <v>400</v>
      </c>
      <c r="I18" s="99" t="s">
        <v>13</v>
      </c>
      <c r="J18" s="156"/>
      <c r="K18" s="157"/>
      <c r="L18" s="162">
        <v>0</v>
      </c>
      <c r="M18" s="159">
        <v>0.08</v>
      </c>
      <c r="N18" s="160">
        <f>L18*(1+M18)</f>
        <v>0</v>
      </c>
      <c r="O18" s="161">
        <f>H18*L18</f>
        <v>0</v>
      </c>
      <c r="P18" s="162">
        <f>H18*N18</f>
        <v>0</v>
      </c>
      <c r="Q18" s="162"/>
      <c r="R18" s="499"/>
    </row>
    <row r="19" spans="1:18" ht="38.25">
      <c r="A19" s="97">
        <v>2</v>
      </c>
      <c r="B19" s="498" t="s">
        <v>254</v>
      </c>
      <c r="C19" s="500"/>
      <c r="D19" s="500"/>
      <c r="E19" s="187" t="s">
        <v>21</v>
      </c>
      <c r="F19" s="188" t="s">
        <v>291</v>
      </c>
      <c r="G19" s="189" t="s">
        <v>255</v>
      </c>
      <c r="H19" s="155">
        <v>48</v>
      </c>
      <c r="I19" s="99" t="s">
        <v>13</v>
      </c>
      <c r="J19" s="156"/>
      <c r="K19" s="157"/>
      <c r="L19" s="162">
        <v>0</v>
      </c>
      <c r="M19" s="159">
        <v>0.08</v>
      </c>
      <c r="N19" s="160">
        <f>L19*(1+M19)</f>
        <v>0</v>
      </c>
      <c r="O19" s="161">
        <f>H19*L19</f>
        <v>0</v>
      </c>
      <c r="P19" s="162">
        <f>H19*N19</f>
        <v>0</v>
      </c>
      <c r="Q19" s="162"/>
      <c r="R19" s="499"/>
    </row>
    <row r="20" spans="1:18" ht="24.95" customHeight="1">
      <c r="A20" s="114"/>
      <c r="B20" s="501"/>
      <c r="C20" s="178"/>
      <c r="D20" s="178"/>
      <c r="E20" s="164"/>
      <c r="F20" s="178"/>
      <c r="G20" s="165"/>
      <c r="H20" s="166"/>
      <c r="I20" s="167"/>
      <c r="J20" s="168"/>
      <c r="K20" s="169"/>
      <c r="L20" s="175"/>
      <c r="M20" s="171"/>
      <c r="N20" s="172"/>
      <c r="O20" s="173">
        <f>SUM(O18:O19)</f>
        <v>0</v>
      </c>
      <c r="P20" s="174">
        <f>SUM(P18:P19)</f>
        <v>0</v>
      </c>
      <c r="Q20" s="175"/>
      <c r="R20" s="495"/>
    </row>
    <row r="21" spans="1:18" ht="13.5" thickBot="1">
      <c r="A21" s="504"/>
      <c r="B21" s="505"/>
      <c r="C21" s="505"/>
      <c r="D21" s="505"/>
      <c r="E21" s="506"/>
      <c r="F21" s="505"/>
      <c r="G21" s="504"/>
      <c r="H21" s="507"/>
      <c r="I21" s="507"/>
      <c r="J21" s="508"/>
      <c r="K21" s="508"/>
      <c r="L21" s="508"/>
      <c r="M21" s="508"/>
      <c r="N21" s="508"/>
      <c r="O21" s="508"/>
      <c r="P21" s="508"/>
      <c r="Q21" s="508"/>
      <c r="R21" s="508"/>
    </row>
    <row r="22" spans="1:18" ht="14.1" customHeight="1">
      <c r="A22" s="489"/>
      <c r="B22" s="490" t="s">
        <v>264</v>
      </c>
      <c r="C22" s="176"/>
      <c r="D22" s="176"/>
      <c r="E22" s="151"/>
      <c r="F22" s="176"/>
      <c r="G22" s="491"/>
      <c r="H22" s="492"/>
      <c r="I22" s="493"/>
      <c r="J22" s="494"/>
      <c r="K22" s="495"/>
      <c r="L22" s="152"/>
      <c r="M22" s="494"/>
      <c r="N22" s="496"/>
      <c r="O22" s="497"/>
      <c r="P22" s="403"/>
      <c r="Q22" s="509"/>
      <c r="R22" s="510"/>
    </row>
    <row r="23" spans="1:18" ht="42" customHeight="1">
      <c r="A23" s="97">
        <v>1</v>
      </c>
      <c r="B23" s="498" t="s">
        <v>256</v>
      </c>
      <c r="C23" s="500"/>
      <c r="D23" s="500"/>
      <c r="E23" s="187" t="s">
        <v>20</v>
      </c>
      <c r="F23" s="188" t="s">
        <v>257</v>
      </c>
      <c r="G23" s="189" t="s">
        <v>258</v>
      </c>
      <c r="H23" s="155">
        <v>36</v>
      </c>
      <c r="I23" s="99" t="s">
        <v>13</v>
      </c>
      <c r="J23" s="156"/>
      <c r="K23" s="157"/>
      <c r="L23" s="162">
        <v>0</v>
      </c>
      <c r="M23" s="159">
        <v>0.08</v>
      </c>
      <c r="N23" s="160">
        <f>L23*(1+M23)</f>
        <v>0</v>
      </c>
      <c r="O23" s="173">
        <f>H23*L23</f>
        <v>0</v>
      </c>
      <c r="P23" s="174">
        <f>H23*N23</f>
        <v>0</v>
      </c>
      <c r="Q23" s="499"/>
      <c r="R23" s="499"/>
    </row>
    <row r="24" spans="1:18" ht="13.5" thickBot="1">
      <c r="A24" s="504"/>
      <c r="B24" s="505"/>
      <c r="C24" s="505"/>
      <c r="D24" s="505"/>
      <c r="E24" s="506"/>
      <c r="F24" s="505"/>
      <c r="G24" s="504"/>
      <c r="H24" s="507"/>
      <c r="I24" s="507"/>
      <c r="J24" s="508"/>
      <c r="K24" s="508"/>
      <c r="L24" s="508"/>
      <c r="M24" s="508"/>
      <c r="N24" s="508"/>
      <c r="O24" s="508"/>
      <c r="P24" s="508"/>
      <c r="Q24" s="508"/>
      <c r="R24" s="508"/>
    </row>
    <row r="25" spans="1:18" ht="14.1" customHeight="1">
      <c r="A25" s="489"/>
      <c r="B25" s="490" t="s">
        <v>265</v>
      </c>
      <c r="C25" s="176"/>
      <c r="D25" s="176"/>
      <c r="E25" s="151"/>
      <c r="F25" s="176"/>
      <c r="G25" s="491"/>
      <c r="H25" s="492"/>
      <c r="I25" s="493"/>
      <c r="J25" s="494"/>
      <c r="K25" s="495"/>
      <c r="L25" s="152"/>
      <c r="M25" s="494"/>
      <c r="N25" s="496"/>
      <c r="O25" s="497"/>
      <c r="P25" s="496"/>
      <c r="Q25" s="201"/>
      <c r="R25" s="431"/>
    </row>
    <row r="26" spans="1:18" ht="38.25">
      <c r="A26" s="97">
        <v>1</v>
      </c>
      <c r="B26" s="498" t="s">
        <v>259</v>
      </c>
      <c r="C26" s="500"/>
      <c r="D26" s="500"/>
      <c r="E26" s="187" t="s">
        <v>20</v>
      </c>
      <c r="F26" s="188" t="s">
        <v>260</v>
      </c>
      <c r="G26" s="189" t="s">
        <v>261</v>
      </c>
      <c r="H26" s="155">
        <v>100</v>
      </c>
      <c r="I26" s="99" t="s">
        <v>13</v>
      </c>
      <c r="J26" s="156"/>
      <c r="K26" s="157"/>
      <c r="L26" s="162">
        <v>0</v>
      </c>
      <c r="M26" s="159">
        <v>0.08</v>
      </c>
      <c r="N26" s="160">
        <f>L26*(1+M26)</f>
        <v>0</v>
      </c>
      <c r="O26" s="161">
        <f>H26*L26</f>
        <v>0</v>
      </c>
      <c r="P26" s="162">
        <f>H26*N26</f>
        <v>0</v>
      </c>
      <c r="Q26" s="502"/>
      <c r="R26" s="503"/>
    </row>
    <row r="27" spans="1:18" ht="38.25">
      <c r="A27" s="97">
        <v>2</v>
      </c>
      <c r="B27" s="98" t="s">
        <v>14</v>
      </c>
      <c r="C27" s="500"/>
      <c r="D27" s="500"/>
      <c r="E27" s="187" t="s">
        <v>22</v>
      </c>
      <c r="F27" s="188" t="s">
        <v>262</v>
      </c>
      <c r="G27" s="189" t="s">
        <v>261</v>
      </c>
      <c r="H27" s="155">
        <v>300</v>
      </c>
      <c r="I27" s="99" t="s">
        <v>13</v>
      </c>
      <c r="J27" s="156"/>
      <c r="K27" s="157"/>
      <c r="L27" s="162">
        <v>0</v>
      </c>
      <c r="M27" s="159">
        <v>0.08</v>
      </c>
      <c r="N27" s="160">
        <f>L27*(1+M27)</f>
        <v>0</v>
      </c>
      <c r="O27" s="161">
        <f>H27*L27</f>
        <v>0</v>
      </c>
      <c r="P27" s="162">
        <f>H27*N27</f>
        <v>0</v>
      </c>
      <c r="Q27" s="499"/>
      <c r="R27" s="499"/>
    </row>
    <row r="28" spans="1:18" ht="59.25" customHeight="1">
      <c r="A28" s="97">
        <v>3</v>
      </c>
      <c r="B28" s="98" t="s">
        <v>14</v>
      </c>
      <c r="C28" s="500"/>
      <c r="D28" s="500"/>
      <c r="E28" s="187" t="s">
        <v>24</v>
      </c>
      <c r="F28" s="188" t="s">
        <v>292</v>
      </c>
      <c r="G28" s="189" t="s">
        <v>261</v>
      </c>
      <c r="H28" s="155">
        <v>150</v>
      </c>
      <c r="I28" s="99" t="s">
        <v>13</v>
      </c>
      <c r="J28" s="156"/>
      <c r="K28" s="157"/>
      <c r="L28" s="162">
        <v>0</v>
      </c>
      <c r="M28" s="159">
        <v>0.08</v>
      </c>
      <c r="N28" s="160">
        <f>L28*(1+M28)</f>
        <v>0</v>
      </c>
      <c r="O28" s="161">
        <f>H28*L28</f>
        <v>0</v>
      </c>
      <c r="P28" s="162">
        <f>H28*N28</f>
        <v>0</v>
      </c>
      <c r="Q28" s="162"/>
      <c r="R28" s="499"/>
    </row>
    <row r="29" spans="1:18" ht="24.95" customHeight="1">
      <c r="O29" s="511">
        <f>SUM(O26:O28)</f>
        <v>0</v>
      </c>
      <c r="P29" s="511">
        <f>SUM(P26:P28)</f>
        <v>0</v>
      </c>
      <c r="Q29" s="175"/>
      <c r="R29" s="495"/>
    </row>
  </sheetData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>&amp;CFORMULARZ CENOWY
&amp;RSPRAWA 9/2022</oddHeader>
  </headerFooter>
  <rowBreaks count="1" manualBreakCount="1">
    <brk id="23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2</vt:i4>
      </vt:variant>
    </vt:vector>
  </HeadingPairs>
  <TitlesOfParts>
    <vt:vector size="6" baseType="lpstr">
      <vt:lpstr>Grupy 1_4_ 7_10</vt:lpstr>
      <vt:lpstr>Grupa 5</vt:lpstr>
      <vt:lpstr>zadania 1-26</vt:lpstr>
      <vt:lpstr>zadania 27-32</vt:lpstr>
      <vt:lpstr>'zadania 1-26'!Obszar_wydruku</vt:lpstr>
      <vt:lpstr>'zadania 27-32'!Obszar_wydruku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Lesiński</dc:creator>
  <cp:lastModifiedBy>user</cp:lastModifiedBy>
  <cp:revision>1</cp:revision>
  <cp:lastPrinted>2022-02-03T11:52:30Z</cp:lastPrinted>
  <dcterms:created xsi:type="dcterms:W3CDTF">2000-03-09T23:00:00Z</dcterms:created>
  <dcterms:modified xsi:type="dcterms:W3CDTF">2022-02-03T11:53:44Z</dcterms:modified>
</cp:coreProperties>
</file>