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2120" windowHeight="8070" firstSheet="2" activeTab="3"/>
  </bookViews>
  <sheets>
    <sheet name="Grupy 1_4_ 7_10" sheetId="1" state="hidden" r:id="rId1"/>
    <sheet name="Grupa 5" sheetId="3" state="hidden" r:id="rId2"/>
    <sheet name="zadania 1-7" sheetId="5" r:id="rId3"/>
    <sheet name="zadanie 8" sheetId="6" r:id="rId4"/>
  </sheets>
  <definedNames>
    <definedName name="_1Excel_BuiltIn_Print_Area_2_1_1_1_1_1_1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2_1_1_1_1">#REF!</definedName>
    <definedName name="Excel_BuiltIn_Print_Area_2_1_1_1_1_1">#REF!</definedName>
    <definedName name="Excel_BuiltIn_Print_Area_2_1_1_1_1_1_1">#REF!</definedName>
    <definedName name="Excel_BuiltIn_Print_Area_3">'Grupa 5'!#REF!</definedName>
    <definedName name="Excel_BuiltIn_Print_Area_4_1">#REF!</definedName>
    <definedName name="Excel_BuiltIn_Print_Titles_3">'Grupa 5'!#REF!</definedName>
    <definedName name="Print_Area" localSheetId="2">'zadania 1-7'!$A$1:$Z$93</definedName>
    <definedName name="Print_Area" localSheetId="3">'zadanie 8'!$A$1:$R$6</definedName>
  </definedNames>
  <calcPr calcId="144525"/>
</workbook>
</file>

<file path=xl/calcChain.xml><?xml version="1.0" encoding="utf-8"?>
<calcChain xmlns="http://schemas.openxmlformats.org/spreadsheetml/2006/main">
  <c r="O5" i="6" l="1"/>
  <c r="N5" i="6"/>
  <c r="P5" i="6" s="1"/>
  <c r="W73" i="5"/>
  <c r="V73" i="5"/>
  <c r="X73" i="5" s="1"/>
  <c r="W72" i="5"/>
  <c r="V72" i="5"/>
  <c r="X72" i="5" s="1"/>
  <c r="W71" i="5"/>
  <c r="V71" i="5"/>
  <c r="X71" i="5" s="1"/>
  <c r="W70" i="5"/>
  <c r="V70" i="5"/>
  <c r="X70" i="5" s="1"/>
  <c r="W69" i="5"/>
  <c r="V69" i="5"/>
  <c r="X69" i="5" s="1"/>
  <c r="W68" i="5"/>
  <c r="V68" i="5"/>
  <c r="X68" i="5" s="1"/>
  <c r="W67" i="5"/>
  <c r="V67" i="5"/>
  <c r="X67" i="5" s="1"/>
  <c r="W66" i="5"/>
  <c r="V66" i="5"/>
  <c r="X66" i="5" s="1"/>
  <c r="W65" i="5"/>
  <c r="V65" i="5"/>
  <c r="X65" i="5" s="1"/>
  <c r="W64" i="5"/>
  <c r="V64" i="5"/>
  <c r="X64" i="5" s="1"/>
  <c r="W63" i="5"/>
  <c r="V63" i="5"/>
  <c r="X63" i="5" s="1"/>
  <c r="W62" i="5"/>
  <c r="V62" i="5"/>
  <c r="X62" i="5" s="1"/>
  <c r="W61" i="5"/>
  <c r="V61" i="5"/>
  <c r="X61" i="5" s="1"/>
  <c r="W60" i="5"/>
  <c r="V60" i="5"/>
  <c r="X60" i="5" s="1"/>
  <c r="W59" i="5"/>
  <c r="V59" i="5"/>
  <c r="X59" i="5" s="1"/>
  <c r="W58" i="5"/>
  <c r="V58" i="5"/>
  <c r="X58" i="5" s="1"/>
  <c r="W57" i="5"/>
  <c r="V57" i="5"/>
  <c r="X57" i="5" s="1"/>
  <c r="W56" i="5"/>
  <c r="V56" i="5"/>
  <c r="X56" i="5" s="1"/>
  <c r="W55" i="5"/>
  <c r="V55" i="5"/>
  <c r="X55" i="5" s="1"/>
  <c r="V85" i="5"/>
  <c r="X85" i="5" s="1"/>
  <c r="V86" i="5"/>
  <c r="X86" i="5" s="1"/>
  <c r="V87" i="5"/>
  <c r="X87" i="5" s="1"/>
  <c r="V88" i="5"/>
  <c r="X88" i="5" s="1"/>
  <c r="W85" i="5"/>
  <c r="W86" i="5"/>
  <c r="W87" i="5"/>
  <c r="W88" i="5"/>
  <c r="W81" i="5"/>
  <c r="V81" i="5"/>
  <c r="X81" i="5" s="1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4" i="5"/>
  <c r="W45" i="5"/>
  <c r="W46" i="5"/>
  <c r="W20" i="5"/>
  <c r="V21" i="5"/>
  <c r="X21" i="5" s="1"/>
  <c r="V22" i="5"/>
  <c r="X22" i="5" s="1"/>
  <c r="V23" i="5"/>
  <c r="X23" i="5" s="1"/>
  <c r="V24" i="5"/>
  <c r="X24" i="5" s="1"/>
  <c r="V25" i="5"/>
  <c r="X25" i="5" s="1"/>
  <c r="V26" i="5"/>
  <c r="X26" i="5" s="1"/>
  <c r="V27" i="5"/>
  <c r="X27" i="5" s="1"/>
  <c r="V28" i="5"/>
  <c r="X28" i="5" s="1"/>
  <c r="V29" i="5"/>
  <c r="X29" i="5" s="1"/>
  <c r="V30" i="5"/>
  <c r="X30" i="5" s="1"/>
  <c r="V31" i="5"/>
  <c r="X31" i="5" s="1"/>
  <c r="V32" i="5"/>
  <c r="X32" i="5" s="1"/>
  <c r="V33" i="5"/>
  <c r="X33" i="5" s="1"/>
  <c r="V34" i="5"/>
  <c r="X34" i="5" s="1"/>
  <c r="V35" i="5"/>
  <c r="X35" i="5" s="1"/>
  <c r="V36" i="5"/>
  <c r="X36" i="5" s="1"/>
  <c r="V37" i="5"/>
  <c r="X37" i="5" s="1"/>
  <c r="V38" i="5"/>
  <c r="X38" i="5" s="1"/>
  <c r="V39" i="5"/>
  <c r="X39" i="5" s="1"/>
  <c r="V40" i="5"/>
  <c r="X40" i="5" s="1"/>
  <c r="V41" i="5"/>
  <c r="X41" i="5" s="1"/>
  <c r="V42" i="5"/>
  <c r="X42" i="5" s="1"/>
  <c r="V43" i="5"/>
  <c r="X43" i="5" s="1"/>
  <c r="V44" i="5"/>
  <c r="X44" i="5" s="1"/>
  <c r="V45" i="5"/>
  <c r="X45" i="5" s="1"/>
  <c r="V46" i="5"/>
  <c r="X46" i="5" s="1"/>
  <c r="V20" i="5"/>
  <c r="X20" i="5" s="1"/>
  <c r="X89" i="5" l="1"/>
  <c r="W77" i="5" l="1"/>
  <c r="V77" i="5"/>
  <c r="X77" i="5" s="1"/>
  <c r="W51" i="5" l="1"/>
  <c r="W50" i="5"/>
  <c r="V51" i="5"/>
  <c r="X51" i="5" s="1"/>
  <c r="V50" i="5"/>
  <c r="X50" i="5" s="1"/>
  <c r="W6" i="5"/>
  <c r="W7" i="5"/>
  <c r="W8" i="5"/>
  <c r="W9" i="5"/>
  <c r="W10" i="5"/>
  <c r="W11" i="5"/>
  <c r="W12" i="5"/>
  <c r="W13" i="5"/>
  <c r="W14" i="5"/>
  <c r="W15" i="5"/>
  <c r="W16" i="5"/>
  <c r="W5" i="5"/>
  <c r="V6" i="5"/>
  <c r="X6" i="5" s="1"/>
  <c r="V7" i="5"/>
  <c r="X7" i="5" s="1"/>
  <c r="V8" i="5"/>
  <c r="X8" i="5" s="1"/>
  <c r="V9" i="5"/>
  <c r="X9" i="5" s="1"/>
  <c r="V10" i="5"/>
  <c r="X10" i="5" s="1"/>
  <c r="V11" i="5"/>
  <c r="X11" i="5" s="1"/>
  <c r="V12" i="5"/>
  <c r="X12" i="5" s="1"/>
  <c r="V13" i="5"/>
  <c r="X13" i="5" s="1"/>
  <c r="V14" i="5"/>
  <c r="X14" i="5" s="1"/>
  <c r="V15" i="5"/>
  <c r="X15" i="5" s="1"/>
  <c r="V16" i="5"/>
  <c r="X16" i="5" s="1"/>
  <c r="V5" i="5"/>
  <c r="X5" i="5" s="1"/>
  <c r="W74" i="5" l="1"/>
  <c r="X74" i="5"/>
  <c r="W89" i="5" l="1"/>
  <c r="X78" i="5"/>
  <c r="W78" i="5"/>
  <c r="X52" i="5"/>
  <c r="W52" i="5"/>
  <c r="X47" i="5"/>
  <c r="W47" i="5"/>
  <c r="X17" i="5"/>
  <c r="W17" i="5"/>
  <c r="N5" i="5" l="1"/>
  <c r="P5" i="5" s="1"/>
  <c r="O5" i="5"/>
  <c r="O89" i="5"/>
  <c r="P89" i="5"/>
  <c r="N6" i="5"/>
  <c r="P6" i="5" s="1"/>
  <c r="O6" i="5"/>
  <c r="N7" i="5"/>
  <c r="P7" i="5" s="1"/>
  <c r="O7" i="5"/>
  <c r="N8" i="5"/>
  <c r="P8" i="5" s="1"/>
  <c r="O8" i="5"/>
  <c r="N9" i="5"/>
  <c r="P9" i="5" s="1"/>
  <c r="O9" i="5"/>
  <c r="N10" i="5"/>
  <c r="P10" i="5" s="1"/>
  <c r="O10" i="5"/>
  <c r="N11" i="5"/>
  <c r="P11" i="5" s="1"/>
  <c r="O11" i="5"/>
  <c r="N12" i="5"/>
  <c r="P12" i="5" s="1"/>
  <c r="O12" i="5"/>
  <c r="N13" i="5"/>
  <c r="P13" i="5" s="1"/>
  <c r="O13" i="5"/>
  <c r="N14" i="5"/>
  <c r="P14" i="5" s="1"/>
  <c r="O14" i="5"/>
  <c r="N15" i="5"/>
  <c r="P15" i="5" s="1"/>
  <c r="O15" i="5"/>
  <c r="N16" i="5"/>
  <c r="P16" i="5" s="1"/>
  <c r="O16" i="5"/>
  <c r="N20" i="5"/>
  <c r="P20" i="5" s="1"/>
  <c r="O20" i="5"/>
  <c r="N22" i="5"/>
  <c r="P22" i="5" s="1"/>
  <c r="O22" i="5"/>
  <c r="N25" i="5"/>
  <c r="P25" i="5" s="1"/>
  <c r="O25" i="5"/>
  <c r="N26" i="5"/>
  <c r="P26" i="5" s="1"/>
  <c r="O26" i="5"/>
  <c r="N27" i="5"/>
  <c r="P27" i="5" s="1"/>
  <c r="O27" i="5"/>
  <c r="N28" i="5"/>
  <c r="P28" i="5" s="1"/>
  <c r="O28" i="5"/>
  <c r="N29" i="5"/>
  <c r="P29" i="5" s="1"/>
  <c r="O29" i="5"/>
  <c r="N30" i="5"/>
  <c r="P30" i="5" s="1"/>
  <c r="O30" i="5"/>
  <c r="N31" i="5"/>
  <c r="P31" i="5" s="1"/>
  <c r="O31" i="5"/>
  <c r="N32" i="5"/>
  <c r="P32" i="5" s="1"/>
  <c r="O32" i="5"/>
  <c r="N33" i="5"/>
  <c r="P33" i="5" s="1"/>
  <c r="O33" i="5"/>
  <c r="N34" i="5"/>
  <c r="P34" i="5" s="1"/>
  <c r="O34" i="5"/>
  <c r="N35" i="5"/>
  <c r="P35" i="5" s="1"/>
  <c r="O35" i="5"/>
  <c r="N36" i="5"/>
  <c r="P36" i="5" s="1"/>
  <c r="O36" i="5"/>
  <c r="N37" i="5"/>
  <c r="P37" i="5" s="1"/>
  <c r="O37" i="5"/>
  <c r="N38" i="5"/>
  <c r="P38" i="5" s="1"/>
  <c r="O38" i="5"/>
  <c r="N39" i="5"/>
  <c r="P39" i="5" s="1"/>
  <c r="O39" i="5"/>
  <c r="N50" i="5"/>
  <c r="P50" i="5" s="1"/>
  <c r="O50" i="5"/>
  <c r="N51" i="5"/>
  <c r="P51" i="5" s="1"/>
  <c r="O51" i="5"/>
  <c r="N55" i="5"/>
  <c r="P55" i="5" s="1"/>
  <c r="O55" i="5"/>
  <c r="N56" i="5"/>
  <c r="P56" i="5" s="1"/>
  <c r="O56" i="5"/>
  <c r="N57" i="5"/>
  <c r="P57" i="5" s="1"/>
  <c r="O57" i="5"/>
  <c r="N58" i="5"/>
  <c r="P58" i="5" s="1"/>
  <c r="O58" i="5"/>
  <c r="N59" i="5"/>
  <c r="P59" i="5" s="1"/>
  <c r="O59" i="5"/>
  <c r="N60" i="5"/>
  <c r="P60" i="5" s="1"/>
  <c r="O60" i="5"/>
  <c r="N61" i="5"/>
  <c r="P61" i="5" s="1"/>
  <c r="O61" i="5"/>
  <c r="N62" i="5"/>
  <c r="P62" i="5" s="1"/>
  <c r="O62" i="5"/>
  <c r="N63" i="5"/>
  <c r="P63" i="5" s="1"/>
  <c r="O63" i="5"/>
  <c r="N64" i="5"/>
  <c r="P64" i="5" s="1"/>
  <c r="O64" i="5"/>
  <c r="N65" i="5"/>
  <c r="P65" i="5" s="1"/>
  <c r="O65" i="5"/>
  <c r="N66" i="5"/>
  <c r="P66" i="5" s="1"/>
  <c r="O66" i="5"/>
  <c r="N67" i="5"/>
  <c r="P67" i="5" s="1"/>
  <c r="O67" i="5"/>
  <c r="N68" i="5"/>
  <c r="P68" i="5" s="1"/>
  <c r="O68" i="5"/>
  <c r="N77" i="5"/>
  <c r="P77" i="5" s="1"/>
  <c r="O77" i="5"/>
  <c r="N81" i="5"/>
  <c r="P81" i="5" s="1"/>
  <c r="O81" i="5"/>
  <c r="O52" i="5" l="1"/>
  <c r="P52" i="5"/>
  <c r="O17" i="5"/>
  <c r="O74" i="5"/>
  <c r="P74" i="5"/>
  <c r="P17" i="5"/>
</calcChain>
</file>

<file path=xl/sharedStrings.xml><?xml version="1.0" encoding="utf-8"?>
<sst xmlns="http://schemas.openxmlformats.org/spreadsheetml/2006/main" count="366" uniqueCount="132">
  <si>
    <t xml:space="preserve">L.p. </t>
  </si>
  <si>
    <t>CPT</t>
  </si>
  <si>
    <t>CCW</t>
  </si>
  <si>
    <t>J.M.</t>
  </si>
  <si>
    <t>Nazwa handlowa</t>
  </si>
  <si>
    <t>Cena netto</t>
  </si>
  <si>
    <t>Wartość netto</t>
  </si>
  <si>
    <t>Wartość brutto</t>
  </si>
  <si>
    <t>2</t>
  </si>
  <si>
    <t>3</t>
  </si>
  <si>
    <t>4</t>
  </si>
  <si>
    <t>6</t>
  </si>
  <si>
    <t>56-70</t>
  </si>
  <si>
    <t>szt</t>
  </si>
  <si>
    <t>j.w.</t>
  </si>
  <si>
    <t>2/0</t>
  </si>
  <si>
    <t>3/0</t>
  </si>
  <si>
    <t>4/0</t>
  </si>
  <si>
    <t>5/0</t>
  </si>
  <si>
    <t>8/0</t>
  </si>
  <si>
    <t>6/0</t>
  </si>
  <si>
    <t>21-28</t>
  </si>
  <si>
    <t>7/0</t>
  </si>
  <si>
    <t xml:space="preserve">Ilość </t>
  </si>
  <si>
    <t>Kod towaru</t>
  </si>
  <si>
    <t xml:space="preserve">Cena brutto </t>
  </si>
  <si>
    <t>% VAT</t>
  </si>
  <si>
    <t>Dł.min. nitki (cm)</t>
  </si>
  <si>
    <t>Gr. Nitki</t>
  </si>
  <si>
    <t>szt.</t>
  </si>
  <si>
    <t>90-120</t>
  </si>
  <si>
    <t>26mm,3/8 koła igła okrągło-tnąca,
podwójna, Tapercut, spłaszczona
grzbieto-brzusznie,posiadająca
wzdłużne rowkowanie</t>
  </si>
  <si>
    <t>26mm,3/8 koła igła okrągło-tnąca
podwójna, Tapercut spłaszczona
grzbieto-brzusznie,posiadająca
wzdłużne rowkowanie</t>
  </si>
  <si>
    <t>Nić syntetyczna niewchłanialna monofilament do chirurgii ogólnej</t>
  </si>
  <si>
    <t>Nić syntetyczna niewchłanialna - plecionka poliester powlekany np. Ethibond, Poliester</t>
  </si>
  <si>
    <t xml:space="preserve">13mm, 3/8 koła igła okrągła podwójna
czarna matowa typu VB
</t>
  </si>
  <si>
    <t>17mm, 1/2 koła okrągła pojedyńcza</t>
  </si>
  <si>
    <t>Razem</t>
  </si>
  <si>
    <t>17mm 1/2 koła igła okrągła, pojedyńcza, niebarwiona</t>
  </si>
  <si>
    <t>26mm 1/2 koła igła okragła, pojedyńcza</t>
  </si>
  <si>
    <t>26mm 1/2 koła igła  okrągła, pojedyńcza</t>
  </si>
  <si>
    <t>30mm 1/2 koła igła okrągła, pojedyńcza</t>
  </si>
  <si>
    <t>30mm, 1/2 koła igła okrągła, pojedyńcza</t>
  </si>
  <si>
    <t>37mm,1/2 koła igła okrągła,
pojedyńcza</t>
  </si>
  <si>
    <t>40mm,1/2 koła igła okrągła
pojedyńcza</t>
  </si>
  <si>
    <t>48mm,1/2 koła igła okrągła 
pojedyńcza</t>
  </si>
  <si>
    <t>UWAGI podać zminy parametrów w stosunku do opisu</t>
  </si>
  <si>
    <t xml:space="preserve">27mm 5/8 koła igła okrągła  pojedyńcza, </t>
  </si>
  <si>
    <t>26mm, 1/2 koła igła okrągła, pojedyńcza</t>
  </si>
  <si>
    <t>Legenda:</t>
  </si>
  <si>
    <t xml:space="preserve">Igła 70mm okrągła podwójna prosta do szwu kapciuchowego
</t>
  </si>
  <si>
    <t>2 x 50cm</t>
  </si>
  <si>
    <t>27mm 5/8 koła igła okrągła, pojedyńcza,gruba</t>
  </si>
  <si>
    <t>Nić syntetyczna wchłanialna pleciona - powierzchnia powlekana gładka mieszanka kwasu poliglikowego i polimlekowego, minimum 75% podtrzymywania tkankowego i 80% wytrzymałość na rozciaganie po 14 dniach, barwiona</t>
  </si>
  <si>
    <t>37mm 1/2 koła igła okrągła, pojedyńcza</t>
  </si>
  <si>
    <t>12mm 3/8 koła igła odwrotnie tnąca</t>
  </si>
  <si>
    <t>Nić syntetyczna niewchłanialna- monofilament, nylon</t>
  </si>
  <si>
    <t>18mm 3/8 koła igła odwrotnie tnąca</t>
  </si>
  <si>
    <t>18mm 3/8 koła igła wzmocniona odwrotnie tnąca</t>
  </si>
  <si>
    <t>25mm 3/8 koła igła odwrotnie tnąca</t>
  </si>
  <si>
    <t>25mm 3/8 koła igła wzmocniona odwrotnie tnąca</t>
  </si>
  <si>
    <t>40mm 3/8 koła igła odwrotnie tnąca</t>
  </si>
  <si>
    <t>20mm 3/8 koła igła odwrotnie tnąca</t>
  </si>
  <si>
    <t>25mm, 3/8 koła igła odwrotnie tnąca</t>
  </si>
  <si>
    <t>12mm 3/8 koła igła wzmocniona odwrotnie tnąca</t>
  </si>
  <si>
    <t>35mm 1/2 koła  igła odwrotnie tnąca</t>
  </si>
  <si>
    <t>25mm 3/8 koła  igła odwrotnie tnąca</t>
  </si>
  <si>
    <t>25mm, 1/2 koła igła odwrotnie tnąca</t>
  </si>
  <si>
    <t>25mm, 1/2 koła igła wzmocniona odwrotnie tnąca</t>
  </si>
  <si>
    <t xml:space="preserve">26mm 1/2 koła igła rozwarstwiająca,pojedyńcza
</t>
  </si>
  <si>
    <t>Szew syntetyczny,polipropylenowy,niewchłanialny,jednowłóknowy charakteryzujacy się kontrolowanym rozciąganiem zapobiegającym nieumyślnemu zerwaniu szwu oraz plastycznym odkształceniem węzła zapobiegającym jego rozwiazaniu</t>
  </si>
  <si>
    <t xml:space="preserve">13mm, 3/8 koła igła Taperpoint
</t>
  </si>
  <si>
    <t>90mm, 3/8 koła, konwencjonalnie tnąca, spłaszczona grzbietowo-brzusznie, posiadajaca wzdłużne rowkowanie, 2 szwy każdy zaopatrzony w 40mm rurkę</t>
  </si>
  <si>
    <t>Syntetyczny (Poliamid 6 lub Poliamid 6.6)niewchłanialny poliamidowy szew monofilamentowy o zmniejszonej hydrofilności pakowany na mokro w celu ograniczenia chłonności i dla zmniejszenia pamięci skrętu po wyjęciu z opakowania</t>
  </si>
  <si>
    <t>Szew syntetyczny,pleciony,niewchłanialny (poliester powlekany polibutylanem), nie ulega biodegradacji</t>
  </si>
  <si>
    <t>28- 35</t>
  </si>
  <si>
    <t>28-35</t>
  </si>
  <si>
    <t>40mm 1/2 koła, igła posiadająca wzdłużne rowkowanie w części imadłowej Taperpoint CT</t>
  </si>
  <si>
    <t>Nić syntetyczna wchłanialna pleciona wykonana z kopolimeru glikolidu oraz laktydu(90/10) oraz sterynianu wapnia, zawierajaca środek antybakteryjny (Triclosan) o szerokim spektrum działania (SA,SE,MRSA,MRSE),czas podtrzymywania tkankowego minimum 75% po 14 dniach, min.50% po 21 dniach, min.25% po 28 dniach.</t>
  </si>
  <si>
    <t>1-0</t>
  </si>
  <si>
    <t>26mm 1/2 koła Taperpoint SH</t>
  </si>
  <si>
    <t>55mm 1/2 koła, Tapercut V-55, igła posiadająca wzdłużne rowkowanie w części imadłowej</t>
  </si>
  <si>
    <t>36mm 1/2 koła Taperpoint CT-1,igła posiadająca wzdłużne rowkowanie w części imadłowej</t>
  </si>
  <si>
    <t>8mm,3/8 koła 140 stopni, igła wykonana ze stopu niemającego właściwości magnetycznych, matowa</t>
  </si>
  <si>
    <t>13mm 3/8 koła, kąt 135 stopni, igła wykonana ze stopu niemajacego właściwości magnetycznych, matowa, C-1</t>
  </si>
  <si>
    <t>9,3mm 3/8 koła, kąt 140 stopni igła wykonana ze stopu niemającego właściwości magnetycznych, matowa, BV 175-8</t>
  </si>
  <si>
    <t>13mm,3/8 koła, kąt 135 stopni igła wykonana ze stopu niemającego właściwości magnetycznych, matowa, CC-1</t>
  </si>
  <si>
    <t>40mm 1/2 koła,Mayo Taperpoint MO-2, igła posiadajaca wzdłużne rowkowanie w części imadłowej</t>
  </si>
  <si>
    <t>65mm 1/2 koła Taperpoint TP-1, igła posiadająca wzdłużne rowkowanie w częsci imadłowej</t>
  </si>
  <si>
    <t>8mm,3/8 koła igła podwójna okrągło-tnąca z mikroostrzem CC, stop Wolframu i Renu</t>
  </si>
  <si>
    <t>9,3mm 3/8 koła igła podwójna okrągło-tnaca, z mikroostrzem typu CC,czarna</t>
  </si>
  <si>
    <t>13mm 3/8 koła  igła podwójna okrągło-tnąca z 
penetrującym mikroostrzem typu CC,stop Wolframu i Renu</t>
  </si>
  <si>
    <t>17mm, 3/8 koła igła podwójna okrągła
Taperpoint</t>
  </si>
  <si>
    <t xml:space="preserve">20mm, 1/2 koła igła  okrągło-tnąca, pdwójna
</t>
  </si>
  <si>
    <t>17mm,1/2 koła podwójna igła, 
okrągło-tnąca z pokładką 3x6mm lub 3x7mm szew pakowany prosto</t>
  </si>
  <si>
    <t>26mm, 1/2 koła igła okrągła 
podwójna czarna matowa, spłaszczona grzbieto- brzusznie w części imadłowej</t>
  </si>
  <si>
    <t xml:space="preserve">31mm,1/2 koła igła okrągła
podwójna, spłaszczona grzbieto-brzusznie,posiadająca wzdłużne rowkowanie w części imadłowej
</t>
  </si>
  <si>
    <t xml:space="preserve">31mm,1/2 koła igła okrągła
z mikroostrzem podwójna, spłaszczona grzbieto-brzusznie, posiadająca wzdłużne rowkowanie w częsci imadłowej
</t>
  </si>
  <si>
    <t>26mm,1/2 koła igła podwójna okrągła, Taperpoint, spłaszczona grzbietowo-brzusznie, posiadająca wzdłużne rowkowanie</t>
  </si>
  <si>
    <t xml:space="preserve">Nazwa handlowa </t>
  </si>
  <si>
    <t>Cena brutto</t>
  </si>
  <si>
    <t>RAZEM</t>
  </si>
  <si>
    <t>Materiał szewny</t>
  </si>
  <si>
    <r>
      <t xml:space="preserve">UWAGI </t>
    </r>
    <r>
      <rPr>
        <b/>
        <sz val="9"/>
        <rFont val="Times New Roman"/>
        <family val="1"/>
        <charset val="238"/>
      </rPr>
      <t>podać zminy parametrów w stosunku do opisu</t>
    </r>
  </si>
  <si>
    <t xml:space="preserve">cena brutto za op. i ilość saszetek w op. 
</t>
  </si>
  <si>
    <t>Nić syntetyczna wchłanialna pleciona - powierzchnia powlekana gładka</t>
  </si>
  <si>
    <t>9/0</t>
  </si>
  <si>
    <t>10 fioletowy</t>
  </si>
  <si>
    <t>Nić syntetyczna wchłanialna monofilamentowa, wykonana z kopolimeru poliglikolidu-poli (e-kaprolaktonu), czas podtrzymywania tkankowego około 70% po 7 dniach, 40% po 14 dniach, 15% po 21 dniach, 5% po 28 dniach</t>
  </si>
  <si>
    <t>Szew syntetyczny, polipropylenowy, niewchłanialny, jednowłóknowy charakteryzujacy się kontrolowanym rozciąganiem zapobiegającym nieumyślnemu zerwaniu szwu oraz plastycznym odkształceniem węzła zapobiegającym jego rozwiązaniu</t>
  </si>
  <si>
    <t>6,5 mm szpatuła z mikroostrzem, 3/8 koła, 152 µm</t>
  </si>
  <si>
    <r>
      <t xml:space="preserve">UWAGI </t>
    </r>
    <r>
      <rPr>
        <b/>
        <sz val="8"/>
        <rFont val="Times New Roman"/>
        <family val="1"/>
        <charset val="238"/>
      </rPr>
      <t>podać zmiany parametrów w stosunku do opisu</t>
    </r>
  </si>
  <si>
    <t xml:space="preserve">Parametry igły                                                                               </t>
  </si>
  <si>
    <t xml:space="preserve">50-55 mm, 1/2 koła igła okrągła - przyostrzona, pojedyńczo pakowane </t>
  </si>
  <si>
    <t>Wosk kostny do tamowania krwawienia 2,5 g, czysty wosk pszczeli i wazelina lub mieszanka wosku pszczelego, wosku parafinowego i palmitynianu izopropylu w proporcjach 75%/15%/10%</t>
  </si>
  <si>
    <t>50mm, 3/8 koła igła wzmocniona odwrotnie tnąca</t>
  </si>
  <si>
    <t>30mm 3/8 koła igła odwrotnie tnąca</t>
  </si>
  <si>
    <t>35mm 3/8 koła igła odwrotnie tnąca</t>
  </si>
  <si>
    <t>25mm 1/2 koła igła odwrotnie tnąca</t>
  </si>
  <si>
    <t xml:space="preserve">Zadanie 1 </t>
  </si>
  <si>
    <t>Zadanie 2 bez tolerancji wielkości igły</t>
  </si>
  <si>
    <t xml:space="preserve">Zadanie 3 </t>
  </si>
  <si>
    <t xml:space="preserve">Zadanie 4  </t>
  </si>
  <si>
    <t xml:space="preserve">Zadanie 5 </t>
  </si>
  <si>
    <t xml:space="preserve">Zadanie 6 </t>
  </si>
  <si>
    <t xml:space="preserve">Zadanie 7 </t>
  </si>
  <si>
    <t>Zadanie 8</t>
  </si>
  <si>
    <t>Szew syntetyczny,polipropylenowy,niewchłanialny,jednowłóknowy charakteryzujacy się kontrolowanym rozciąganiem zapobiegającym nieumyślnemu zerwaniu szwu oraz plastycznym odkształceniem węzła zapobiegającym jego rozwiązaniu</t>
  </si>
  <si>
    <r>
      <rPr>
        <b/>
        <sz val="12"/>
        <rFont val="Times New Roman"/>
        <family val="1"/>
        <charset val="238"/>
      </rPr>
      <t xml:space="preserve">CPT </t>
    </r>
    <r>
      <rPr>
        <sz val="12"/>
        <rFont val="Times New Roman"/>
        <family val="1"/>
        <charset val="238"/>
      </rPr>
      <t>czas podtrzymywania tkankowego</t>
    </r>
  </si>
  <si>
    <r>
      <rPr>
        <b/>
        <sz val="12"/>
        <rFont val="Times New Roman"/>
        <family val="1"/>
        <charset val="238"/>
      </rPr>
      <t>CCW</t>
    </r>
    <r>
      <rPr>
        <sz val="12"/>
        <rFont val="Times New Roman"/>
        <family val="1"/>
        <charset val="238"/>
      </rPr>
      <t xml:space="preserve"> czas całkowitego wchłaniania</t>
    </r>
  </si>
  <si>
    <t xml:space="preserve">Materiał szewny  </t>
  </si>
  <si>
    <r>
      <t xml:space="preserve">Parametry igły                                                                               </t>
    </r>
    <r>
      <rPr>
        <b/>
        <u/>
        <sz val="9"/>
        <rFont val="Times New Roman"/>
        <family val="1"/>
        <charset val="238"/>
      </rPr>
      <t>tolerancja plus minus 1mm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</si>
</sst>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[$zł-415];[Red]\-#,##0.00\ [$zł-415]"/>
    <numFmt numFmtId="165" formatCode="#,##0.00\ &quot;zł&quot;"/>
    <numFmt numFmtId="166" formatCode="#,##0.00\ [$zł-415]"/>
    <numFmt numFmtId="167" formatCode="_-* #,##0.00\ [$€-1]_-;\-* #,##0.00\ [$€-1]_-;_-* &quot;-&quot;??\ [$€-1]_-"/>
    <numFmt numFmtId="168" formatCode="_-* #,##0.00\ _D_M_-;\-* #,##0.00\ _D_M_-;_-* &quot;-&quot;??\ _D_M_-;_-@_-"/>
    <numFmt numFmtId="169" formatCode="_-\£* #,##0.00_-;&quot;-£&quot;* #,##0.00_-;_-\£* \-??_-;_-@_-"/>
    <numFmt numFmtId="170" formatCode="_-* #,##0.00&quot; zł&quot;_-;\-* #,##0.00&quot; zł&quot;_-;_-* \-??&quot; zł&quot;_-;_-@_-"/>
    <numFmt numFmtId="171" formatCode="#,##0.00&quot; &quot;[$zł-415];[Red]&quot;-&quot;#,##0.00&quot; &quot;[$zł-415]"/>
    <numFmt numFmtId="172" formatCode="&quot; &quot;#,##0.00&quot; &quot;[$zł-415]&quot; &quot;;&quot;-&quot;#,##0.00&quot; &quot;[$zł-415]&quot; &quot;;&quot; -&quot;00&quot; &quot;[$zł-415]&quot; &quot;;&quot; &quot;@&quot; &quot;"/>
    <numFmt numFmtId="173" formatCode="&quot; &quot;#,##0.00&quot;    &quot;;&quot;-&quot;#,##0.00&quot;    &quot;;&quot; -&quot;00&quot;    &quot;;&quot; &quot;@&quot; &quot;"/>
    <numFmt numFmtId="174" formatCode="&quot; &quot;#,##0.00&quot; &quot;[$€-401]&quot; &quot;;&quot;-&quot;#,##0.00&quot; &quot;[$€-401]&quot; &quot;;&quot; -&quot;00&quot; &quot;[$€-401]&quot; &quot;"/>
    <numFmt numFmtId="175" formatCode="&quot; £&quot;#,##0.00&quot; &quot;;&quot;-£&quot;#,##0.00&quot; &quot;;&quot; £-&quot;00&quot; &quot;;&quot; &quot;@&quot; &quot;"/>
    <numFmt numFmtId="176" formatCode="&quot; &quot;#,##0.00&quot; zł &quot;;&quot;-&quot;#,##0.00&quot; zł &quot;;&quot; -&quot;00&quot; zł &quot;;&quot; &quot;@&quot; &quot;"/>
  </numFmts>
  <fonts count="72"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b/>
      <sz val="9"/>
      <color indexed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b/>
      <u/>
      <sz val="9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"/>
      <family val="2"/>
      <charset val="238"/>
    </font>
    <font>
      <sz val="12"/>
      <name val="Arial"/>
      <family val="2"/>
    </font>
    <font>
      <sz val="12"/>
      <name val="Arial"/>
      <family val="2"/>
      <charset val="238"/>
    </font>
    <font>
      <u/>
      <sz val="8.5"/>
      <color indexed="12"/>
      <name val="Arial CE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charset val="129"/>
    </font>
    <font>
      <sz val="11"/>
      <color indexed="8"/>
      <name val="Arial"/>
      <family val="2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1"/>
      <color rgb="FFFFFFFF"/>
      <name val="Czcionka tekstu podstawowego"/>
      <charset val="238"/>
    </font>
    <font>
      <sz val="11"/>
      <color rgb="FF333399"/>
      <name val="Czcionka tekstu podstawowego"/>
      <charset val="238"/>
    </font>
    <font>
      <b/>
      <sz val="11"/>
      <color rgb="FF333333"/>
      <name val="Czcionka tekstu podstawowego"/>
      <charset val="238"/>
    </font>
    <font>
      <sz val="11"/>
      <color rgb="FF008000"/>
      <name val="Czcionka tekstu podstawowego"/>
      <charset val="238"/>
    </font>
    <font>
      <b/>
      <i/>
      <sz val="16"/>
      <color rgb="FF000000"/>
      <name val="Arial1"/>
      <charset val="238"/>
    </font>
    <font>
      <b/>
      <i/>
      <sz val="16"/>
      <color rgb="FF000000"/>
      <name val="Arial"/>
      <family val="2"/>
      <charset val="238"/>
    </font>
    <font>
      <u/>
      <sz val="8"/>
      <color rgb="FF0000FF"/>
      <name val="Arial CE"/>
      <charset val="238"/>
    </font>
    <font>
      <sz val="11"/>
      <color rgb="FFFF9900"/>
      <name val="Czcionka tekstu podstawowego"/>
      <charset val="238"/>
    </font>
    <font>
      <b/>
      <sz val="11"/>
      <color rgb="FFFFFFFF"/>
      <name val="Czcionka tekstu podstawowego"/>
      <charset val="238"/>
    </font>
    <font>
      <b/>
      <sz val="15"/>
      <color rgb="FF003366"/>
      <name val="Czcionka tekstu podstawowego"/>
      <charset val="238"/>
    </font>
    <font>
      <b/>
      <sz val="13"/>
      <color rgb="FF003366"/>
      <name val="Czcionka tekstu podstawowego"/>
      <charset val="238"/>
    </font>
    <font>
      <b/>
      <sz val="11"/>
      <color rgb="FF003366"/>
      <name val="Czcionka tekstu podstawowego"/>
      <charset val="238"/>
    </font>
    <font>
      <sz val="11"/>
      <color rgb="FF993300"/>
      <name val="Czcionka tekstu podstawowego"/>
      <charset val="238"/>
    </font>
    <font>
      <sz val="10"/>
      <color rgb="FF00000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rgb="FF000000"/>
      <name val="Arial1"/>
      <charset val="238"/>
    </font>
    <font>
      <sz val="10"/>
      <color rgb="FF000000"/>
      <name val="Arial CE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FF9900"/>
      <name val="Czcionka tekstu podstawowego"/>
      <charset val="238"/>
    </font>
    <font>
      <b/>
      <i/>
      <u/>
      <sz val="11"/>
      <color rgb="FF000000"/>
      <name val="Arial1"/>
      <charset val="238"/>
    </font>
    <font>
      <b/>
      <i/>
      <u/>
      <sz val="11"/>
      <color rgb="FF000000"/>
      <name val="Arial"/>
      <family val="2"/>
      <charset val="238"/>
    </font>
    <font>
      <b/>
      <sz val="11"/>
      <color rgb="FF000000"/>
      <name val="Czcionka tekstu podstawowego"/>
      <charset val="238"/>
    </font>
    <font>
      <i/>
      <sz val="11"/>
      <color rgb="FF808080"/>
      <name val="Czcionka tekstu podstawowego"/>
      <charset val="238"/>
    </font>
    <font>
      <sz val="11"/>
      <color rgb="FFFF0000"/>
      <name val="Czcionka tekstu podstawowego"/>
      <charset val="238"/>
    </font>
    <font>
      <b/>
      <sz val="18"/>
      <color rgb="FF003366"/>
      <name val="Cambria"/>
      <family val="1"/>
      <charset val="238"/>
    </font>
    <font>
      <sz val="11"/>
      <color rgb="FF800080"/>
      <name val="Czcionka tekstu podstawowego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b/>
      <u/>
      <sz val="8"/>
      <name val="Times New Roman"/>
      <family val="1"/>
      <charset val="238"/>
    </font>
    <font>
      <b/>
      <sz val="12"/>
      <name val="Times New Roman"/>
      <family val="1"/>
      <charset val="238"/>
    </font>
  </fonts>
  <fills count="51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</borders>
  <cellStyleXfs count="522">
    <xf numFmtId="0" fontId="0" fillId="0" borderId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40" fillId="27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40" fillId="28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40" fillId="29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40" fillId="30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40" fillId="31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40" fillId="32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40" fillId="33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40" fillId="34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40" fillId="35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40" fillId="3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40" fillId="33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40" fillId="36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41" fillId="37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41" fillId="34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41" fillId="35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41" fillId="3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41" fillId="3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41" fillId="40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41" fillId="41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41" fillId="42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41" fillId="43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41" fillId="3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41" fillId="39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41" fillId="4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2" fillId="7" borderId="1" applyNumberFormat="0" applyAlignment="0" applyProtection="0"/>
    <xf numFmtId="0" fontId="42" fillId="32" borderId="31" applyNumberFormat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3" fillId="20" borderId="2" applyNumberFormat="0" applyAlignment="0" applyProtection="0"/>
    <xf numFmtId="0" fontId="43" fillId="45" borderId="32" applyNumberFormat="0" applyAlignment="0" applyProtection="0"/>
    <xf numFmtId="0" fontId="13" fillId="20" borderId="2" applyNumberFormat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44" fillId="29" borderId="0" applyNumberFormat="0" applyBorder="0" applyAlignment="0" applyProtection="0"/>
    <xf numFmtId="0" fontId="14" fillId="4" borderId="0" applyNumberFormat="0" applyBorder="0" applyAlignment="0" applyProtection="0"/>
    <xf numFmtId="43" fontId="1" fillId="0" borderId="0" applyFill="0" applyBorder="0" applyAlignment="0" applyProtection="0"/>
    <xf numFmtId="168" fontId="23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3" fillId="0" borderId="0" applyFont="0" applyFill="0" applyBorder="0" applyAlignment="0" applyProtection="0"/>
    <xf numFmtId="173" fontId="33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3" fillId="0" borderId="0" applyFont="0" applyFill="0" applyBorder="0" applyAlignment="0" applyProtection="0"/>
    <xf numFmtId="173" fontId="33" fillId="0" borderId="0" applyFont="0" applyFill="0" applyBorder="0" applyAlignment="0" applyProtection="0"/>
    <xf numFmtId="168" fontId="23" fillId="0" borderId="0" applyFont="0" applyFill="0" applyBorder="0" applyAlignment="0" applyProtection="0"/>
    <xf numFmtId="173" fontId="33" fillId="0" borderId="0" applyFont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168" fontId="23" fillId="0" borderId="0" applyFont="0" applyFill="0" applyBorder="0" applyAlignment="0" applyProtection="0"/>
    <xf numFmtId="173" fontId="33" fillId="0" borderId="0" applyFont="0" applyFill="0" applyBorder="0" applyAlignment="0" applyProtection="0"/>
    <xf numFmtId="168" fontId="2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167" fontId="24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24" fillId="0" borderId="0" applyFont="0" applyFill="0" applyBorder="0" applyAlignment="0" applyProtection="0"/>
    <xf numFmtId="167" fontId="24" fillId="0" borderId="0" applyFont="0" applyFill="0" applyBorder="0" applyAlignment="0" applyProtection="0"/>
    <xf numFmtId="167" fontId="24" fillId="0" borderId="0" applyFont="0" applyFill="0" applyBorder="0" applyAlignment="0" applyProtection="0"/>
    <xf numFmtId="174" fontId="33" fillId="0" borderId="0" applyFont="0" applyFill="0" applyBorder="0" applyAlignment="0" applyProtection="0"/>
    <xf numFmtId="167" fontId="25" fillId="0" borderId="0" applyFont="0" applyFill="0" applyBorder="0" applyAlignment="0" applyProtection="0"/>
    <xf numFmtId="0" fontId="31" fillId="0" borderId="0"/>
    <xf numFmtId="0" fontId="31" fillId="0" borderId="0"/>
    <xf numFmtId="0" fontId="45" fillId="0" borderId="0" applyNumberFormat="0" applyBorder="0" applyProtection="0">
      <alignment horizontal="center"/>
    </xf>
    <xf numFmtId="0" fontId="46" fillId="0" borderId="0" applyNumberFormat="0" applyBorder="0" applyProtection="0">
      <alignment horizontal="center"/>
    </xf>
    <xf numFmtId="0" fontId="45" fillId="0" borderId="0" applyNumberFormat="0" applyBorder="0" applyProtection="0">
      <alignment horizontal="center"/>
    </xf>
    <xf numFmtId="0" fontId="46" fillId="0" borderId="0" applyNumberFormat="0" applyBorder="0" applyProtection="0">
      <alignment horizontal="center"/>
    </xf>
    <xf numFmtId="0" fontId="45" fillId="0" borderId="0" applyNumberFormat="0" applyBorder="0" applyProtection="0">
      <alignment horizontal="center" textRotation="90"/>
    </xf>
    <xf numFmtId="0" fontId="46" fillId="0" borderId="0" applyNumberFormat="0" applyBorder="0" applyProtection="0">
      <alignment horizontal="center" textRotation="90"/>
    </xf>
    <xf numFmtId="0" fontId="45" fillId="0" borderId="0" applyNumberFormat="0" applyBorder="0" applyProtection="0">
      <alignment horizontal="center" textRotation="90"/>
    </xf>
    <xf numFmtId="0" fontId="46" fillId="0" borderId="0" applyNumberFormat="0" applyBorder="0" applyProtection="0">
      <alignment horizontal="center" textRotation="9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48" fillId="0" borderId="33" applyNumberFormat="0" applyFill="0" applyAlignment="0" applyProtection="0"/>
    <xf numFmtId="0" fontId="15" fillId="0" borderId="3" applyNumberFormat="0" applyFill="0" applyAlignment="0" applyProtection="0"/>
    <xf numFmtId="0" fontId="16" fillId="21" borderId="4" applyNumberFormat="0" applyAlignment="0" applyProtection="0"/>
    <xf numFmtId="0" fontId="16" fillId="21" borderId="4" applyNumberFormat="0" applyAlignment="0" applyProtection="0"/>
    <xf numFmtId="0" fontId="49" fillId="46" borderId="34" applyNumberFormat="0" applyAlignment="0" applyProtection="0"/>
    <xf numFmtId="0" fontId="16" fillId="21" borderId="4" applyNumberFormat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50" fillId="0" borderId="35" applyNumberFormat="0" applyFill="0" applyAlignment="0" applyProtection="0"/>
    <xf numFmtId="0" fontId="27" fillId="0" borderId="5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51" fillId="0" borderId="36" applyNumberFormat="0" applyFill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29" fillId="0" borderId="7" applyNumberFormat="0" applyFill="0" applyAlignment="0" applyProtection="0"/>
    <xf numFmtId="0" fontId="52" fillId="0" borderId="37" applyNumberFormat="0" applyFill="0" applyAlignment="0" applyProtection="0"/>
    <xf numFmtId="0" fontId="29" fillId="0" borderId="7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3" fillId="47" borderId="0" applyNumberFormat="0" applyBorder="0" applyAlignment="0" applyProtection="0"/>
    <xf numFmtId="0" fontId="17" fillId="22" borderId="0" applyNumberFormat="0" applyBorder="0" applyAlignment="0" applyProtection="0"/>
    <xf numFmtId="0" fontId="1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4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4" fillId="0" borderId="0" applyNumberFormat="0" applyBorder="0" applyProtection="0"/>
    <xf numFmtId="0" fontId="23" fillId="0" borderId="0"/>
    <xf numFmtId="0" fontId="54" fillId="0" borderId="0" applyNumberFormat="0" applyBorder="0" applyProtection="0"/>
    <xf numFmtId="0" fontId="23" fillId="0" borderId="0"/>
    <xf numFmtId="0" fontId="54" fillId="0" borderId="0" applyNumberFormat="0" applyBorder="0" applyProtection="0"/>
    <xf numFmtId="0" fontId="23" fillId="0" borderId="0"/>
    <xf numFmtId="0" fontId="10" fillId="0" borderId="0"/>
    <xf numFmtId="0" fontId="54" fillId="0" borderId="0" applyNumberFormat="0" applyBorder="0" applyProtection="0"/>
    <xf numFmtId="0" fontId="55" fillId="0" borderId="0"/>
    <xf numFmtId="0" fontId="55" fillId="0" borderId="0"/>
    <xf numFmtId="0" fontId="23" fillId="0" borderId="0"/>
    <xf numFmtId="0" fontId="23" fillId="0" borderId="0"/>
    <xf numFmtId="0" fontId="55" fillId="0" borderId="0"/>
    <xf numFmtId="0" fontId="10" fillId="0" borderId="0"/>
    <xf numFmtId="0" fontId="10" fillId="0" borderId="0"/>
    <xf numFmtId="0" fontId="23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/>
    <xf numFmtId="0" fontId="23" fillId="0" borderId="0"/>
    <xf numFmtId="0" fontId="23" fillId="0" borderId="0"/>
    <xf numFmtId="0" fontId="54" fillId="0" borderId="0" applyNumberFormat="0" applyBorder="0" applyProtection="0"/>
    <xf numFmtId="0" fontId="23" fillId="0" borderId="0"/>
    <xf numFmtId="0" fontId="54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4" fillId="0" borderId="0" applyNumberFormat="0" applyBorder="0" applyProtection="0"/>
    <xf numFmtId="0" fontId="23" fillId="0" borderId="0"/>
    <xf numFmtId="0" fontId="54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4" fillId="0" borderId="0" applyNumberFormat="0" applyBorder="0" applyProtection="0"/>
    <xf numFmtId="0" fontId="5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5" fillId="0" borderId="0"/>
    <xf numFmtId="0" fontId="55" fillId="0" borderId="0"/>
    <xf numFmtId="0" fontId="55" fillId="0" borderId="0"/>
    <xf numFmtId="0" fontId="54" fillId="0" borderId="0" applyNumberFormat="0" applyBorder="0" applyProtection="0"/>
    <xf numFmtId="0" fontId="56" fillId="0" borderId="0"/>
    <xf numFmtId="0" fontId="55" fillId="0" borderId="0"/>
    <xf numFmtId="0" fontId="56" fillId="0" borderId="0"/>
    <xf numFmtId="0" fontId="10" fillId="0" borderId="0"/>
    <xf numFmtId="0" fontId="10" fillId="0" borderId="0"/>
    <xf numFmtId="0" fontId="56" fillId="0" borderId="0"/>
    <xf numFmtId="0" fontId="10" fillId="0" borderId="0"/>
    <xf numFmtId="0" fontId="10" fillId="0" borderId="0"/>
    <xf numFmtId="0" fontId="10" fillId="0" borderId="0"/>
    <xf numFmtId="0" fontId="56" fillId="0" borderId="0" applyNumberFormat="0" applyBorder="0" applyProtection="0"/>
    <xf numFmtId="0" fontId="10" fillId="0" borderId="0"/>
    <xf numFmtId="0" fontId="55" fillId="0" borderId="0"/>
    <xf numFmtId="0" fontId="23" fillId="0" borderId="0"/>
    <xf numFmtId="0" fontId="23" fillId="0" borderId="0"/>
    <xf numFmtId="0" fontId="33" fillId="0" borderId="0" applyNumberFormat="0" applyFont="0" applyBorder="0" applyProtection="0"/>
    <xf numFmtId="0" fontId="55" fillId="0" borderId="0"/>
    <xf numFmtId="0" fontId="54" fillId="0" borderId="0" applyNumberFormat="0" applyBorder="0" applyProtection="0"/>
    <xf numFmtId="0" fontId="54" fillId="0" borderId="0" applyNumberFormat="0" applyBorder="0" applyProtection="0"/>
    <xf numFmtId="0" fontId="10" fillId="0" borderId="0"/>
    <xf numFmtId="0" fontId="39" fillId="0" borderId="0"/>
    <xf numFmtId="0" fontId="10" fillId="0" borderId="0"/>
    <xf numFmtId="0" fontId="23" fillId="0" borderId="0"/>
    <xf numFmtId="0" fontId="3" fillId="0" borderId="0"/>
    <xf numFmtId="0" fontId="54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4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4" fillId="0" borderId="0" applyNumberFormat="0" applyBorder="0" applyProtection="0"/>
    <xf numFmtId="0" fontId="23" fillId="0" borderId="0"/>
    <xf numFmtId="0" fontId="54" fillId="0" borderId="0" applyNumberFormat="0" applyBorder="0" applyProtection="0"/>
    <xf numFmtId="0" fontId="23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54" fillId="0" borderId="0" applyNumberFormat="0" applyBorder="0" applyProtection="0"/>
    <xf numFmtId="0" fontId="23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54" fillId="0" borderId="0" applyNumberFormat="0" applyBorder="0" applyProtection="0"/>
    <xf numFmtId="0" fontId="2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54" fillId="0" borderId="0" applyNumberFormat="0" applyBorder="0" applyProtection="0"/>
    <xf numFmtId="0" fontId="23" fillId="0" borderId="0"/>
    <xf numFmtId="0" fontId="3" fillId="0" borderId="0"/>
    <xf numFmtId="0" fontId="55" fillId="0" borderId="0"/>
    <xf numFmtId="0" fontId="3" fillId="0" borderId="0"/>
    <xf numFmtId="0" fontId="10" fillId="0" borderId="0"/>
    <xf numFmtId="0" fontId="10" fillId="0" borderId="0"/>
    <xf numFmtId="0" fontId="55" fillId="0" borderId="0"/>
    <xf numFmtId="0" fontId="55" fillId="0" borderId="0"/>
    <xf numFmtId="0" fontId="55" fillId="0" borderId="0"/>
    <xf numFmtId="0" fontId="58" fillId="0" borderId="0"/>
    <xf numFmtId="0" fontId="3" fillId="0" borderId="0"/>
    <xf numFmtId="0" fontId="23" fillId="0" borderId="0"/>
    <xf numFmtId="0" fontId="39" fillId="0" borderId="0"/>
    <xf numFmtId="0" fontId="3" fillId="0" borderId="0"/>
    <xf numFmtId="0" fontId="39" fillId="0" borderId="0"/>
    <xf numFmtId="0" fontId="3" fillId="0" borderId="0"/>
    <xf numFmtId="0" fontId="23" fillId="0" borderId="0"/>
    <xf numFmtId="0" fontId="39" fillId="0" borderId="0"/>
    <xf numFmtId="0" fontId="3" fillId="0" borderId="0"/>
    <xf numFmtId="0" fontId="3" fillId="0" borderId="0"/>
    <xf numFmtId="0" fontId="3" fillId="0" borderId="0"/>
    <xf numFmtId="0" fontId="59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4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4" fillId="0" borderId="0" applyNumberFormat="0" applyBorder="0" applyProtection="0"/>
    <xf numFmtId="0" fontId="23" fillId="0" borderId="0"/>
    <xf numFmtId="0" fontId="54" fillId="0" borderId="0" applyNumberFormat="0" applyBorder="0" applyProtection="0"/>
    <xf numFmtId="0" fontId="39" fillId="0" borderId="0"/>
    <xf numFmtId="0" fontId="23" fillId="0" borderId="0"/>
    <xf numFmtId="0" fontId="54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4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4" fillId="0" borderId="0" applyNumberFormat="0" applyBorder="0" applyProtection="0"/>
    <xf numFmtId="0" fontId="23" fillId="0" borderId="0"/>
    <xf numFmtId="0" fontId="54" fillId="0" borderId="0" applyNumberFormat="0" applyBorder="0" applyProtection="0"/>
    <xf numFmtId="0" fontId="23" fillId="0" borderId="0"/>
    <xf numFmtId="0" fontId="23" fillId="0" borderId="0"/>
    <xf numFmtId="0" fontId="32" fillId="0" borderId="0"/>
    <xf numFmtId="0" fontId="32" fillId="0" borderId="0"/>
    <xf numFmtId="0" fontId="32" fillId="0" borderId="0"/>
    <xf numFmtId="0" fontId="54" fillId="0" borderId="0" applyNumberFormat="0" applyBorder="0" applyProtection="0"/>
    <xf numFmtId="0" fontId="3" fillId="0" borderId="0"/>
    <xf numFmtId="0" fontId="3" fillId="0" borderId="0"/>
    <xf numFmtId="0" fontId="55" fillId="0" borderId="0"/>
    <xf numFmtId="0" fontId="55" fillId="0" borderId="0"/>
    <xf numFmtId="0" fontId="55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4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4" fillId="0" borderId="0" applyNumberFormat="0" applyBorder="0" applyProtection="0"/>
    <xf numFmtId="0" fontId="23" fillId="0" borderId="0"/>
    <xf numFmtId="0" fontId="54" fillId="0" borderId="0" applyNumberFormat="0" applyBorder="0" applyProtection="0"/>
    <xf numFmtId="0" fontId="23" fillId="0" borderId="0"/>
    <xf numFmtId="0" fontId="23" fillId="0" borderId="0"/>
    <xf numFmtId="0" fontId="54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54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4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4" fillId="0" borderId="0" applyNumberFormat="0" applyBorder="0" applyProtection="0"/>
    <xf numFmtId="0" fontId="23" fillId="0" borderId="0"/>
    <xf numFmtId="0" fontId="54" fillId="0" borderId="0" applyNumberFormat="0" applyBorder="0" applyProtection="0"/>
    <xf numFmtId="0" fontId="23" fillId="0" borderId="0"/>
    <xf numFmtId="0" fontId="23" fillId="0" borderId="0"/>
    <xf numFmtId="0" fontId="55" fillId="0" borderId="0"/>
    <xf numFmtId="0" fontId="55" fillId="0" borderId="0"/>
    <xf numFmtId="0" fontId="55" fillId="0" borderId="0"/>
    <xf numFmtId="0" fontId="54" fillId="0" borderId="0" applyNumberFormat="0" applyBorder="0" applyProtection="0"/>
    <xf numFmtId="0" fontId="3" fillId="0" borderId="0"/>
    <xf numFmtId="0" fontId="18" fillId="20" borderId="1" applyNumberFormat="0" applyAlignment="0" applyProtection="0"/>
    <xf numFmtId="0" fontId="18" fillId="20" borderId="1" applyNumberFormat="0" applyAlignment="0" applyProtection="0"/>
    <xf numFmtId="0" fontId="60" fillId="45" borderId="31" applyNumberFormat="0" applyAlignment="0" applyProtection="0"/>
    <xf numFmtId="0" fontId="18" fillId="20" borderId="1" applyNumberFormat="0" applyAlignment="0" applyProtection="0"/>
    <xf numFmtId="9" fontId="23" fillId="0" borderId="0" applyFill="0" applyBorder="0" applyAlignment="0" applyProtection="0"/>
    <xf numFmtId="9" fontId="54" fillId="0" borderId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ill="0" applyBorder="0" applyAlignment="0" applyProtection="0"/>
    <xf numFmtId="9" fontId="23" fillId="0" borderId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61" fillId="0" borderId="0" applyNumberFormat="0" applyBorder="0" applyProtection="0"/>
    <xf numFmtId="0" fontId="62" fillId="0" borderId="0" applyNumberFormat="0" applyBorder="0" applyProtection="0"/>
    <xf numFmtId="0" fontId="61" fillId="0" borderId="0" applyNumberFormat="0" applyBorder="0" applyProtection="0"/>
    <xf numFmtId="0" fontId="62" fillId="0" borderId="0" applyNumberFormat="0" applyBorder="0" applyProtection="0"/>
    <xf numFmtId="171" fontId="61" fillId="0" borderId="0" applyBorder="0" applyProtection="0"/>
    <xf numFmtId="171" fontId="62" fillId="0" borderId="0" applyBorder="0" applyProtection="0"/>
    <xf numFmtId="171" fontId="61" fillId="0" borderId="0" applyBorder="0" applyProtection="0"/>
    <xf numFmtId="171" fontId="62" fillId="0" borderId="0" applyBorder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63" fillId="0" borderId="38" applyNumberFormat="0" applyFill="0" applyAlignment="0" applyProtection="0"/>
    <xf numFmtId="0" fontId="19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3" fillId="23" borderId="9" applyNumberFormat="0" applyAlignment="0" applyProtection="0"/>
    <xf numFmtId="0" fontId="23" fillId="23" borderId="9" applyNumberFormat="0" applyAlignment="0" applyProtection="0"/>
    <xf numFmtId="0" fontId="54" fillId="48" borderId="39" applyNumberFormat="0" applyAlignment="0" applyProtection="0"/>
    <xf numFmtId="0" fontId="10" fillId="23" borderId="9" applyNumberFormat="0" applyAlignment="0" applyProtection="0"/>
    <xf numFmtId="0" fontId="10" fillId="23" borderId="9" applyNumberFormat="0" applyAlignment="0" applyProtection="0"/>
    <xf numFmtId="0" fontId="10" fillId="23" borderId="9" applyNumberFormat="0" applyAlignment="0" applyProtection="0"/>
    <xf numFmtId="0" fontId="10" fillId="23" borderId="9" applyNumberFormat="0" applyAlignment="0" applyProtection="0"/>
    <xf numFmtId="0" fontId="10" fillId="23" borderId="9" applyNumberFormat="0" applyAlignment="0" applyProtection="0"/>
    <xf numFmtId="169" fontId="23" fillId="0" borderId="0" applyFill="0" applyBorder="0" applyAlignment="0" applyProtection="0"/>
    <xf numFmtId="175" fontId="54" fillId="0" borderId="0" applyFill="0" applyBorder="0" applyAlignment="0" applyProtection="0"/>
    <xf numFmtId="44" fontId="10" fillId="0" borderId="0" applyFont="0" applyFill="0" applyBorder="0" applyAlignment="0" applyProtection="0"/>
    <xf numFmtId="170" fontId="31" fillId="0" borderId="0"/>
    <xf numFmtId="44" fontId="10" fillId="0" borderId="0" applyFont="0" applyFill="0" applyBorder="0" applyAlignment="0" applyProtection="0"/>
    <xf numFmtId="170" fontId="31" fillId="0" borderId="0"/>
    <xf numFmtId="169" fontId="23" fillId="0" borderId="0" applyFill="0" applyBorder="0" applyAlignment="0" applyProtection="0"/>
    <xf numFmtId="169" fontId="23" fillId="0" borderId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70" fontId="23" fillId="0" borderId="0" applyFill="0" applyBorder="0" applyAlignment="0" applyProtection="0"/>
    <xf numFmtId="176" fontId="54" fillId="0" borderId="0" applyFill="0" applyBorder="0" applyAlignment="0" applyProtection="0"/>
    <xf numFmtId="44" fontId="10" fillId="0" borderId="0" applyFont="0" applyFill="0" applyBorder="0" applyAlignment="0" applyProtection="0"/>
    <xf numFmtId="170" fontId="23" fillId="0" borderId="0" applyFill="0" applyBorder="0" applyAlignment="0" applyProtection="0"/>
    <xf numFmtId="170" fontId="23" fillId="0" borderId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23" fillId="0" borderId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72" fontId="54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172" fontId="54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172" fontId="54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172" fontId="54" fillId="0" borderId="0" applyFill="0" applyBorder="0" applyAlignment="0" applyProtection="0"/>
    <xf numFmtId="44" fontId="31" fillId="0" borderId="0" applyFont="0" applyFill="0" applyBorder="0" applyAlignment="0" applyProtection="0"/>
    <xf numFmtId="44" fontId="23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23" fillId="0" borderId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" fillId="0" borderId="0" applyFill="0" applyBorder="0" applyAlignment="0" applyProtection="0"/>
    <xf numFmtId="44" fontId="23" fillId="0" borderId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67" fillId="28" borderId="0" applyNumberFormat="0" applyBorder="0" applyAlignment="0" applyProtection="0"/>
    <xf numFmtId="0" fontId="22" fillId="3" borderId="0" applyNumberFormat="0" applyBorder="0" applyAlignment="0" applyProtection="0"/>
    <xf numFmtId="0" fontId="68" fillId="0" borderId="40" applyNumberFormat="0" applyFill="0" applyAlignment="0" applyProtection="0"/>
    <xf numFmtId="0" fontId="69" fillId="0" borderId="41" applyNumberFormat="0" applyFill="0" applyAlignment="0" applyProtection="0"/>
    <xf numFmtId="0" fontId="69" fillId="0" borderId="0" applyNumberFormat="0" applyFill="0" applyBorder="0" applyAlignment="0" applyProtection="0"/>
    <xf numFmtId="9" fontId="3" fillId="0" borderId="0" applyFont="0" applyFill="0" applyBorder="0" applyAlignment="0" applyProtection="0"/>
  </cellStyleXfs>
  <cellXfs count="330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5" fillId="0" borderId="14" xfId="0" applyNumberFormat="1" applyFont="1" applyBorder="1" applyAlignment="1" applyProtection="1">
      <alignment horizontal="center" vertical="center" wrapText="1"/>
    </xf>
    <xf numFmtId="1" fontId="5" fillId="0" borderId="0" xfId="0" applyNumberFormat="1" applyFont="1" applyAlignment="1">
      <alignment horizontal="center" vertical="center" wrapText="1"/>
    </xf>
    <xf numFmtId="0" fontId="4" fillId="0" borderId="11" xfId="394" applyNumberFormat="1" applyFont="1" applyBorder="1" applyAlignment="1" applyProtection="1">
      <alignment horizontal="center" vertical="center" wrapText="1"/>
    </xf>
    <xf numFmtId="0" fontId="5" fillId="0" borderId="0" xfId="394" applyNumberFormat="1" applyFont="1" applyBorder="1" applyAlignment="1" applyProtection="1">
      <alignment horizontal="center" vertical="center" wrapText="1"/>
    </xf>
    <xf numFmtId="1" fontId="5" fillId="25" borderId="0" xfId="0" applyNumberFormat="1" applyFont="1" applyFill="1" applyAlignment="1">
      <alignment horizontal="center" vertical="center" wrapText="1"/>
    </xf>
    <xf numFmtId="1" fontId="4" fillId="0" borderId="11" xfId="394" applyNumberFormat="1" applyFont="1" applyBorder="1" applyAlignment="1">
      <alignment horizontal="center" vertical="center" wrapText="1"/>
    </xf>
    <xf numFmtId="1" fontId="5" fillId="0" borderId="0" xfId="0" applyNumberFormat="1" applyFont="1" applyBorder="1" applyAlignment="1">
      <alignment horizontal="center" vertical="center" wrapText="1"/>
    </xf>
    <xf numFmtId="0" fontId="4" fillId="0" borderId="12" xfId="394" applyNumberFormat="1" applyFont="1" applyBorder="1" applyAlignment="1" applyProtection="1">
      <alignment horizontal="center" vertical="center" wrapText="1"/>
    </xf>
    <xf numFmtId="49" fontId="4" fillId="0" borderId="0" xfId="394" applyNumberFormat="1" applyFont="1" applyBorder="1" applyAlignment="1" applyProtection="1">
      <alignment horizontal="center" vertical="center" wrapText="1"/>
    </xf>
    <xf numFmtId="165" fontId="4" fillId="0" borderId="11" xfId="512" applyNumberFormat="1" applyFont="1" applyBorder="1" applyAlignment="1">
      <alignment horizontal="center" vertical="center"/>
    </xf>
    <xf numFmtId="165" fontId="4" fillId="0" borderId="11" xfId="513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4" fontId="4" fillId="0" borderId="0" xfId="512" applyFont="1" applyBorder="1" applyAlignment="1">
      <alignment horizontal="center" vertical="center"/>
    </xf>
    <xf numFmtId="165" fontId="4" fillId="0" borderId="0" xfId="394" applyNumberFormat="1" applyFont="1" applyBorder="1" applyAlignment="1">
      <alignment horizontal="center" vertical="center"/>
    </xf>
    <xf numFmtId="0" fontId="4" fillId="0" borderId="0" xfId="394" applyFont="1" applyBorder="1" applyAlignment="1">
      <alignment horizontal="center" vertical="center"/>
    </xf>
    <xf numFmtId="49" fontId="4" fillId="0" borderId="11" xfId="394" applyNumberFormat="1" applyFont="1" applyBorder="1" applyAlignment="1" applyProtection="1">
      <alignment horizontal="center" vertical="center" wrapText="1"/>
    </xf>
    <xf numFmtId="49" fontId="4" fillId="0" borderId="11" xfId="0" applyNumberFormat="1" applyFont="1" applyBorder="1" applyAlignment="1" applyProtection="1">
      <alignment horizontal="center" vertical="center" wrapText="1"/>
    </xf>
    <xf numFmtId="1" fontId="4" fillId="0" borderId="11" xfId="394" applyNumberFormat="1" applyFont="1" applyBorder="1" applyAlignment="1" applyProtection="1">
      <alignment horizontal="center" vertical="center"/>
    </xf>
    <xf numFmtId="0" fontId="4" fillId="0" borderId="11" xfId="512" applyNumberFormat="1" applyFont="1" applyBorder="1" applyAlignment="1">
      <alignment horizontal="center" vertical="center"/>
    </xf>
    <xf numFmtId="3" fontId="4" fillId="0" borderId="11" xfId="394" applyNumberFormat="1" applyFont="1" applyBorder="1" applyAlignment="1" applyProtection="1">
      <alignment horizontal="center" vertical="center"/>
    </xf>
    <xf numFmtId="0" fontId="4" fillId="0" borderId="11" xfId="394" applyFont="1" applyBorder="1" applyAlignment="1">
      <alignment horizontal="center" vertical="center"/>
    </xf>
    <xf numFmtId="9" fontId="4" fillId="0" borderId="11" xfId="394" applyNumberFormat="1" applyFont="1" applyBorder="1" applyAlignment="1">
      <alignment horizontal="center" vertical="center"/>
    </xf>
    <xf numFmtId="164" fontId="4" fillId="0" borderId="11" xfId="394" applyNumberFormat="1" applyFont="1" applyBorder="1" applyAlignment="1">
      <alignment horizontal="center" vertical="center"/>
    </xf>
    <xf numFmtId="165" fontId="4" fillId="0" borderId="11" xfId="394" applyNumberFormat="1" applyFont="1" applyBorder="1" applyAlignment="1">
      <alignment horizontal="center" vertical="center"/>
    </xf>
    <xf numFmtId="9" fontId="4" fillId="0" borderId="11" xfId="394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165" fontId="4" fillId="0" borderId="12" xfId="394" applyNumberFormat="1" applyFont="1" applyBorder="1" applyAlignment="1">
      <alignment horizontal="center" vertical="center"/>
    </xf>
    <xf numFmtId="166" fontId="4" fillId="0" borderId="11" xfId="394" applyNumberFormat="1" applyFont="1" applyBorder="1" applyAlignment="1">
      <alignment horizontal="center" vertical="center"/>
    </xf>
    <xf numFmtId="1" fontId="4" fillId="0" borderId="11" xfId="394" applyNumberFormat="1" applyFont="1" applyBorder="1" applyAlignment="1">
      <alignment horizontal="center" vertical="center"/>
    </xf>
    <xf numFmtId="3" fontId="4" fillId="0" borderId="11" xfId="394" applyNumberFormat="1" applyFont="1" applyBorder="1" applyAlignment="1">
      <alignment horizontal="center" vertical="center"/>
    </xf>
    <xf numFmtId="1" fontId="5" fillId="0" borderId="0" xfId="394" applyNumberFormat="1" applyFont="1" applyBorder="1" applyAlignment="1" applyProtection="1">
      <alignment horizontal="center" vertical="center"/>
    </xf>
    <xf numFmtId="3" fontId="4" fillId="0" borderId="0" xfId="394" applyNumberFormat="1" applyFont="1" applyBorder="1" applyAlignment="1" applyProtection="1">
      <alignment horizontal="center" vertical="center"/>
    </xf>
    <xf numFmtId="164" fontId="5" fillId="0" borderId="21" xfId="394" applyNumberFormat="1" applyFont="1" applyBorder="1" applyAlignment="1">
      <alignment horizontal="center" vertical="center"/>
    </xf>
    <xf numFmtId="165" fontId="4" fillId="0" borderId="12" xfId="512" applyNumberFormat="1" applyFont="1" applyBorder="1" applyAlignment="1">
      <alignment horizontal="center" vertical="center"/>
    </xf>
    <xf numFmtId="165" fontId="5" fillId="0" borderId="21" xfId="512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8" xfId="394" applyFont="1" applyBorder="1" applyAlignment="1">
      <alignment horizontal="center" vertical="center"/>
    </xf>
    <xf numFmtId="0" fontId="4" fillId="0" borderId="23" xfId="394" applyFont="1" applyBorder="1" applyAlignment="1">
      <alignment horizontal="center" vertical="center"/>
    </xf>
    <xf numFmtId="0" fontId="4" fillId="0" borderId="15" xfId="394" applyFont="1" applyBorder="1" applyAlignment="1">
      <alignment horizontal="center" vertical="center"/>
    </xf>
    <xf numFmtId="1" fontId="4" fillId="0" borderId="12" xfId="394" applyNumberFormat="1" applyFont="1" applyBorder="1" applyAlignment="1" applyProtection="1">
      <alignment horizontal="center" vertical="center"/>
    </xf>
    <xf numFmtId="3" fontId="4" fillId="0" borderId="12" xfId="394" applyNumberFormat="1" applyFont="1" applyBorder="1" applyAlignment="1" applyProtection="1">
      <alignment horizontal="center" vertical="center"/>
    </xf>
    <xf numFmtId="0" fontId="4" fillId="0" borderId="24" xfId="394" applyFont="1" applyBorder="1" applyAlignment="1">
      <alignment horizontal="center" vertical="center"/>
    </xf>
    <xf numFmtId="0" fontId="4" fillId="0" borderId="22" xfId="394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 wrapText="1"/>
    </xf>
    <xf numFmtId="1" fontId="4" fillId="0" borderId="11" xfId="394" applyNumberFormat="1" applyFont="1" applyFill="1" applyBorder="1" applyAlignment="1" applyProtection="1">
      <alignment horizontal="center" vertical="center"/>
    </xf>
    <xf numFmtId="0" fontId="4" fillId="0" borderId="11" xfId="394" applyNumberFormat="1" applyFont="1" applyFill="1" applyBorder="1" applyAlignment="1" applyProtection="1">
      <alignment horizontal="center" vertical="center" wrapText="1"/>
    </xf>
    <xf numFmtId="0" fontId="4" fillId="0" borderId="11" xfId="394" applyFont="1" applyFill="1" applyBorder="1" applyAlignment="1">
      <alignment horizontal="center" vertical="center"/>
    </xf>
    <xf numFmtId="3" fontId="4" fillId="0" borderId="11" xfId="394" applyNumberFormat="1" applyFont="1" applyFill="1" applyBorder="1" applyAlignment="1" applyProtection="1">
      <alignment horizontal="center" vertical="center"/>
    </xf>
    <xf numFmtId="165" fontId="4" fillId="0" borderId="11" xfId="512" applyNumberFormat="1" applyFont="1" applyFill="1" applyBorder="1" applyAlignment="1">
      <alignment horizontal="center" vertical="center"/>
    </xf>
    <xf numFmtId="164" fontId="4" fillId="0" borderId="18" xfId="394" applyNumberFormat="1" applyFont="1" applyFill="1" applyBorder="1" applyAlignment="1">
      <alignment horizontal="center" vertical="center"/>
    </xf>
    <xf numFmtId="165" fontId="5" fillId="0" borderId="21" xfId="512" applyNumberFormat="1" applyFont="1" applyFill="1" applyBorder="1" applyAlignment="1">
      <alignment horizontal="center" vertical="center"/>
    </xf>
    <xf numFmtId="165" fontId="5" fillId="0" borderId="21" xfId="394" applyNumberFormat="1" applyFont="1" applyFill="1" applyBorder="1" applyAlignment="1">
      <alignment horizontal="center" vertical="center"/>
    </xf>
    <xf numFmtId="49" fontId="4" fillId="0" borderId="11" xfId="394" applyNumberFormat="1" applyFont="1" applyFill="1" applyBorder="1" applyAlignment="1" applyProtection="1">
      <alignment horizontal="center" vertical="center" wrapText="1"/>
    </xf>
    <xf numFmtId="0" fontId="4" fillId="0" borderId="17" xfId="394" applyFont="1" applyFill="1" applyBorder="1" applyAlignment="1">
      <alignment horizontal="center" vertical="center"/>
    </xf>
    <xf numFmtId="0" fontId="4" fillId="0" borderId="26" xfId="394" applyFont="1" applyBorder="1" applyAlignment="1">
      <alignment horizontal="center" vertical="center"/>
    </xf>
    <xf numFmtId="165" fontId="4" fillId="0" borderId="26" xfId="513" applyNumberFormat="1" applyFont="1" applyBorder="1" applyAlignment="1">
      <alignment horizontal="center" vertical="center"/>
    </xf>
    <xf numFmtId="9" fontId="4" fillId="0" borderId="26" xfId="394" applyNumberFormat="1" applyFont="1" applyBorder="1" applyAlignment="1">
      <alignment horizontal="center" vertical="center"/>
    </xf>
    <xf numFmtId="164" fontId="4" fillId="0" borderId="26" xfId="394" applyNumberFormat="1" applyFont="1" applyBorder="1" applyAlignment="1">
      <alignment horizontal="center" vertical="center"/>
    </xf>
    <xf numFmtId="165" fontId="4" fillId="0" borderId="0" xfId="512" applyNumberFormat="1" applyFont="1" applyBorder="1" applyAlignment="1">
      <alignment horizontal="center" vertical="center"/>
    </xf>
    <xf numFmtId="1" fontId="4" fillId="49" borderId="11" xfId="394" applyNumberFormat="1" applyFont="1" applyFill="1" applyBorder="1" applyAlignment="1" applyProtection="1">
      <alignment horizontal="center" vertical="center"/>
    </xf>
    <xf numFmtId="49" fontId="4" fillId="49" borderId="11" xfId="394" applyNumberFormat="1" applyFont="1" applyFill="1" applyBorder="1" applyAlignment="1" applyProtection="1">
      <alignment horizontal="center" vertical="center" wrapText="1"/>
    </xf>
    <xf numFmtId="3" fontId="4" fillId="49" borderId="11" xfId="394" applyNumberFormat="1" applyFont="1" applyFill="1" applyBorder="1" applyAlignment="1" applyProtection="1">
      <alignment horizontal="center" vertical="center"/>
    </xf>
    <xf numFmtId="1" fontId="4" fillId="0" borderId="0" xfId="394" applyNumberFormat="1" applyFont="1" applyBorder="1" applyAlignment="1" applyProtection="1">
      <alignment horizontal="center" vertical="center"/>
    </xf>
    <xf numFmtId="165" fontId="4" fillId="0" borderId="11" xfId="0" applyNumberFormat="1" applyFont="1" applyBorder="1" applyAlignment="1">
      <alignment horizontal="center" vertical="center"/>
    </xf>
    <xf numFmtId="9" fontId="4" fillId="0" borderId="11" xfId="52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9" fontId="4" fillId="0" borderId="0" xfId="521" applyFont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9" fontId="4" fillId="0" borderId="0" xfId="521" applyFont="1" applyFill="1" applyBorder="1" applyAlignment="1">
      <alignment horizontal="center" vertical="center"/>
    </xf>
    <xf numFmtId="165" fontId="34" fillId="0" borderId="0" xfId="0" applyNumberFormat="1" applyFont="1" applyAlignment="1">
      <alignment horizontal="center" vertical="center"/>
    </xf>
    <xf numFmtId="9" fontId="34" fillId="0" borderId="0" xfId="521" applyFont="1" applyAlignment="1">
      <alignment horizontal="center" vertical="center"/>
    </xf>
    <xf numFmtId="165" fontId="4" fillId="0" borderId="12" xfId="0" applyNumberFormat="1" applyFont="1" applyBorder="1" applyAlignment="1">
      <alignment horizontal="center" vertical="center"/>
    </xf>
    <xf numFmtId="0" fontId="4" fillId="0" borderId="28" xfId="394" applyFont="1" applyBorder="1" applyAlignment="1">
      <alignment horizontal="center" vertical="center"/>
    </xf>
    <xf numFmtId="165" fontId="4" fillId="0" borderId="11" xfId="0" applyNumberFormat="1" applyFont="1" applyFill="1" applyBorder="1" applyAlignment="1">
      <alignment horizontal="center" vertical="center"/>
    </xf>
    <xf numFmtId="9" fontId="4" fillId="0" borderId="11" xfId="521" applyFont="1" applyFill="1" applyBorder="1" applyAlignment="1">
      <alignment horizontal="center" vertical="center"/>
    </xf>
    <xf numFmtId="1" fontId="4" fillId="0" borderId="0" xfId="394" applyNumberFormat="1" applyFont="1" applyFill="1" applyBorder="1" applyAlignment="1" applyProtection="1">
      <alignment horizontal="center" vertical="center"/>
    </xf>
    <xf numFmtId="0" fontId="4" fillId="0" borderId="0" xfId="394" applyNumberFormat="1" applyFont="1" applyFill="1" applyBorder="1" applyAlignment="1" applyProtection="1">
      <alignment horizontal="center" vertical="center" wrapText="1"/>
    </xf>
    <xf numFmtId="0" fontId="4" fillId="0" borderId="0" xfId="394" applyFont="1" applyFill="1" applyBorder="1" applyAlignment="1">
      <alignment horizontal="center" vertical="center"/>
    </xf>
    <xf numFmtId="3" fontId="4" fillId="0" borderId="0" xfId="394" applyNumberFormat="1" applyFont="1" applyFill="1" applyBorder="1" applyAlignment="1" applyProtection="1">
      <alignment horizontal="center" vertical="center"/>
    </xf>
    <xf numFmtId="165" fontId="4" fillId="0" borderId="0" xfId="512" applyNumberFormat="1" applyFont="1" applyFill="1" applyBorder="1" applyAlignment="1">
      <alignment horizontal="center" vertical="center"/>
    </xf>
    <xf numFmtId="164" fontId="4" fillId="0" borderId="0" xfId="394" applyNumberFormat="1" applyFont="1" applyFill="1" applyBorder="1" applyAlignment="1">
      <alignment horizontal="center" vertical="center"/>
    </xf>
    <xf numFmtId="165" fontId="5" fillId="0" borderId="0" xfId="512" applyNumberFormat="1" applyFont="1" applyFill="1" applyBorder="1" applyAlignment="1">
      <alignment horizontal="center" vertical="center"/>
    </xf>
    <xf numFmtId="165" fontId="5" fillId="0" borderId="0" xfId="394" applyNumberFormat="1" applyFont="1" applyFill="1" applyBorder="1" applyAlignment="1">
      <alignment horizontal="center" vertical="center"/>
    </xf>
    <xf numFmtId="165" fontId="4" fillId="0" borderId="12" xfId="0" applyNumberFormat="1" applyFont="1" applyFill="1" applyBorder="1" applyAlignment="1">
      <alignment horizontal="center" vertical="center"/>
    </xf>
    <xf numFmtId="9" fontId="4" fillId="0" borderId="0" xfId="394" applyNumberFormat="1" applyFont="1" applyFill="1" applyBorder="1" applyAlignment="1">
      <alignment horizontal="center" vertical="center"/>
    </xf>
    <xf numFmtId="165" fontId="4" fillId="24" borderId="11" xfId="0" applyNumberFormat="1" applyFont="1" applyFill="1" applyBorder="1" applyAlignment="1">
      <alignment horizontal="center" vertical="center"/>
    </xf>
    <xf numFmtId="9" fontId="4" fillId="24" borderId="11" xfId="521" applyFont="1" applyFill="1" applyBorder="1" applyAlignment="1">
      <alignment horizontal="center" vertical="center"/>
    </xf>
    <xf numFmtId="165" fontId="34" fillId="0" borderId="11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 applyProtection="1">
      <alignment horizontal="center" vertical="center" wrapText="1"/>
    </xf>
    <xf numFmtId="3" fontId="5" fillId="0" borderId="14" xfId="0" applyNumberFormat="1" applyFont="1" applyBorder="1" applyAlignment="1" applyProtection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4" fontId="5" fillId="25" borderId="15" xfId="0" applyNumberFormat="1" applyFont="1" applyFill="1" applyBorder="1" applyAlignment="1" applyProtection="1">
      <alignment horizontal="center" vertical="center" wrapText="1"/>
      <protection locked="0"/>
    </xf>
    <xf numFmtId="4" fontId="5" fillId="25" borderId="11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11" xfId="0" applyNumberFormat="1" applyFont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" fontId="37" fillId="0" borderId="46" xfId="0" applyNumberFormat="1" applyFont="1" applyBorder="1" applyAlignment="1" applyProtection="1">
      <alignment horizontal="center" vertical="center" wrapText="1"/>
    </xf>
    <xf numFmtId="49" fontId="37" fillId="0" borderId="46" xfId="0" applyNumberFormat="1" applyFont="1" applyBorder="1" applyAlignment="1" applyProtection="1">
      <alignment horizontal="center" vertical="center" wrapText="1"/>
    </xf>
    <xf numFmtId="0" fontId="37" fillId="0" borderId="46" xfId="0" applyNumberFormat="1" applyFont="1" applyBorder="1" applyAlignment="1" applyProtection="1">
      <alignment horizontal="center" vertical="center" wrapText="1"/>
    </xf>
    <xf numFmtId="3" fontId="37" fillId="0" borderId="46" xfId="0" applyNumberFormat="1" applyFont="1" applyBorder="1" applyAlignment="1" applyProtection="1">
      <alignment horizontal="center" vertical="center" wrapText="1"/>
    </xf>
    <xf numFmtId="3" fontId="37" fillId="0" borderId="47" xfId="0" applyNumberFormat="1" applyFont="1" applyBorder="1" applyAlignment="1" applyProtection="1">
      <alignment horizontal="center" vertical="center" wrapText="1"/>
    </xf>
    <xf numFmtId="0" fontId="37" fillId="0" borderId="47" xfId="0" applyFont="1" applyBorder="1" applyAlignment="1">
      <alignment horizontal="center" vertical="center"/>
    </xf>
    <xf numFmtId="1" fontId="5" fillId="49" borderId="0" xfId="0" applyNumberFormat="1" applyFont="1" applyFill="1" applyAlignment="1">
      <alignment horizontal="center" vertical="center" wrapText="1"/>
    </xf>
    <xf numFmtId="0" fontId="5" fillId="49" borderId="0" xfId="0" applyFont="1" applyFill="1" applyBorder="1" applyAlignment="1">
      <alignment horizontal="center" vertical="center"/>
    </xf>
    <xf numFmtId="16" fontId="5" fillId="49" borderId="11" xfId="394" applyNumberFormat="1" applyFont="1" applyFill="1" applyBorder="1" applyAlignment="1" applyProtection="1">
      <alignment horizontal="center" vertical="center" wrapText="1"/>
    </xf>
    <xf numFmtId="1" fontId="4" fillId="49" borderId="11" xfId="394" applyNumberFormat="1" applyFont="1" applyFill="1" applyBorder="1" applyAlignment="1" applyProtection="1">
      <alignment horizontal="center" vertical="center" wrapText="1"/>
    </xf>
    <xf numFmtId="3" fontId="5" fillId="49" borderId="11" xfId="394" applyNumberFormat="1" applyFont="1" applyFill="1" applyBorder="1" applyAlignment="1" applyProtection="1">
      <alignment horizontal="center" vertical="center"/>
    </xf>
    <xf numFmtId="0" fontId="5" fillId="49" borderId="11" xfId="394" applyFont="1" applyFill="1" applyBorder="1" applyAlignment="1">
      <alignment horizontal="center" vertical="center"/>
    </xf>
    <xf numFmtId="0" fontId="4" fillId="49" borderId="11" xfId="394" applyFont="1" applyFill="1" applyBorder="1" applyAlignment="1">
      <alignment horizontal="center" vertical="center"/>
    </xf>
    <xf numFmtId="165" fontId="4" fillId="49" borderId="11" xfId="512" applyNumberFormat="1" applyFont="1" applyFill="1" applyBorder="1" applyAlignment="1">
      <alignment horizontal="center" vertical="center"/>
    </xf>
    <xf numFmtId="9" fontId="4" fillId="49" borderId="11" xfId="394" applyNumberFormat="1" applyFont="1" applyFill="1" applyBorder="1" applyAlignment="1">
      <alignment horizontal="center" vertical="center"/>
    </xf>
    <xf numFmtId="164" fontId="4" fillId="49" borderId="11" xfId="394" applyNumberFormat="1" applyFont="1" applyFill="1" applyBorder="1" applyAlignment="1">
      <alignment horizontal="center" vertical="center"/>
    </xf>
    <xf numFmtId="165" fontId="4" fillId="49" borderId="11" xfId="394" applyNumberFormat="1" applyFont="1" applyFill="1" applyBorder="1" applyAlignment="1">
      <alignment horizontal="center" vertical="center"/>
    </xf>
    <xf numFmtId="165" fontId="5" fillId="49" borderId="11" xfId="109" applyNumberFormat="1" applyFont="1" applyFill="1" applyBorder="1" applyAlignment="1">
      <alignment horizontal="center" vertical="center"/>
    </xf>
    <xf numFmtId="165" fontId="5" fillId="49" borderId="11" xfId="394" applyNumberFormat="1" applyFont="1" applyFill="1" applyBorder="1" applyAlignment="1">
      <alignment horizontal="center" vertical="center"/>
    </xf>
    <xf numFmtId="49" fontId="4" fillId="49" borderId="0" xfId="0" applyNumberFormat="1" applyFont="1" applyFill="1" applyAlignment="1">
      <alignment horizontal="left" vertical="center" wrapText="1"/>
    </xf>
    <xf numFmtId="49" fontId="4" fillId="49" borderId="11" xfId="394" applyNumberFormat="1" applyFont="1" applyFill="1" applyBorder="1" applyAlignment="1" applyProtection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3" fontId="4" fillId="0" borderId="11" xfId="394" applyNumberFormat="1" applyFont="1" applyFill="1" applyBorder="1" applyAlignment="1">
      <alignment horizontal="center" vertical="center"/>
    </xf>
    <xf numFmtId="164" fontId="4" fillId="0" borderId="11" xfId="394" applyNumberFormat="1" applyFont="1" applyFill="1" applyBorder="1" applyAlignment="1">
      <alignment horizontal="center" vertical="center"/>
    </xf>
    <xf numFmtId="165" fontId="4" fillId="0" borderId="11" xfId="394" applyNumberFormat="1" applyFont="1" applyFill="1" applyBorder="1" applyAlignment="1">
      <alignment horizontal="center" vertical="center"/>
    </xf>
    <xf numFmtId="49" fontId="4" fillId="0" borderId="11" xfId="394" applyNumberFormat="1" applyFont="1" applyFill="1" applyBorder="1" applyAlignment="1" applyProtection="1">
      <alignment horizontal="left" vertical="center" wrapText="1"/>
    </xf>
    <xf numFmtId="1" fontId="4" fillId="0" borderId="12" xfId="394" applyNumberFormat="1" applyFont="1" applyFill="1" applyBorder="1" applyAlignment="1" applyProtection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165" fontId="5" fillId="0" borderId="43" xfId="0" applyNumberFormat="1" applyFont="1" applyFill="1" applyBorder="1" applyAlignment="1">
      <alignment horizontal="center" vertical="center"/>
    </xf>
    <xf numFmtId="16" fontId="4" fillId="0" borderId="11" xfId="394" applyNumberFormat="1" applyFont="1" applyFill="1" applyBorder="1" applyAlignment="1" applyProtection="1">
      <alignment horizontal="center" vertical="center" wrapText="1"/>
    </xf>
    <xf numFmtId="0" fontId="4" fillId="0" borderId="18" xfId="394" applyFont="1" applyFill="1" applyBorder="1" applyAlignment="1">
      <alignment horizontal="center" vertical="center"/>
    </xf>
    <xf numFmtId="1" fontId="4" fillId="0" borderId="11" xfId="394" applyNumberFormat="1" applyFont="1" applyFill="1" applyBorder="1" applyAlignment="1" applyProtection="1">
      <alignment horizontal="center" vertical="center" wrapText="1"/>
    </xf>
    <xf numFmtId="165" fontId="4" fillId="0" borderId="12" xfId="512" applyNumberFormat="1" applyFont="1" applyFill="1" applyBorder="1" applyAlignment="1">
      <alignment horizontal="center" vertical="center"/>
    </xf>
    <xf numFmtId="165" fontId="4" fillId="0" borderId="12" xfId="394" applyNumberFormat="1" applyFont="1" applyFill="1" applyBorder="1" applyAlignment="1">
      <alignment horizontal="center" vertical="center"/>
    </xf>
    <xf numFmtId="165" fontId="4" fillId="0" borderId="0" xfId="394" applyNumberFormat="1" applyFont="1" applyFill="1" applyBorder="1" applyAlignment="1">
      <alignment horizontal="center" vertical="center"/>
    </xf>
    <xf numFmtId="0" fontId="4" fillId="0" borderId="12" xfId="394" applyNumberFormat="1" applyFont="1" applyFill="1" applyBorder="1" applyAlignment="1" applyProtection="1">
      <alignment horizontal="center" vertical="center" wrapText="1"/>
    </xf>
    <xf numFmtId="1" fontId="4" fillId="0" borderId="12" xfId="394" applyNumberFormat="1" applyFont="1" applyFill="1" applyBorder="1" applyAlignment="1" applyProtection="1">
      <alignment horizontal="center" vertical="center" wrapText="1"/>
    </xf>
    <xf numFmtId="3" fontId="4" fillId="0" borderId="12" xfId="394" applyNumberFormat="1" applyFont="1" applyFill="1" applyBorder="1" applyAlignment="1" applyProtection="1">
      <alignment horizontal="center" vertical="center"/>
    </xf>
    <xf numFmtId="0" fontId="4" fillId="0" borderId="26" xfId="394" applyFont="1" applyFill="1" applyBorder="1" applyAlignment="1">
      <alignment horizontal="center" vertical="center"/>
    </xf>
    <xf numFmtId="165" fontId="4" fillId="0" borderId="26" xfId="512" applyNumberFormat="1" applyFont="1" applyFill="1" applyBorder="1" applyAlignment="1">
      <alignment horizontal="center" vertical="center"/>
    </xf>
    <xf numFmtId="9" fontId="4" fillId="0" borderId="26" xfId="394" applyNumberFormat="1" applyFont="1" applyFill="1" applyBorder="1" applyAlignment="1">
      <alignment horizontal="center" vertical="center"/>
    </xf>
    <xf numFmtId="164" fontId="4" fillId="0" borderId="26" xfId="394" applyNumberFormat="1" applyFont="1" applyFill="1" applyBorder="1" applyAlignment="1">
      <alignment horizontal="center" vertical="center"/>
    </xf>
    <xf numFmtId="165" fontId="4" fillId="0" borderId="26" xfId="394" applyNumberFormat="1" applyFont="1" applyFill="1" applyBorder="1" applyAlignment="1">
      <alignment horizontal="center" vertical="center"/>
    </xf>
    <xf numFmtId="165" fontId="4" fillId="0" borderId="11" xfId="513" applyNumberFormat="1" applyFont="1" applyFill="1" applyBorder="1" applyAlignment="1">
      <alignment horizontal="center" vertical="center"/>
    </xf>
    <xf numFmtId="0" fontId="5" fillId="0" borderId="0" xfId="394" applyNumberFormat="1" applyFont="1" applyFill="1" applyBorder="1" applyAlignment="1" applyProtection="1">
      <alignment horizontal="center" vertical="center" wrapText="1"/>
    </xf>
    <xf numFmtId="165" fontId="4" fillId="0" borderId="0" xfId="0" applyNumberFormat="1" applyFont="1" applyFill="1" applyAlignment="1">
      <alignment horizontal="center" vertical="center"/>
    </xf>
    <xf numFmtId="9" fontId="4" fillId="0" borderId="0" xfId="52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11" xfId="394" applyFont="1" applyFill="1" applyBorder="1" applyAlignment="1">
      <alignment horizontal="center" vertical="center" wrapText="1"/>
    </xf>
    <xf numFmtId="0" fontId="7" fillId="0" borderId="0" xfId="394" applyFont="1" applyFill="1" applyBorder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 applyProtection="1">
      <alignment horizontal="center" vertical="center"/>
    </xf>
    <xf numFmtId="0" fontId="5" fillId="0" borderId="14" xfId="0" applyNumberFormat="1" applyFont="1" applyFill="1" applyBorder="1" applyAlignment="1" applyProtection="1">
      <alignment horizontal="center" vertical="center" wrapText="1"/>
    </xf>
    <xf numFmtId="3" fontId="4" fillId="0" borderId="15" xfId="0" applyNumberFormat="1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49" fontId="4" fillId="0" borderId="19" xfId="394" applyNumberFormat="1" applyFont="1" applyFill="1" applyBorder="1" applyAlignment="1" applyProtection="1">
      <alignment horizontal="center" vertical="center" wrapText="1"/>
    </xf>
    <xf numFmtId="0" fontId="8" fillId="0" borderId="18" xfId="0" applyFont="1" applyFill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165" fontId="35" fillId="0" borderId="11" xfId="0" applyNumberFormat="1" applyFont="1" applyBorder="1" applyAlignment="1">
      <alignment horizontal="center" vertical="center" wrapText="1"/>
    </xf>
    <xf numFmtId="9" fontId="35" fillId="0" borderId="11" xfId="521" applyFont="1" applyBorder="1" applyAlignment="1">
      <alignment horizontal="center" vertical="center" wrapText="1"/>
    </xf>
    <xf numFmtId="49" fontId="5" fillId="0" borderId="14" xfId="0" applyNumberFormat="1" applyFont="1" applyBorder="1" applyAlignment="1" applyProtection="1">
      <alignment vertical="center" wrapText="1"/>
    </xf>
    <xf numFmtId="1" fontId="5" fillId="0" borderId="14" xfId="0" applyNumberFormat="1" applyFont="1" applyBorder="1" applyAlignment="1" applyProtection="1">
      <alignment horizontal="center" vertical="center" wrapText="1"/>
    </xf>
    <xf numFmtId="0" fontId="35" fillId="0" borderId="0" xfId="0" applyFont="1" applyAlignment="1">
      <alignment horizontal="center" vertical="center"/>
    </xf>
    <xf numFmtId="3" fontId="5" fillId="0" borderId="0" xfId="394" applyNumberFormat="1" applyFont="1" applyBorder="1" applyAlignment="1" applyProtection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9" fontId="5" fillId="0" borderId="0" xfId="521" applyFont="1" applyAlignment="1">
      <alignment horizontal="center" vertical="center"/>
    </xf>
    <xf numFmtId="0" fontId="5" fillId="0" borderId="0" xfId="394" applyFont="1" applyBorder="1" applyAlignment="1">
      <alignment horizontal="center" vertical="center"/>
    </xf>
    <xf numFmtId="164" fontId="5" fillId="0" borderId="0" xfId="394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65" fontId="5" fillId="0" borderId="2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65" fontId="5" fillId="0" borderId="42" xfId="0" applyNumberFormat="1" applyFont="1" applyFill="1" applyBorder="1" applyAlignment="1">
      <alignment horizontal="center" vertical="center"/>
    </xf>
    <xf numFmtId="49" fontId="4" fillId="0" borderId="12" xfId="394" applyNumberFormat="1" applyFont="1" applyFill="1" applyBorder="1" applyAlignment="1" applyProtection="1">
      <alignment horizontal="left" vertical="center" wrapText="1"/>
    </xf>
    <xf numFmtId="0" fontId="4" fillId="0" borderId="11" xfId="394" applyNumberFormat="1" applyFont="1" applyFill="1" applyBorder="1" applyAlignment="1" applyProtection="1">
      <alignment horizontal="left" vertical="center" wrapText="1"/>
    </xf>
    <xf numFmtId="165" fontId="4" fillId="0" borderId="18" xfId="0" applyNumberFormat="1" applyFont="1" applyBorder="1" applyAlignment="1">
      <alignment horizontal="center" vertical="center"/>
    </xf>
    <xf numFmtId="165" fontId="5" fillId="0" borderId="50" xfId="0" applyNumberFormat="1" applyFont="1" applyBorder="1" applyAlignment="1">
      <alignment horizontal="center" vertical="center"/>
    </xf>
    <xf numFmtId="165" fontId="5" fillId="0" borderId="51" xfId="0" applyNumberFormat="1" applyFont="1" applyBorder="1" applyAlignment="1">
      <alignment horizontal="center" vertical="center"/>
    </xf>
    <xf numFmtId="165" fontId="5" fillId="0" borderId="21" xfId="0" applyNumberFormat="1" applyFont="1" applyFill="1" applyBorder="1" applyAlignment="1">
      <alignment horizontal="center" vertical="center"/>
    </xf>
    <xf numFmtId="165" fontId="5" fillId="0" borderId="52" xfId="0" applyNumberFormat="1" applyFont="1" applyFill="1" applyBorder="1" applyAlignment="1">
      <alignment horizontal="center" vertical="center"/>
    </xf>
    <xf numFmtId="165" fontId="5" fillId="0" borderId="50" xfId="0" applyNumberFormat="1" applyFont="1" applyFill="1" applyBorder="1" applyAlignment="1">
      <alignment horizontal="center" vertical="center"/>
    </xf>
    <xf numFmtId="165" fontId="4" fillId="0" borderId="28" xfId="0" applyNumberFormat="1" applyFont="1" applyFill="1" applyBorder="1" applyAlignment="1">
      <alignment horizontal="center" vertical="center"/>
    </xf>
    <xf numFmtId="49" fontId="5" fillId="0" borderId="0" xfId="394" applyNumberFormat="1" applyFont="1" applyFill="1" applyBorder="1" applyAlignment="1" applyProtection="1">
      <alignment horizontal="left" vertical="center" wrapText="1"/>
    </xf>
    <xf numFmtId="165" fontId="5" fillId="0" borderId="51" xfId="512" applyNumberFormat="1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165" fontId="5" fillId="0" borderId="44" xfId="512" applyNumberFormat="1" applyFont="1" applyBorder="1" applyAlignment="1">
      <alignment horizontal="center" vertical="center"/>
    </xf>
    <xf numFmtId="1" fontId="37" fillId="0" borderId="10" xfId="0" applyNumberFormat="1" applyFont="1" applyBorder="1" applyAlignment="1" applyProtection="1">
      <alignment horizontal="center" vertical="center" wrapText="1"/>
    </xf>
    <xf numFmtId="49" fontId="37" fillId="0" borderId="53" xfId="0" applyNumberFormat="1" applyFont="1" applyBorder="1" applyAlignment="1" applyProtection="1">
      <alignment horizontal="center" vertical="center" wrapText="1"/>
    </xf>
    <xf numFmtId="49" fontId="37" fillId="0" borderId="19" xfId="0" applyNumberFormat="1" applyFont="1" applyBorder="1" applyAlignment="1" applyProtection="1">
      <alignment horizontal="center" vertical="center" wrapText="1"/>
    </xf>
    <xf numFmtId="0" fontId="37" fillId="0" borderId="19" xfId="0" applyNumberFormat="1" applyFont="1" applyBorder="1" applyAlignment="1" applyProtection="1">
      <alignment horizontal="center" vertical="center" wrapText="1"/>
    </xf>
    <xf numFmtId="1" fontId="37" fillId="0" borderId="19" xfId="0" applyNumberFormat="1" applyFont="1" applyBorder="1" applyAlignment="1" applyProtection="1">
      <alignment horizontal="center" vertical="center" wrapText="1"/>
    </xf>
    <xf numFmtId="3" fontId="37" fillId="0" borderId="19" xfId="0" applyNumberFormat="1" applyFont="1" applyBorder="1" applyAlignment="1" applyProtection="1">
      <alignment horizontal="center" vertical="center" wrapText="1"/>
    </xf>
    <xf numFmtId="0" fontId="37" fillId="0" borderId="53" xfId="0" applyFont="1" applyBorder="1" applyAlignment="1">
      <alignment horizontal="center" vertical="center"/>
    </xf>
    <xf numFmtId="1" fontId="5" fillId="0" borderId="11" xfId="0" applyNumberFormat="1" applyFont="1" applyBorder="1" applyAlignment="1" applyProtection="1">
      <alignment horizontal="center" vertical="center" wrapText="1"/>
    </xf>
    <xf numFmtId="49" fontId="5" fillId="0" borderId="11" xfId="0" applyNumberFormat="1" applyFont="1" applyBorder="1" applyAlignment="1" applyProtection="1">
      <alignment horizontal="center" vertical="center" wrapText="1"/>
    </xf>
    <xf numFmtId="0" fontId="5" fillId="0" borderId="11" xfId="0" applyNumberFormat="1" applyFont="1" applyBorder="1" applyAlignment="1" applyProtection="1">
      <alignment horizontal="center" vertical="center" wrapText="1"/>
    </xf>
    <xf numFmtId="3" fontId="5" fillId="0" borderId="11" xfId="0" applyNumberFormat="1" applyFont="1" applyBorder="1" applyAlignment="1" applyProtection="1">
      <alignment horizontal="center" vertical="center" wrapText="1"/>
    </xf>
    <xf numFmtId="0" fontId="37" fillId="0" borderId="45" xfId="0" applyFont="1" applyBorder="1" applyAlignment="1">
      <alignment horizontal="center" vertical="center"/>
    </xf>
    <xf numFmtId="0" fontId="37" fillId="0" borderId="10" xfId="0" applyFont="1" applyBorder="1" applyAlignment="1">
      <alignment horizontal="center" vertical="center"/>
    </xf>
    <xf numFmtId="0" fontId="37" fillId="0" borderId="49" xfId="0" applyFont="1" applyBorder="1" applyAlignment="1">
      <alignment horizontal="center" vertical="center"/>
    </xf>
    <xf numFmtId="0" fontId="38" fillId="0" borderId="0" xfId="0" applyFont="1" applyAlignment="1">
      <alignment vertical="center"/>
    </xf>
    <xf numFmtId="1" fontId="5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49" fontId="4" fillId="0" borderId="11" xfId="394" applyNumberFormat="1" applyFont="1" applyBorder="1" applyAlignment="1" applyProtection="1">
      <alignment horizontal="left" vertical="center" wrapText="1"/>
    </xf>
    <xf numFmtId="49" fontId="6" fillId="0" borderId="19" xfId="394" applyNumberFormat="1" applyFont="1" applyBorder="1" applyAlignment="1" applyProtection="1">
      <alignment horizontal="left" vertical="center" wrapText="1"/>
    </xf>
    <xf numFmtId="49" fontId="4" fillId="0" borderId="12" xfId="394" applyNumberFormat="1" applyFont="1" applyBorder="1" applyAlignment="1" applyProtection="1">
      <alignment horizontal="left" vertical="center" wrapText="1"/>
    </xf>
    <xf numFmtId="0" fontId="4" fillId="0" borderId="11" xfId="0" applyFont="1" applyFill="1" applyBorder="1" applyAlignment="1">
      <alignment horizontal="left" vertical="center"/>
    </xf>
    <xf numFmtId="1" fontId="4" fillId="0" borderId="0" xfId="394" applyNumberFormat="1" applyFont="1" applyBorder="1" applyAlignment="1" applyProtection="1">
      <alignment horizontal="left" vertical="center"/>
    </xf>
    <xf numFmtId="49" fontId="4" fillId="0" borderId="0" xfId="394" applyNumberFormat="1" applyFont="1" applyBorder="1" applyAlignment="1" applyProtection="1">
      <alignment horizontal="left" vertical="center" wrapText="1"/>
    </xf>
    <xf numFmtId="1" fontId="5" fillId="0" borderId="0" xfId="394" applyNumberFormat="1" applyFont="1" applyBorder="1" applyAlignment="1" applyProtection="1">
      <alignment horizontal="left" vertical="center"/>
    </xf>
    <xf numFmtId="3" fontId="4" fillId="0" borderId="0" xfId="394" applyNumberFormat="1" applyFont="1" applyBorder="1" applyAlignment="1" applyProtection="1">
      <alignment horizontal="left" vertical="center"/>
    </xf>
    <xf numFmtId="0" fontId="4" fillId="0" borderId="0" xfId="394" applyFont="1" applyBorder="1" applyAlignment="1">
      <alignment horizontal="left" vertical="center"/>
    </xf>
    <xf numFmtId="1" fontId="4" fillId="25" borderId="0" xfId="0" applyNumberFormat="1" applyFont="1" applyFill="1" applyAlignment="1">
      <alignment horizontal="left" vertical="center"/>
    </xf>
    <xf numFmtId="49" fontId="5" fillId="25" borderId="21" xfId="0" applyNumberFormat="1" applyFont="1" applyFill="1" applyBorder="1" applyAlignment="1">
      <alignment horizontal="center" vertical="center" wrapText="1"/>
    </xf>
    <xf numFmtId="49" fontId="4" fillId="25" borderId="0" xfId="0" applyNumberFormat="1" applyFont="1" applyFill="1" applyAlignment="1">
      <alignment horizontal="left" vertical="center" wrapText="1"/>
    </xf>
    <xf numFmtId="49" fontId="5" fillId="25" borderId="0" xfId="0" applyNumberFormat="1" applyFont="1" applyFill="1" applyAlignment="1">
      <alignment horizontal="left" vertical="center" wrapText="1"/>
    </xf>
    <xf numFmtId="1" fontId="5" fillId="25" borderId="0" xfId="0" applyNumberFormat="1" applyFont="1" applyFill="1" applyBorder="1" applyAlignment="1">
      <alignment horizontal="left" vertical="center"/>
    </xf>
    <xf numFmtId="3" fontId="4" fillId="25" borderId="0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49" fontId="5" fillId="0" borderId="19" xfId="394" applyNumberFormat="1" applyFont="1" applyBorder="1" applyAlignment="1" applyProtection="1">
      <alignment horizontal="left" vertical="center" wrapText="1"/>
    </xf>
    <xf numFmtId="0" fontId="4" fillId="0" borderId="11" xfId="394" applyFont="1" applyBorder="1" applyAlignment="1">
      <alignment horizontal="left" vertical="center"/>
    </xf>
    <xf numFmtId="49" fontId="4" fillId="0" borderId="11" xfId="394" applyNumberFormat="1" applyFont="1" applyBorder="1" applyAlignment="1">
      <alignment horizontal="left" vertical="center" wrapText="1"/>
    </xf>
    <xf numFmtId="49" fontId="5" fillId="0" borderId="0" xfId="394" applyNumberFormat="1" applyFont="1" applyBorder="1" applyAlignment="1" applyProtection="1">
      <alignment horizontal="left" vertical="center" wrapText="1"/>
    </xf>
    <xf numFmtId="0" fontId="5" fillId="0" borderId="0" xfId="394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1" fontId="4" fillId="0" borderId="0" xfId="0" applyNumberFormat="1" applyFont="1" applyBorder="1" applyAlignment="1">
      <alignment horizontal="left" vertical="center"/>
    </xf>
    <xf numFmtId="49" fontId="5" fillId="0" borderId="21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1" fontId="5" fillId="0" borderId="0" xfId="0" applyNumberFormat="1" applyFont="1" applyAlignment="1">
      <alignment horizontal="left" vertical="center"/>
    </xf>
    <xf numFmtId="3" fontId="4" fillId="0" borderId="0" xfId="0" applyNumberFormat="1" applyFont="1" applyAlignment="1">
      <alignment horizontal="left" vertical="center"/>
    </xf>
    <xf numFmtId="1" fontId="4" fillId="0" borderId="0" xfId="0" applyNumberFormat="1" applyFont="1" applyAlignment="1">
      <alignment horizontal="left" vertical="center"/>
    </xf>
    <xf numFmtId="49" fontId="7" fillId="0" borderId="0" xfId="394" applyNumberFormat="1" applyFont="1" applyAlignment="1">
      <alignment horizontal="left" vertical="center" wrapText="1"/>
    </xf>
    <xf numFmtId="49" fontId="5" fillId="0" borderId="19" xfId="394" applyNumberFormat="1" applyFont="1" applyFill="1" applyBorder="1" applyAlignment="1" applyProtection="1">
      <alignment horizontal="left" vertical="center" wrapText="1"/>
    </xf>
    <xf numFmtId="49" fontId="4" fillId="0" borderId="16" xfId="394" applyNumberFormat="1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5" fillId="0" borderId="21" xfId="0" applyFont="1" applyBorder="1" applyAlignment="1">
      <alignment horizontal="center" vertical="center" wrapText="1"/>
    </xf>
    <xf numFmtId="164" fontId="4" fillId="0" borderId="0" xfId="394" applyNumberFormat="1" applyFont="1" applyBorder="1" applyAlignment="1">
      <alignment horizontal="left" vertical="center"/>
    </xf>
    <xf numFmtId="0" fontId="4" fillId="0" borderId="49" xfId="0" applyFont="1" applyBorder="1" applyAlignment="1">
      <alignment horizontal="left" vertical="center"/>
    </xf>
    <xf numFmtId="49" fontId="4" fillId="0" borderId="16" xfId="394" applyNumberFormat="1" applyFont="1" applyBorder="1" applyAlignment="1" applyProtection="1">
      <alignment horizontal="left" vertical="center" wrapText="1"/>
    </xf>
    <xf numFmtId="1" fontId="5" fillId="0" borderId="0" xfId="0" applyNumberFormat="1" applyFont="1" applyFill="1" applyAlignment="1">
      <alignment horizontal="left" vertical="center"/>
    </xf>
    <xf numFmtId="164" fontId="4" fillId="0" borderId="0" xfId="0" applyNumberFormat="1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1" fontId="5" fillId="0" borderId="0" xfId="394" applyNumberFormat="1" applyFont="1" applyFill="1" applyBorder="1" applyAlignment="1" applyProtection="1">
      <alignment horizontal="left" vertical="center"/>
    </xf>
    <xf numFmtId="1" fontId="4" fillId="0" borderId="0" xfId="394" applyNumberFormat="1" applyFont="1" applyFill="1" applyBorder="1" applyAlignment="1" applyProtection="1">
      <alignment horizontal="left" vertical="center"/>
    </xf>
    <xf numFmtId="49" fontId="5" fillId="0" borderId="21" xfId="394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49" fontId="4" fillId="0" borderId="0" xfId="394" applyNumberFormat="1" applyFont="1" applyFill="1" applyBorder="1" applyAlignment="1" applyProtection="1">
      <alignment horizontal="left" vertical="center" wrapText="1"/>
    </xf>
    <xf numFmtId="0" fontId="4" fillId="0" borderId="0" xfId="394" applyFont="1" applyFill="1" applyBorder="1" applyAlignment="1">
      <alignment horizontal="left" vertical="center"/>
    </xf>
    <xf numFmtId="3" fontId="4" fillId="0" borderId="0" xfId="394" applyNumberFormat="1" applyFont="1" applyFill="1" applyBorder="1" applyAlignment="1" applyProtection="1">
      <alignment horizontal="left" vertical="center"/>
    </xf>
    <xf numFmtId="0" fontId="7" fillId="0" borderId="0" xfId="394" applyFont="1" applyFill="1" applyBorder="1" applyAlignment="1">
      <alignment horizontal="left" vertical="center" wrapText="1"/>
    </xf>
    <xf numFmtId="164" fontId="4" fillId="0" borderId="0" xfId="394" applyNumberFormat="1" applyFont="1" applyFill="1" applyBorder="1" applyAlignment="1">
      <alignment horizontal="left" vertical="center"/>
    </xf>
    <xf numFmtId="1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 wrapText="1"/>
    </xf>
    <xf numFmtId="3" fontId="4" fillId="0" borderId="0" xfId="0" applyNumberFormat="1" applyFont="1" applyFill="1" applyAlignment="1">
      <alignment horizontal="left" vertical="center"/>
    </xf>
    <xf numFmtId="49" fontId="5" fillId="0" borderId="25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horizontal="left" vertical="center" wrapText="1"/>
    </xf>
    <xf numFmtId="49" fontId="5" fillId="0" borderId="13" xfId="0" applyNumberFormat="1" applyFont="1" applyFill="1" applyBorder="1" applyAlignment="1" applyProtection="1">
      <alignment horizontal="left" vertical="center" wrapText="1"/>
    </xf>
    <xf numFmtId="49" fontId="5" fillId="0" borderId="14" xfId="0" applyNumberFormat="1" applyFont="1" applyFill="1" applyBorder="1" applyAlignment="1" applyProtection="1">
      <alignment horizontal="left" vertical="center" wrapText="1"/>
    </xf>
    <xf numFmtId="1" fontId="5" fillId="0" borderId="14" xfId="0" applyNumberFormat="1" applyFont="1" applyFill="1" applyBorder="1" applyAlignment="1" applyProtection="1">
      <alignment horizontal="left" vertical="center"/>
    </xf>
    <xf numFmtId="0" fontId="5" fillId="0" borderId="0" xfId="394" applyNumberFormat="1" applyFont="1" applyBorder="1" applyAlignment="1" applyProtection="1">
      <alignment horizontal="left" vertical="center" wrapText="1"/>
    </xf>
    <xf numFmtId="1" fontId="5" fillId="0" borderId="0" xfId="394" applyNumberFormat="1" applyFont="1" applyBorder="1" applyAlignment="1" applyProtection="1">
      <alignment horizontal="left" vertical="center" wrapText="1"/>
    </xf>
    <xf numFmtId="0" fontId="34" fillId="0" borderId="0" xfId="0" applyFont="1" applyAlignment="1">
      <alignment vertical="center"/>
    </xf>
    <xf numFmtId="0" fontId="34" fillId="0" borderId="11" xfId="0" applyFont="1" applyBorder="1" applyAlignment="1">
      <alignment vertical="center"/>
    </xf>
    <xf numFmtId="49" fontId="5" fillId="24" borderId="0" xfId="0" applyNumberFormat="1" applyFont="1" applyFill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3" fontId="5" fillId="0" borderId="0" xfId="0" applyNumberFormat="1" applyFont="1" applyAlignment="1">
      <alignment horizontal="left" vertical="center" wrapText="1"/>
    </xf>
    <xf numFmtId="164" fontId="35" fillId="0" borderId="0" xfId="0" applyNumberFormat="1" applyFont="1" applyAlignment="1">
      <alignment horizontal="center" vertical="center"/>
    </xf>
    <xf numFmtId="0" fontId="34" fillId="0" borderId="0" xfId="0" applyFont="1" applyBorder="1" applyAlignment="1">
      <alignment vertical="center"/>
    </xf>
    <xf numFmtId="0" fontId="34" fillId="0" borderId="0" xfId="0" applyFont="1" applyAlignment="1">
      <alignment vertical="center" wrapText="1"/>
    </xf>
    <xf numFmtId="3" fontId="5" fillId="0" borderId="15" xfId="0" applyNumberFormat="1" applyFont="1" applyBorder="1" applyAlignment="1" applyProtection="1">
      <alignment horizontal="center" vertical="center" wrapText="1"/>
    </xf>
    <xf numFmtId="0" fontId="37" fillId="0" borderId="46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1" fontId="4" fillId="49" borderId="0" xfId="0" applyNumberFormat="1" applyFont="1" applyFill="1" applyAlignment="1">
      <alignment horizontal="left" vertical="center"/>
    </xf>
    <xf numFmtId="49" fontId="5" fillId="49" borderId="48" xfId="0" applyNumberFormat="1" applyFont="1" applyFill="1" applyBorder="1" applyAlignment="1">
      <alignment horizontal="center" vertical="center" wrapText="1"/>
    </xf>
    <xf numFmtId="1" fontId="5" fillId="49" borderId="0" xfId="0" applyNumberFormat="1" applyFont="1" applyFill="1" applyAlignment="1">
      <alignment horizontal="left" vertical="center"/>
    </xf>
    <xf numFmtId="3" fontId="5" fillId="49" borderId="0" xfId="0" applyNumberFormat="1" applyFont="1" applyFill="1" applyAlignment="1">
      <alignment horizontal="left" vertical="center"/>
    </xf>
    <xf numFmtId="3" fontId="4" fillId="49" borderId="0" xfId="0" applyNumberFormat="1" applyFont="1" applyFill="1" applyAlignment="1">
      <alignment horizontal="left" vertical="center"/>
    </xf>
    <xf numFmtId="0" fontId="5" fillId="49" borderId="0" xfId="0" applyFont="1" applyFill="1" applyBorder="1" applyAlignment="1">
      <alignment horizontal="left" vertical="center"/>
    </xf>
    <xf numFmtId="0" fontId="4" fillId="49" borderId="0" xfId="0" applyFont="1" applyFill="1" applyBorder="1" applyAlignment="1">
      <alignment horizontal="left" vertical="center"/>
    </xf>
    <xf numFmtId="0" fontId="4" fillId="49" borderId="0" xfId="0" applyFont="1" applyFill="1" applyAlignment="1">
      <alignment horizontal="left" vertical="center"/>
    </xf>
    <xf numFmtId="0" fontId="4" fillId="49" borderId="0" xfId="0" applyFont="1" applyFill="1" applyAlignment="1">
      <alignment horizontal="center" vertical="center"/>
    </xf>
    <xf numFmtId="49" fontId="5" fillId="49" borderId="11" xfId="394" applyNumberFormat="1" applyFont="1" applyFill="1" applyBorder="1" applyAlignment="1" applyProtection="1">
      <alignment horizontal="left" vertical="center" wrapText="1"/>
    </xf>
    <xf numFmtId="0" fontId="4" fillId="49" borderId="11" xfId="0" applyFont="1" applyFill="1" applyBorder="1" applyAlignment="1">
      <alignment horizontal="left" vertical="center"/>
    </xf>
    <xf numFmtId="1" fontId="37" fillId="50" borderId="0" xfId="0" applyNumberFormat="1" applyFont="1" applyFill="1" applyBorder="1" applyAlignment="1" applyProtection="1">
      <alignment horizontal="center" vertical="center" wrapText="1"/>
    </xf>
    <xf numFmtId="49" fontId="37" fillId="50" borderId="0" xfId="0" applyNumberFormat="1" applyFont="1" applyFill="1" applyBorder="1" applyAlignment="1" applyProtection="1">
      <alignment horizontal="center" vertical="center" wrapText="1"/>
    </xf>
    <xf numFmtId="0" fontId="37" fillId="50" borderId="0" xfId="0" applyNumberFormat="1" applyFont="1" applyFill="1" applyBorder="1" applyAlignment="1" applyProtection="1">
      <alignment horizontal="center" vertical="center" wrapText="1"/>
    </xf>
    <xf numFmtId="3" fontId="37" fillId="50" borderId="0" xfId="0" applyNumberFormat="1" applyFont="1" applyFill="1" applyBorder="1" applyAlignment="1" applyProtection="1">
      <alignment horizontal="center" vertical="center" wrapText="1"/>
    </xf>
    <xf numFmtId="0" fontId="37" fillId="50" borderId="0" xfId="0" applyFont="1" applyFill="1" applyBorder="1" applyAlignment="1">
      <alignment horizontal="center" vertical="center"/>
    </xf>
    <xf numFmtId="0" fontId="70" fillId="0" borderId="11" xfId="0" applyFont="1" applyBorder="1" applyAlignment="1">
      <alignment horizontal="center" vertical="center" wrapText="1"/>
    </xf>
    <xf numFmtId="0" fontId="37" fillId="0" borderId="19" xfId="0" applyNumberFormat="1" applyFont="1" applyBorder="1" applyAlignment="1">
      <alignment horizontal="center" vertical="center"/>
    </xf>
    <xf numFmtId="0" fontId="37" fillId="0" borderId="19" xfId="521" applyNumberFormat="1" applyFont="1" applyBorder="1" applyAlignment="1">
      <alignment horizontal="center" vertical="center"/>
    </xf>
    <xf numFmtId="0" fontId="37" fillId="0" borderId="29" xfId="0" applyNumberFormat="1" applyFont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36" fillId="0" borderId="0" xfId="0" applyFont="1" applyAlignment="1">
      <alignment vertical="center" wrapText="1"/>
    </xf>
    <xf numFmtId="0" fontId="71" fillId="0" borderId="0" xfId="0" applyFont="1" applyAlignment="1">
      <alignment vertical="center"/>
    </xf>
    <xf numFmtId="0" fontId="71" fillId="0" borderId="0" xfId="0" applyFont="1" applyAlignment="1">
      <alignment vertical="center" wrapText="1"/>
    </xf>
    <xf numFmtId="0" fontId="5" fillId="0" borderId="0" xfId="394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165" fontId="5" fillId="0" borderId="0" xfId="512" applyNumberFormat="1" applyFont="1" applyBorder="1" applyAlignment="1">
      <alignment horizontal="center" vertical="center"/>
    </xf>
    <xf numFmtId="165" fontId="5" fillId="0" borderId="0" xfId="0" applyNumberFormat="1" applyFont="1" applyBorder="1" applyAlignment="1">
      <alignment horizontal="center" vertical="center"/>
    </xf>
    <xf numFmtId="1" fontId="4" fillId="26" borderId="0" xfId="0" applyNumberFormat="1" applyFont="1" applyFill="1" applyBorder="1" applyAlignment="1" applyProtection="1">
      <alignment horizontal="left" vertical="center"/>
    </xf>
    <xf numFmtId="0" fontId="5" fillId="0" borderId="0" xfId="394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5" fillId="0" borderId="18" xfId="394" applyFont="1" applyBorder="1" applyAlignment="1">
      <alignment horizontal="right" vertical="center"/>
    </xf>
    <xf numFmtId="0" fontId="5" fillId="0" borderId="26" xfId="0" applyFont="1" applyBorder="1" applyAlignment="1">
      <alignment horizontal="right" vertical="center"/>
    </xf>
    <xf numFmtId="0" fontId="5" fillId="0" borderId="27" xfId="0" applyFont="1" applyBorder="1" applyAlignment="1">
      <alignment horizontal="right" vertical="center"/>
    </xf>
    <xf numFmtId="1" fontId="4" fillId="0" borderId="0" xfId="0" applyNumberFormat="1" applyFont="1" applyFill="1" applyBorder="1" applyAlignment="1" applyProtection="1">
      <alignment horizontal="left" vertical="center"/>
    </xf>
    <xf numFmtId="0" fontId="4" fillId="0" borderId="0" xfId="0" applyFont="1" applyFill="1" applyAlignment="1">
      <alignment horizontal="left" vertical="center"/>
    </xf>
    <xf numFmtId="0" fontId="5" fillId="0" borderId="29" xfId="394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5" fillId="0" borderId="30" xfId="0" applyFont="1" applyBorder="1" applyAlignment="1">
      <alignment horizontal="right" vertical="center"/>
    </xf>
  </cellXfs>
  <cellStyles count="522">
    <cellStyle name="20% - akcent 1 2" xfId="1"/>
    <cellStyle name="20% - akcent 1 2 2" xfId="2"/>
    <cellStyle name="20% - akcent 1 2 3" xfId="3"/>
    <cellStyle name="20% - akcent 1 3" xfId="4"/>
    <cellStyle name="20% - akcent 2 2" xfId="5"/>
    <cellStyle name="20% - akcent 2 2 2" xfId="6"/>
    <cellStyle name="20% - akcent 2 2 3" xfId="7"/>
    <cellStyle name="20% - akcent 2 3" xfId="8"/>
    <cellStyle name="20% - akcent 3 2" xfId="9"/>
    <cellStyle name="20% - akcent 3 2 2" xfId="10"/>
    <cellStyle name="20% - akcent 3 2 3" xfId="11"/>
    <cellStyle name="20% - akcent 3 3" xfId="12"/>
    <cellStyle name="20% - akcent 4 2" xfId="13"/>
    <cellStyle name="20% - akcent 4 2 2" xfId="14"/>
    <cellStyle name="20% - akcent 4 2 3" xfId="15"/>
    <cellStyle name="20% - akcent 4 3" xfId="16"/>
    <cellStyle name="20% - akcent 5 2" xfId="17"/>
    <cellStyle name="20% - akcent 5 2 2" xfId="18"/>
    <cellStyle name="20% - akcent 5 2 3" xfId="19"/>
    <cellStyle name="20% - akcent 5 3" xfId="20"/>
    <cellStyle name="20% - akcent 6 2" xfId="21"/>
    <cellStyle name="20% - akcent 6 2 2" xfId="22"/>
    <cellStyle name="20% - akcent 6 2 3" xfId="23"/>
    <cellStyle name="20% - akcent 6 3" xfId="24"/>
    <cellStyle name="40% - akcent 1 2" xfId="25"/>
    <cellStyle name="40% - akcent 1 2 2" xfId="26"/>
    <cellStyle name="40% - akcent 1 2 3" xfId="27"/>
    <cellStyle name="40% - akcent 1 3" xfId="28"/>
    <cellStyle name="40% - akcent 2 2" xfId="29"/>
    <cellStyle name="40% - akcent 2 2 2" xfId="30"/>
    <cellStyle name="40% - akcent 2 2 3" xfId="31"/>
    <cellStyle name="40% - akcent 2 3" xfId="32"/>
    <cellStyle name="40% - akcent 3 2" xfId="33"/>
    <cellStyle name="40% - akcent 3 2 2" xfId="34"/>
    <cellStyle name="40% - akcent 3 2 3" xfId="35"/>
    <cellStyle name="40% - akcent 3 3" xfId="36"/>
    <cellStyle name="40% - akcent 4 2" xfId="37"/>
    <cellStyle name="40% - akcent 4 2 2" xfId="38"/>
    <cellStyle name="40% - akcent 4 2 3" xfId="39"/>
    <cellStyle name="40% - akcent 4 3" xfId="40"/>
    <cellStyle name="40% - akcent 5 2" xfId="41"/>
    <cellStyle name="40% - akcent 5 2 2" xfId="42"/>
    <cellStyle name="40% - akcent 5 2 3" xfId="43"/>
    <cellStyle name="40% - akcent 5 3" xfId="44"/>
    <cellStyle name="40% - akcent 6 2" xfId="45"/>
    <cellStyle name="40% - akcent 6 2 2" xfId="46"/>
    <cellStyle name="40% - akcent 6 2 3" xfId="47"/>
    <cellStyle name="40% - akcent 6 3" xfId="48"/>
    <cellStyle name="60% - akcent 1 2" xfId="49"/>
    <cellStyle name="60% - akcent 1 2 2" xfId="50"/>
    <cellStyle name="60% - akcent 1 2 3" xfId="51"/>
    <cellStyle name="60% - akcent 1 3" xfId="52"/>
    <cellStyle name="60% - akcent 2 2" xfId="53"/>
    <cellStyle name="60% - akcent 2 2 2" xfId="54"/>
    <cellStyle name="60% - akcent 2 2 3" xfId="55"/>
    <cellStyle name="60% - akcent 2 3" xfId="56"/>
    <cellStyle name="60% - akcent 3 2" xfId="57"/>
    <cellStyle name="60% - akcent 3 2 2" xfId="58"/>
    <cellStyle name="60% - akcent 3 2 3" xfId="59"/>
    <cellStyle name="60% - akcent 3 3" xfId="60"/>
    <cellStyle name="60% - akcent 4 2" xfId="61"/>
    <cellStyle name="60% - akcent 4 2 2" xfId="62"/>
    <cellStyle name="60% - akcent 4 2 3" xfId="63"/>
    <cellStyle name="60% - akcent 4 3" xfId="64"/>
    <cellStyle name="60% - akcent 5 2" xfId="65"/>
    <cellStyle name="60% - akcent 5 2 2" xfId="66"/>
    <cellStyle name="60% - akcent 5 2 3" xfId="67"/>
    <cellStyle name="60% - akcent 5 3" xfId="68"/>
    <cellStyle name="60% - akcent 6 2" xfId="69"/>
    <cellStyle name="60% - akcent 6 2 2" xfId="70"/>
    <cellStyle name="60% - akcent 6 2 3" xfId="71"/>
    <cellStyle name="60% - akcent 6 3" xfId="72"/>
    <cellStyle name="Akcent 1 2" xfId="73"/>
    <cellStyle name="Akcent 1 2 2" xfId="74"/>
    <cellStyle name="Akcent 1 2 3" xfId="75"/>
    <cellStyle name="Akcent 1 3" xfId="76"/>
    <cellStyle name="Akcent 2 2" xfId="77"/>
    <cellStyle name="Akcent 2 2 2" xfId="78"/>
    <cellStyle name="Akcent 2 2 3" xfId="79"/>
    <cellStyle name="Akcent 2 3" xfId="80"/>
    <cellStyle name="Akcent 3 2" xfId="81"/>
    <cellStyle name="Akcent 3 2 2" xfId="82"/>
    <cellStyle name="Akcent 3 2 3" xfId="83"/>
    <cellStyle name="Akcent 3 3" xfId="84"/>
    <cellStyle name="Akcent 4 2" xfId="85"/>
    <cellStyle name="Akcent 4 2 2" xfId="86"/>
    <cellStyle name="Akcent 4 2 3" xfId="87"/>
    <cellStyle name="Akcent 4 3" xfId="88"/>
    <cellStyle name="Akcent 5 2" xfId="89"/>
    <cellStyle name="Akcent 5 2 2" xfId="90"/>
    <cellStyle name="Akcent 5 2 3" xfId="91"/>
    <cellStyle name="Akcent 5 3" xfId="92"/>
    <cellStyle name="Akcent 6 2" xfId="93"/>
    <cellStyle name="Akcent 6 2 2" xfId="94"/>
    <cellStyle name="Akcent 6 2 3" xfId="95"/>
    <cellStyle name="Akcent 6 3" xfId="96"/>
    <cellStyle name="Dane wejściowe 2" xfId="97"/>
    <cellStyle name="Dane wejściowe 2 2" xfId="98"/>
    <cellStyle name="Dane wejściowe 2 3" xfId="99"/>
    <cellStyle name="Dane wejściowe 3" xfId="100"/>
    <cellStyle name="Dane wyjściowe 2" xfId="101"/>
    <cellStyle name="Dane wyjściowe 2 2" xfId="102"/>
    <cellStyle name="Dane wyjściowe 2 3" xfId="103"/>
    <cellStyle name="Dane wyjściowe 3" xfId="104"/>
    <cellStyle name="Dobre 2" xfId="105"/>
    <cellStyle name="Dobre 2 2" xfId="106"/>
    <cellStyle name="Dobre 2 3" xfId="107"/>
    <cellStyle name="Dobre 3" xfId="108"/>
    <cellStyle name="Dziesiętny" xfId="109" builtinId="3"/>
    <cellStyle name="Dziesiętny 2" xfId="110"/>
    <cellStyle name="Dziesiętny 2 2" xfId="111"/>
    <cellStyle name="Dziesiętny 2 2 2" xfId="112"/>
    <cellStyle name="Dziesiętny 2 2 3" xfId="113"/>
    <cellStyle name="Dziesiętny 2 3" xfId="114"/>
    <cellStyle name="Dziesiętny 2 3 2" xfId="115"/>
    <cellStyle name="Dziesiętny 2 3 2 2" xfId="116"/>
    <cellStyle name="Dziesiętny 2 3 2 3" xfId="117"/>
    <cellStyle name="Dziesiętny 2 3 3" xfId="118"/>
    <cellStyle name="Dziesiętny 2 3 4" xfId="119"/>
    <cellStyle name="Dziesiętny 2 4" xfId="120"/>
    <cellStyle name="Dziesiętny 2 4 2" xfId="121"/>
    <cellStyle name="Dziesiętny 2 4 3" xfId="122"/>
    <cellStyle name="Dziesiętny 2 5" xfId="123"/>
    <cellStyle name="Dziesiętny 3" xfId="124"/>
    <cellStyle name="Dziesiętny 3 2" xfId="125"/>
    <cellStyle name="Dziesiętny 3 3" xfId="126"/>
    <cellStyle name="Dziesiętny 3 4" xfId="127"/>
    <cellStyle name="Dziesiętny 3 5" xfId="128"/>
    <cellStyle name="Dziesiętny 4" xfId="129"/>
    <cellStyle name="Dziesiętny 5" xfId="130"/>
    <cellStyle name="Dziesiętny 6" xfId="131"/>
    <cellStyle name="Dziesiętny 7" xfId="132"/>
    <cellStyle name="Dziesiętny 8" xfId="133"/>
    <cellStyle name="Euro" xfId="134"/>
    <cellStyle name="Euro 2" xfId="135"/>
    <cellStyle name="Euro 2 2" xfId="136"/>
    <cellStyle name="Euro 3" xfId="137"/>
    <cellStyle name="Euro 4" xfId="138"/>
    <cellStyle name="Euro 5" xfId="139"/>
    <cellStyle name="Euro 6" xfId="140"/>
    <cellStyle name="Excel Built-in Normal" xfId="141"/>
    <cellStyle name="Excel Built-in Normal 2" xfId="142"/>
    <cellStyle name="Heading" xfId="143"/>
    <cellStyle name="Heading 2" xfId="144"/>
    <cellStyle name="Heading 3" xfId="145"/>
    <cellStyle name="Heading 4" xfId="146"/>
    <cellStyle name="Heading1" xfId="147"/>
    <cellStyle name="Heading1 2" xfId="148"/>
    <cellStyle name="Heading1 3" xfId="149"/>
    <cellStyle name="Heading1 4" xfId="150"/>
    <cellStyle name="Hiperłącze 2" xfId="151"/>
    <cellStyle name="Hiperłącze 2 2" xfId="152"/>
    <cellStyle name="Hiperłącze 2 3" xfId="153"/>
    <cellStyle name="Hiperłącze 3" xfId="154"/>
    <cellStyle name="Hiperłącze 3 2" xfId="155"/>
    <cellStyle name="Hiperłącze 3 3" xfId="156"/>
    <cellStyle name="Hiperłącze 4" xfId="157"/>
    <cellStyle name="Hiperłącze 4 2" xfId="158"/>
    <cellStyle name="Hiperłącze 4 3" xfId="159"/>
    <cellStyle name="Komórka połączona 2" xfId="160"/>
    <cellStyle name="Komórka połączona 2 2" xfId="161"/>
    <cellStyle name="Komórka połączona 2 3" xfId="162"/>
    <cellStyle name="Komórka połączona 3" xfId="163"/>
    <cellStyle name="Komórka zaznaczona 2" xfId="164"/>
    <cellStyle name="Komórka zaznaczona 2 2" xfId="165"/>
    <cellStyle name="Komórka zaznaczona 2 3" xfId="166"/>
    <cellStyle name="Komórka zaznaczona 3" xfId="167"/>
    <cellStyle name="Nagłówek 1 2" xfId="168"/>
    <cellStyle name="Nagłówek 1 2 2" xfId="169"/>
    <cellStyle name="Nagłówek 1 2 3" xfId="170"/>
    <cellStyle name="Nagłówek 1 3" xfId="171"/>
    <cellStyle name="Nagłówek 2" xfId="518" builtinId="17" hidden="1"/>
    <cellStyle name="Nagłówek 2 2" xfId="172"/>
    <cellStyle name="Nagłówek 2 2 2" xfId="173"/>
    <cellStyle name="Nagłówek 2 2 3" xfId="174"/>
    <cellStyle name="Nagłówek 2 3" xfId="175"/>
    <cellStyle name="Nagłówek 3" xfId="519" builtinId="18" hidden="1"/>
    <cellStyle name="Nagłówek 3 2" xfId="176"/>
    <cellStyle name="Nagłówek 3 2 2" xfId="177"/>
    <cellStyle name="Nagłówek 3 2 3" xfId="178"/>
    <cellStyle name="Nagłówek 3 3" xfId="179"/>
    <cellStyle name="Nagłówek 4" xfId="520" builtinId="19" hidden="1"/>
    <cellStyle name="Nagłówek 4 2" xfId="180"/>
    <cellStyle name="Nagłówek 4 2 2" xfId="181"/>
    <cellStyle name="Nagłówek 4 2 3" xfId="182"/>
    <cellStyle name="Nagłówek 4 3" xfId="183"/>
    <cellStyle name="Neutralne 2" xfId="184"/>
    <cellStyle name="Neutralne 2 2" xfId="185"/>
    <cellStyle name="Neutralne 2 3" xfId="186"/>
    <cellStyle name="Neutralne 3" xfId="187"/>
    <cellStyle name="Normal 2" xfId="188"/>
    <cellStyle name="Normal 6" xfId="189"/>
    <cellStyle name="Normalny" xfId="0" builtinId="0"/>
    <cellStyle name="Normalny 10" xfId="190"/>
    <cellStyle name="Normalny 10 2" xfId="191"/>
    <cellStyle name="Normalny 10 2 2" xfId="192"/>
    <cellStyle name="Normalny 10 2 3" xfId="193"/>
    <cellStyle name="Normalny 10 3" xfId="194"/>
    <cellStyle name="Normalny 10 3 2" xfId="195"/>
    <cellStyle name="Normalny 10 3 2 2" xfId="196"/>
    <cellStyle name="Normalny 10 3 2 3" xfId="197"/>
    <cellStyle name="Normalny 10 3 3" xfId="198"/>
    <cellStyle name="Normalny 10 3 4" xfId="199"/>
    <cellStyle name="Normalny 10 4" xfId="200"/>
    <cellStyle name="Normalny 10 5" xfId="201"/>
    <cellStyle name="Normalny 11" xfId="202"/>
    <cellStyle name="Normalny 11 10" xfId="203"/>
    <cellStyle name="Normalny 11 11" xfId="204"/>
    <cellStyle name="Normalny 11 2" xfId="205"/>
    <cellStyle name="Normalny 11 2 2" xfId="206"/>
    <cellStyle name="Normalny 11 2 2 2" xfId="207"/>
    <cellStyle name="Normalny 11 2 3" xfId="208"/>
    <cellStyle name="Normalny 11 2 3 2" xfId="209"/>
    <cellStyle name="Normalny 11 3" xfId="210"/>
    <cellStyle name="Normalny 11 3 2" xfId="211"/>
    <cellStyle name="Normalny 11 3 3" xfId="212"/>
    <cellStyle name="Normalny 11 4" xfId="213"/>
    <cellStyle name="Normalny 11 5" xfId="214"/>
    <cellStyle name="Normalny 11 6" xfId="215"/>
    <cellStyle name="Normalny 11 7" xfId="216"/>
    <cellStyle name="Normalny 11 8" xfId="217"/>
    <cellStyle name="Normalny 11 9" xfId="218"/>
    <cellStyle name="Normalny 12" xfId="219"/>
    <cellStyle name="Normalny 12 2" xfId="220"/>
    <cellStyle name="Normalny 12 2 2" xfId="221"/>
    <cellStyle name="Normalny 12 2 3" xfId="222"/>
    <cellStyle name="Normalny 12 3" xfId="223"/>
    <cellStyle name="Normalny 12 4" xfId="224"/>
    <cellStyle name="Normalny 13" xfId="225"/>
    <cellStyle name="Normalny 13 2" xfId="226"/>
    <cellStyle name="Normalny 13 2 2" xfId="227"/>
    <cellStyle name="Normalny 13 2 3" xfId="228"/>
    <cellStyle name="Normalny 13 3" xfId="229"/>
    <cellStyle name="Normalny 13 4" xfId="230"/>
    <cellStyle name="Normalny 14" xfId="231"/>
    <cellStyle name="Normalny 14 2" xfId="232"/>
    <cellStyle name="Normalny 14 2 2" xfId="233"/>
    <cellStyle name="Normalny 14 2 3" xfId="234"/>
    <cellStyle name="Normalny 14 3" xfId="235"/>
    <cellStyle name="Normalny 14 3 2" xfId="236"/>
    <cellStyle name="Normalny 14 4" xfId="237"/>
    <cellStyle name="Normalny 14 5" xfId="238"/>
    <cellStyle name="Normalny 14 5 2" xfId="239"/>
    <cellStyle name="Normalny 14 6" xfId="240"/>
    <cellStyle name="Normalny 14 7" xfId="241"/>
    <cellStyle name="Normalny 14 8" xfId="242"/>
    <cellStyle name="Normalny 14 9" xfId="243"/>
    <cellStyle name="Normalny 15" xfId="244"/>
    <cellStyle name="Normalny 15 2" xfId="245"/>
    <cellStyle name="Normalny 15 2 2" xfId="246"/>
    <cellStyle name="Normalny 15 3" xfId="247"/>
    <cellStyle name="Normalny 15 4" xfId="248"/>
    <cellStyle name="Normalny 15 5" xfId="249"/>
    <cellStyle name="Normalny 15 6" xfId="250"/>
    <cellStyle name="Normalny 15 7" xfId="251"/>
    <cellStyle name="Normalny 15 8" xfId="252"/>
    <cellStyle name="Normalny 15 9" xfId="253"/>
    <cellStyle name="Normalny 16" xfId="254"/>
    <cellStyle name="Normalny 16 2" xfId="255"/>
    <cellStyle name="Normalny 16 2 2" xfId="256"/>
    <cellStyle name="Normalny 16 3" xfId="257"/>
    <cellStyle name="Normalny 16 4" xfId="258"/>
    <cellStyle name="Normalny 17" xfId="259"/>
    <cellStyle name="Normalny 17 2" xfId="260"/>
    <cellStyle name="Normalny 17 3" xfId="261"/>
    <cellStyle name="Normalny 18" xfId="262"/>
    <cellStyle name="Normalny 18 2" xfId="263"/>
    <cellStyle name="Normalny 19" xfId="264"/>
    <cellStyle name="Normalny 2" xfId="265"/>
    <cellStyle name="Normalny 2 10" xfId="266"/>
    <cellStyle name="Normalny 2 11" xfId="267"/>
    <cellStyle name="Normalny 2 2" xfId="268"/>
    <cellStyle name="Normalny 2 2 2" xfId="269"/>
    <cellStyle name="Normalny 2 2 2 2" xfId="270"/>
    <cellStyle name="Normalny 2 2 2 3" xfId="271"/>
    <cellStyle name="Normalny 2 2 3" xfId="272"/>
    <cellStyle name="Normalny 2 2 3 2" xfId="273"/>
    <cellStyle name="Normalny 2 2 3 2 2" xfId="274"/>
    <cellStyle name="Normalny 2 2 3 2 3" xfId="275"/>
    <cellStyle name="Normalny 2 2 3 3" xfId="276"/>
    <cellStyle name="Normalny 2 2 3 4" xfId="277"/>
    <cellStyle name="Normalny 2 2 4" xfId="278"/>
    <cellStyle name="Normalny 2 2 4 2" xfId="279"/>
    <cellStyle name="Normalny 2 2 5" xfId="280"/>
    <cellStyle name="Normalny 2 2 6" xfId="281"/>
    <cellStyle name="Normalny 2 2 7" xfId="282"/>
    <cellStyle name="Normalny 2 2 8" xfId="283"/>
    <cellStyle name="Normalny 2 3" xfId="284"/>
    <cellStyle name="Normalny 2 3 2" xfId="285"/>
    <cellStyle name="Normalny 2 3 3" xfId="286"/>
    <cellStyle name="Normalny 2 3 4" xfId="287"/>
    <cellStyle name="Normalny 2 3 5" xfId="288"/>
    <cellStyle name="Normalny 2 3 6" xfId="289"/>
    <cellStyle name="Normalny 2 4" xfId="290"/>
    <cellStyle name="Normalny 2 4 2" xfId="291"/>
    <cellStyle name="Normalny 2 4 2 2" xfId="292"/>
    <cellStyle name="Normalny 2 4 2 3" xfId="293"/>
    <cellStyle name="Normalny 2 4 3" xfId="294"/>
    <cellStyle name="Normalny 2 4 4" xfId="295"/>
    <cellStyle name="Normalny 2 5" xfId="296"/>
    <cellStyle name="Normalny 2 5 2" xfId="297"/>
    <cellStyle name="Normalny 2 5 3" xfId="298"/>
    <cellStyle name="Normalny 2 6" xfId="299"/>
    <cellStyle name="Normalny 2 7" xfId="300"/>
    <cellStyle name="Normalny 2 8" xfId="301"/>
    <cellStyle name="Normalny 2 9" xfId="302"/>
    <cellStyle name="Normalny 20" xfId="303"/>
    <cellStyle name="Normalny 21" xfId="304"/>
    <cellStyle name="Normalny 22" xfId="305"/>
    <cellStyle name="Normalny 23" xfId="306"/>
    <cellStyle name="Normalny 24" xfId="307"/>
    <cellStyle name="Normalny 25" xfId="308"/>
    <cellStyle name="Normalny 26" xfId="309"/>
    <cellStyle name="Normalny 27" xfId="310"/>
    <cellStyle name="Normalny 3" xfId="311"/>
    <cellStyle name="Normalny 3 2" xfId="312"/>
    <cellStyle name="Normalny 3 2 2" xfId="313"/>
    <cellStyle name="Normalny 3 3" xfId="314"/>
    <cellStyle name="Normalny 3 3 2" xfId="315"/>
    <cellStyle name="Normalny 3 4" xfId="316"/>
    <cellStyle name="Normalny 3 5" xfId="317"/>
    <cellStyle name="Normalny 3 6" xfId="318"/>
    <cellStyle name="Normalny 3 7" xfId="319"/>
    <cellStyle name="Normalny 3 8" xfId="320"/>
    <cellStyle name="Normalny 4" xfId="321"/>
    <cellStyle name="Normalny 4 2" xfId="322"/>
    <cellStyle name="Normalny 4 2 2" xfId="323"/>
    <cellStyle name="Normalny 4 2 3" xfId="324"/>
    <cellStyle name="Normalny 4 3" xfId="325"/>
    <cellStyle name="Normalny 4 3 2" xfId="326"/>
    <cellStyle name="Normalny 4 3 2 2" xfId="327"/>
    <cellStyle name="Normalny 4 3 2 3" xfId="328"/>
    <cellStyle name="Normalny 4 3 3" xfId="329"/>
    <cellStyle name="Normalny 4 3 4" xfId="330"/>
    <cellStyle name="Normalny 4 4" xfId="331"/>
    <cellStyle name="Normalny 4 4 2" xfId="332"/>
    <cellStyle name="Normalny 4 5" xfId="333"/>
    <cellStyle name="Normalny 5" xfId="334"/>
    <cellStyle name="Normalny 5 2" xfId="335"/>
    <cellStyle name="Normalny 5 2 2" xfId="336"/>
    <cellStyle name="Normalny 5 2 3" xfId="337"/>
    <cellStyle name="Normalny 5 3" xfId="338"/>
    <cellStyle name="Normalny 5 3 2" xfId="339"/>
    <cellStyle name="Normalny 5 3 2 2" xfId="340"/>
    <cellStyle name="Normalny 5 3 2 3" xfId="341"/>
    <cellStyle name="Normalny 5 3 3" xfId="342"/>
    <cellStyle name="Normalny 5 3 4" xfId="343"/>
    <cellStyle name="Normalny 5 4" xfId="344"/>
    <cellStyle name="Normalny 5 4 2" xfId="345"/>
    <cellStyle name="Normalny 5 5" xfId="346"/>
    <cellStyle name="Normalny 5 6" xfId="347"/>
    <cellStyle name="Normalny 5 7" xfId="348"/>
    <cellStyle name="Normalny 5 8" xfId="349"/>
    <cellStyle name="Normalny 6" xfId="350"/>
    <cellStyle name="Normalny 6 2" xfId="351"/>
    <cellStyle name="Normalny 6 3" xfId="352"/>
    <cellStyle name="Normalny 6 4" xfId="353"/>
    <cellStyle name="Normalny 6 5" xfId="354"/>
    <cellStyle name="Normalny 6 6" xfId="355"/>
    <cellStyle name="Normalny 7" xfId="356"/>
    <cellStyle name="Normalny 7 2" xfId="357"/>
    <cellStyle name="Normalny 7 2 2" xfId="358"/>
    <cellStyle name="Normalny 7 2 3" xfId="359"/>
    <cellStyle name="Normalny 7 3" xfId="360"/>
    <cellStyle name="Normalny 7 3 2" xfId="361"/>
    <cellStyle name="Normalny 7 3 2 2" xfId="362"/>
    <cellStyle name="Normalny 7 3 2 3" xfId="363"/>
    <cellStyle name="Normalny 7 3 3" xfId="364"/>
    <cellStyle name="Normalny 7 3 4" xfId="365"/>
    <cellStyle name="Normalny 7 4" xfId="366"/>
    <cellStyle name="Normalny 7 4 2" xfId="367"/>
    <cellStyle name="Normalny 7 5" xfId="368"/>
    <cellStyle name="Normalny 8" xfId="369"/>
    <cellStyle name="Normalny 8 2" xfId="370"/>
    <cellStyle name="Normalny 8 2 2" xfId="371"/>
    <cellStyle name="Normalny 8 3" xfId="372"/>
    <cellStyle name="Normalny 8 4" xfId="373"/>
    <cellStyle name="Normalny 8 5" xfId="374"/>
    <cellStyle name="Normalny 8 6" xfId="375"/>
    <cellStyle name="Normalny 8 7" xfId="376"/>
    <cellStyle name="Normalny 8 8" xfId="377"/>
    <cellStyle name="Normalny 9" xfId="378"/>
    <cellStyle name="Normalny 9 2" xfId="379"/>
    <cellStyle name="Normalny 9 2 2" xfId="380"/>
    <cellStyle name="Normalny 9 2 3" xfId="381"/>
    <cellStyle name="Normalny 9 3" xfId="382"/>
    <cellStyle name="Normalny 9 3 2" xfId="383"/>
    <cellStyle name="Normalny 9 3 2 2" xfId="384"/>
    <cellStyle name="Normalny 9 3 2 3" xfId="385"/>
    <cellStyle name="Normalny 9 3 3" xfId="386"/>
    <cellStyle name="Normalny 9 3 4" xfId="387"/>
    <cellStyle name="Normalny 9 4" xfId="388"/>
    <cellStyle name="Normalny 9 4 2" xfId="389"/>
    <cellStyle name="Normalny 9 5" xfId="390"/>
    <cellStyle name="Normalny 9 6" xfId="391"/>
    <cellStyle name="Normalny 9 7" xfId="392"/>
    <cellStyle name="Normalny 9 8" xfId="393"/>
    <cellStyle name="Normalny_Arkusz1" xfId="394"/>
    <cellStyle name="Obliczenia 2" xfId="395"/>
    <cellStyle name="Obliczenia 2 2" xfId="396"/>
    <cellStyle name="Obliczenia 2 3" xfId="397"/>
    <cellStyle name="Obliczenia 3" xfId="398"/>
    <cellStyle name="Procentowy" xfId="521" builtinId="5"/>
    <cellStyle name="Procentowy 2" xfId="399"/>
    <cellStyle name="Procentowy 2 10" xfId="400"/>
    <cellStyle name="Procentowy 2 2" xfId="401"/>
    <cellStyle name="Procentowy 2 2 2" xfId="402"/>
    <cellStyle name="Procentowy 2 2 3" xfId="403"/>
    <cellStyle name="Procentowy 2 2 4" xfId="404"/>
    <cellStyle name="Procentowy 2 3" xfId="405"/>
    <cellStyle name="Procentowy 2 4" xfId="406"/>
    <cellStyle name="Procentowy 2 4 2" xfId="407"/>
    <cellStyle name="Procentowy 2 4 3" xfId="408"/>
    <cellStyle name="Procentowy 2 5" xfId="409"/>
    <cellStyle name="Procentowy 2 6" xfId="410"/>
    <cellStyle name="Procentowy 2 7" xfId="411"/>
    <cellStyle name="Procentowy 2 8" xfId="412"/>
    <cellStyle name="Procentowy 2 9" xfId="413"/>
    <cellStyle name="Procentowy 3" xfId="414"/>
    <cellStyle name="Procentowy 3 2" xfId="415"/>
    <cellStyle name="Procentowy 3 3" xfId="416"/>
    <cellStyle name="Procentowy 4" xfId="417"/>
    <cellStyle name="Procentowy 4 2" xfId="418"/>
    <cellStyle name="Procentowy 4 3" xfId="419"/>
    <cellStyle name="Procentowy 5" xfId="420"/>
    <cellStyle name="Result" xfId="421"/>
    <cellStyle name="Result 2" xfId="422"/>
    <cellStyle name="Result 3" xfId="423"/>
    <cellStyle name="Result 4" xfId="424"/>
    <cellStyle name="Result2" xfId="425"/>
    <cellStyle name="Result2 2" xfId="426"/>
    <cellStyle name="Result2 3" xfId="427"/>
    <cellStyle name="Result2 4" xfId="428"/>
    <cellStyle name="Suma 2" xfId="429"/>
    <cellStyle name="Suma 2 2" xfId="430"/>
    <cellStyle name="Suma 2 3" xfId="431"/>
    <cellStyle name="Suma 3" xfId="432"/>
    <cellStyle name="Tekst objaśnienia 2" xfId="433"/>
    <cellStyle name="Tekst objaśnienia 2 2" xfId="434"/>
    <cellStyle name="Tekst objaśnienia 2 3" xfId="435"/>
    <cellStyle name="Tekst objaśnienia 3" xfId="436"/>
    <cellStyle name="Tekst ostrzeżenia 2" xfId="437"/>
    <cellStyle name="Tekst ostrzeżenia 2 2" xfId="438"/>
    <cellStyle name="Tekst ostrzeżenia 2 3" xfId="439"/>
    <cellStyle name="Tekst ostrzeżenia 3" xfId="440"/>
    <cellStyle name="Tytuł 2" xfId="441"/>
    <cellStyle name="Tytuł 2 2" xfId="442"/>
    <cellStyle name="Tytuł 2 3" xfId="443"/>
    <cellStyle name="Tytuł 3" xfId="444"/>
    <cellStyle name="Uwaga 2" xfId="445"/>
    <cellStyle name="Uwaga 2 2" xfId="446"/>
    <cellStyle name="Uwaga 2 3" xfId="447"/>
    <cellStyle name="Uwaga 3" xfId="448"/>
    <cellStyle name="Uwaga 4" xfId="449"/>
    <cellStyle name="Uwaga 5" xfId="450"/>
    <cellStyle name="Uwaga 6" xfId="451"/>
    <cellStyle name="Uwaga 7" xfId="452"/>
    <cellStyle name="Walutowy 2" xfId="453"/>
    <cellStyle name="Walutowy 2 10" xfId="454"/>
    <cellStyle name="Walutowy 2 2" xfId="455"/>
    <cellStyle name="Walutowy 2 2 2" xfId="456"/>
    <cellStyle name="Walutowy 2 2 3" xfId="457"/>
    <cellStyle name="Walutowy 2 2 4" xfId="458"/>
    <cellStyle name="Walutowy 2 2 5" xfId="459"/>
    <cellStyle name="Walutowy 2 3" xfId="460"/>
    <cellStyle name="Walutowy 2 4" xfId="461"/>
    <cellStyle name="Walutowy 2 5" xfId="462"/>
    <cellStyle name="Walutowy 2 6" xfId="463"/>
    <cellStyle name="Walutowy 2 7" xfId="464"/>
    <cellStyle name="Walutowy 2 8" xfId="465"/>
    <cellStyle name="Walutowy 2 9" xfId="466"/>
    <cellStyle name="Walutowy 3" xfId="467"/>
    <cellStyle name="Walutowy 3 10" xfId="468"/>
    <cellStyle name="Walutowy 3 2" xfId="469"/>
    <cellStyle name="Walutowy 3 2 2" xfId="470"/>
    <cellStyle name="Walutowy 3 3" xfId="471"/>
    <cellStyle name="Walutowy 3 4" xfId="472"/>
    <cellStyle name="Walutowy 3 5" xfId="473"/>
    <cellStyle name="Walutowy 3 6" xfId="474"/>
    <cellStyle name="Walutowy 3 7" xfId="475"/>
    <cellStyle name="Walutowy 3 8" xfId="476"/>
    <cellStyle name="Walutowy 3 9" xfId="477"/>
    <cellStyle name="Walutowy 4" xfId="478"/>
    <cellStyle name="Walutowy 4 10" xfId="479"/>
    <cellStyle name="Walutowy 4 11" xfId="480"/>
    <cellStyle name="Walutowy 4 12" xfId="481"/>
    <cellStyle name="Walutowy 4 2" xfId="482"/>
    <cellStyle name="Walutowy 4 2 2" xfId="483"/>
    <cellStyle name="Walutowy 4 2 2 2" xfId="484"/>
    <cellStyle name="Walutowy 4 2 3" xfId="485"/>
    <cellStyle name="Walutowy 4 2 4" xfId="486"/>
    <cellStyle name="Walutowy 4 2 5" xfId="487"/>
    <cellStyle name="Walutowy 4 2 6" xfId="488"/>
    <cellStyle name="Walutowy 4 2 7" xfId="489"/>
    <cellStyle name="Walutowy 4 3" xfId="490"/>
    <cellStyle name="Walutowy 4 3 2" xfId="491"/>
    <cellStyle name="Walutowy 4 3 2 2" xfId="492"/>
    <cellStyle name="Walutowy 4 3 2 3" xfId="493"/>
    <cellStyle name="Walutowy 4 3 3" xfId="494"/>
    <cellStyle name="Walutowy 4 3 3 2" xfId="495"/>
    <cellStyle name="Walutowy 4 3 4" xfId="496"/>
    <cellStyle name="Walutowy 4 3 5" xfId="497"/>
    <cellStyle name="Walutowy 4 3 5 2" xfId="498"/>
    <cellStyle name="Walutowy 4 3 6" xfId="499"/>
    <cellStyle name="Walutowy 4 3 7" xfId="500"/>
    <cellStyle name="Walutowy 4 3 8" xfId="501"/>
    <cellStyle name="Walutowy 4 3 9" xfId="502"/>
    <cellStyle name="Walutowy 4 4" xfId="503"/>
    <cellStyle name="Walutowy 4 4 2" xfId="504"/>
    <cellStyle name="Walutowy 4 5" xfId="505"/>
    <cellStyle name="Walutowy 4 5 2" xfId="506"/>
    <cellStyle name="Walutowy 4 6" xfId="507"/>
    <cellStyle name="Walutowy 4 7" xfId="508"/>
    <cellStyle name="Walutowy 4 8" xfId="509"/>
    <cellStyle name="Walutowy 4 9" xfId="510"/>
    <cellStyle name="Walutowy 5" xfId="511"/>
    <cellStyle name="Walutowy_Arkusz1" xfId="512"/>
    <cellStyle name="Walutowy_Arkusz1 2" xfId="513"/>
    <cellStyle name="Złe 2" xfId="514"/>
    <cellStyle name="Złe 2 2" xfId="515"/>
    <cellStyle name="Złe 2 3" xfId="516"/>
    <cellStyle name="Złe 3" xfId="51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284C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"/>
  <sheetViews>
    <sheetView view="pageBreakPreview" zoomScale="75" zoomScaleSheetLayoutView="75" workbookViewId="0">
      <pane ySplit="1" topLeftCell="A2" activePane="bottomLeft" state="frozen"/>
      <selection pane="bottomLeft" activeCellId="1" sqref="J89:P90 A1"/>
    </sheetView>
  </sheetViews>
  <sheetFormatPr defaultRowHeight="12.75"/>
  <cols>
    <col min="1" max="2" width="9.140625" style="1"/>
    <col min="3" max="3" width="9.140625" style="2"/>
    <col min="4" max="16384" width="9.140625" style="1"/>
  </cols>
  <sheetData/>
  <phoneticPr fontId="0" type="noConversion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1"/>
  <sheetViews>
    <sheetView view="pageBreakPreview" zoomScale="75" zoomScaleSheetLayoutView="75" workbookViewId="0">
      <pane ySplit="1" topLeftCell="A2" activePane="bottomLeft" state="frozen"/>
      <selection pane="bottomLeft" activeCellId="1" sqref="J89:P90 A1"/>
    </sheetView>
  </sheetViews>
  <sheetFormatPr defaultRowHeight="12.75"/>
  <cols>
    <col min="3" max="3" width="9.140625" style="2"/>
    <col min="9" max="10" width="9.140625" style="2"/>
    <col min="15" max="15" width="9.140625" style="2"/>
  </cols>
  <sheetData/>
  <phoneticPr fontId="0" type="noConversion"/>
  <pageMargins left="0.57986111111111116" right="0.7597222222222223" top="0.77986111111111112" bottom="0.84027777777777779" header="0.5" footer="0.5"/>
  <pageSetup paperSize="9" firstPageNumber="0" orientation="landscape" horizontalDpi="300" verticalDpi="300" r:id="rId1"/>
  <headerFooter alignWithMargins="0">
    <oddHeader>&amp;CPrzetarg BZP NR 23 poz 8664 z dnia 25.02.200  Grupa 5 str nr &amp;P z &amp;N</oddHeader>
    <oddFooter>&amp;RPieczątka i podpis Oferenta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3"/>
  <sheetViews>
    <sheetView view="pageBreakPreview" topLeftCell="A70" zoomScaleNormal="100" zoomScaleSheetLayoutView="100" workbookViewId="0">
      <selection activeCell="R81" sqref="R81"/>
    </sheetView>
  </sheetViews>
  <sheetFormatPr defaultColWidth="11.7109375" defaultRowHeight="12.75"/>
  <cols>
    <col min="1" max="1" width="5" style="278" customWidth="1"/>
    <col min="2" max="2" width="49.5703125" style="285" customWidth="1"/>
    <col min="3" max="3" width="5.28515625" style="278" customWidth="1"/>
    <col min="4" max="4" width="5.42578125" style="278" customWidth="1"/>
    <col min="5" max="5" width="5" style="30" bestFit="1" customWidth="1"/>
    <col min="6" max="6" width="35" style="285" customWidth="1"/>
    <col min="7" max="7" width="7.42578125" style="30" bestFit="1" customWidth="1"/>
    <col min="8" max="8" width="12.28515625" style="30" customWidth="1"/>
    <col min="9" max="9" width="5.140625" style="278" bestFit="1" customWidth="1"/>
    <col min="10" max="10" width="12.85546875" style="278" hidden="1" customWidth="1"/>
    <col min="11" max="11" width="9.28515625" style="278" hidden="1" customWidth="1"/>
    <col min="12" max="12" width="7.85546875" style="30" hidden="1" customWidth="1"/>
    <col min="13" max="13" width="5.42578125" style="278" hidden="1" customWidth="1"/>
    <col min="14" max="14" width="8.7109375" style="30" hidden="1" customWidth="1"/>
    <col min="15" max="15" width="12" style="30" hidden="1" customWidth="1"/>
    <col min="16" max="16" width="11.28515625" style="278" hidden="1" customWidth="1"/>
    <col min="17" max="17" width="11.5703125" style="278" hidden="1" customWidth="1"/>
    <col min="18" max="18" width="8.85546875" style="278" customWidth="1"/>
    <col min="19" max="19" width="8.28515625" style="278" customWidth="1"/>
    <col min="20" max="20" width="10" style="74" customWidth="1"/>
    <col min="21" max="21" width="6.42578125" style="75" customWidth="1"/>
    <col min="22" max="22" width="11.7109375" style="74"/>
    <col min="23" max="23" width="16.28515625" style="74" customWidth="1"/>
    <col min="24" max="24" width="15" style="74" customWidth="1"/>
    <col min="25" max="25" width="11.7109375" style="30"/>
    <col min="26" max="26" width="10.42578125" style="278" customWidth="1"/>
    <col min="27" max="16384" width="11.7109375" style="278"/>
  </cols>
  <sheetData>
    <row r="1" spans="1:26" s="168" customFormat="1" ht="64.5" customHeight="1">
      <c r="A1" s="200" t="s">
        <v>0</v>
      </c>
      <c r="B1" s="201" t="s">
        <v>130</v>
      </c>
      <c r="C1" s="201" t="s">
        <v>1</v>
      </c>
      <c r="D1" s="201" t="s">
        <v>2</v>
      </c>
      <c r="E1" s="202" t="s">
        <v>28</v>
      </c>
      <c r="F1" s="201" t="s">
        <v>112</v>
      </c>
      <c r="G1" s="200" t="s">
        <v>27</v>
      </c>
      <c r="H1" s="203" t="s">
        <v>23</v>
      </c>
      <c r="I1" s="203" t="s">
        <v>3</v>
      </c>
      <c r="J1" s="203" t="s">
        <v>4</v>
      </c>
      <c r="K1" s="176" t="s">
        <v>24</v>
      </c>
      <c r="L1" s="97" t="s">
        <v>5</v>
      </c>
      <c r="M1" s="97" t="s">
        <v>26</v>
      </c>
      <c r="N1" s="98" t="s">
        <v>25</v>
      </c>
      <c r="O1" s="98" t="s">
        <v>6</v>
      </c>
      <c r="P1" s="99" t="s">
        <v>7</v>
      </c>
      <c r="Q1" s="48" t="s">
        <v>46</v>
      </c>
      <c r="R1" s="163" t="s">
        <v>99</v>
      </c>
      <c r="S1" s="163" t="s">
        <v>24</v>
      </c>
      <c r="T1" s="164" t="s">
        <v>5</v>
      </c>
      <c r="U1" s="165" t="s">
        <v>26</v>
      </c>
      <c r="V1" s="164" t="s">
        <v>100</v>
      </c>
      <c r="W1" s="164" t="s">
        <v>6</v>
      </c>
      <c r="X1" s="164" t="s">
        <v>7</v>
      </c>
      <c r="Y1" s="100" t="s">
        <v>103</v>
      </c>
      <c r="Z1" s="48" t="s">
        <v>104</v>
      </c>
    </row>
    <row r="2" spans="1:26" s="207" customFormat="1" ht="11.25">
      <c r="A2" s="193">
        <v>1</v>
      </c>
      <c r="B2" s="194" t="s">
        <v>8</v>
      </c>
      <c r="C2" s="195" t="s">
        <v>9</v>
      </c>
      <c r="D2" s="195" t="s">
        <v>10</v>
      </c>
      <c r="E2" s="196">
        <v>5</v>
      </c>
      <c r="F2" s="195" t="s">
        <v>11</v>
      </c>
      <c r="G2" s="197">
        <v>7</v>
      </c>
      <c r="H2" s="198">
        <v>8</v>
      </c>
      <c r="I2" s="198">
        <v>9</v>
      </c>
      <c r="J2" s="204">
        <v>10</v>
      </c>
      <c r="K2" s="205">
        <v>11</v>
      </c>
      <c r="L2" s="199">
        <v>12</v>
      </c>
      <c r="M2" s="206">
        <v>13</v>
      </c>
      <c r="N2" s="206">
        <v>14</v>
      </c>
      <c r="O2" s="206">
        <v>15</v>
      </c>
      <c r="P2" s="206">
        <v>16</v>
      </c>
      <c r="Q2" s="206">
        <v>17</v>
      </c>
      <c r="R2" s="306">
        <v>10</v>
      </c>
      <c r="S2" s="306">
        <v>11</v>
      </c>
      <c r="T2" s="306">
        <v>12</v>
      </c>
      <c r="U2" s="307">
        <v>13</v>
      </c>
      <c r="V2" s="306">
        <v>14</v>
      </c>
      <c r="W2" s="306">
        <v>15</v>
      </c>
      <c r="X2" s="306">
        <v>16</v>
      </c>
      <c r="Y2" s="308">
        <v>17</v>
      </c>
      <c r="Z2" s="306">
        <v>18</v>
      </c>
    </row>
    <row r="3" spans="1:26" s="318" customFormat="1" ht="13.5" customHeight="1" thickBot="1"/>
    <row r="4" spans="1:26" s="209" customFormat="1" ht="15" customHeight="1" thickBot="1">
      <c r="A4" s="220"/>
      <c r="B4" s="221" t="s">
        <v>119</v>
      </c>
      <c r="C4" s="222"/>
      <c r="D4" s="222"/>
      <c r="E4" s="7"/>
      <c r="F4" s="223"/>
      <c r="G4" s="224"/>
      <c r="H4" s="225"/>
      <c r="I4" s="225"/>
      <c r="J4" s="226"/>
      <c r="K4" s="226"/>
      <c r="L4" s="15"/>
      <c r="M4" s="227"/>
      <c r="O4" s="14"/>
      <c r="T4" s="70"/>
      <c r="U4" s="71"/>
      <c r="V4" s="70"/>
      <c r="W4" s="70"/>
      <c r="X4" s="70"/>
      <c r="Y4" s="14"/>
    </row>
    <row r="5" spans="1:26" s="209" customFormat="1" ht="59.25" customHeight="1">
      <c r="A5" s="22">
        <v>1</v>
      </c>
      <c r="B5" s="228" t="s">
        <v>108</v>
      </c>
      <c r="C5" s="20" t="s">
        <v>21</v>
      </c>
      <c r="D5" s="20" t="s">
        <v>30</v>
      </c>
      <c r="E5" s="5" t="s">
        <v>17</v>
      </c>
      <c r="F5" s="211" t="s">
        <v>38</v>
      </c>
      <c r="G5" s="22">
        <v>75</v>
      </c>
      <c r="H5" s="52">
        <v>384</v>
      </c>
      <c r="I5" s="24" t="s">
        <v>13</v>
      </c>
      <c r="J5" s="25"/>
      <c r="K5" s="25"/>
      <c r="L5" s="12">
        <v>0</v>
      </c>
      <c r="M5" s="26"/>
      <c r="N5" s="27">
        <f t="shared" ref="N5:N16" si="0">L5*(1+M5)</f>
        <v>0</v>
      </c>
      <c r="O5" s="32">
        <f>H5*L5</f>
        <v>0</v>
      </c>
      <c r="P5" s="28">
        <f t="shared" ref="P5:P16" si="1">H5*N5</f>
        <v>0</v>
      </c>
      <c r="Q5" s="229"/>
      <c r="R5" s="210"/>
      <c r="S5" s="210"/>
      <c r="T5" s="68">
        <v>0</v>
      </c>
      <c r="U5" s="69">
        <v>0.08</v>
      </c>
      <c r="V5" s="68">
        <f>T5*1.08</f>
        <v>0</v>
      </c>
      <c r="W5" s="68">
        <f>H5*T5</f>
        <v>0</v>
      </c>
      <c r="X5" s="68">
        <f>H5*V5</f>
        <v>0</v>
      </c>
      <c r="Y5" s="40"/>
      <c r="Z5" s="210"/>
    </row>
    <row r="6" spans="1:26" s="209" customFormat="1" ht="26.25" customHeight="1">
      <c r="A6" s="22">
        <v>2</v>
      </c>
      <c r="B6" s="20" t="s">
        <v>14</v>
      </c>
      <c r="C6" s="20" t="s">
        <v>14</v>
      </c>
      <c r="D6" s="20" t="s">
        <v>14</v>
      </c>
      <c r="E6" s="5" t="s">
        <v>15</v>
      </c>
      <c r="F6" s="211" t="s">
        <v>69</v>
      </c>
      <c r="G6" s="22">
        <v>75</v>
      </c>
      <c r="H6" s="52">
        <v>72</v>
      </c>
      <c r="I6" s="24" t="s">
        <v>13</v>
      </c>
      <c r="J6" s="25"/>
      <c r="K6" s="25"/>
      <c r="L6" s="12">
        <v>0</v>
      </c>
      <c r="M6" s="26"/>
      <c r="N6" s="27">
        <f t="shared" si="0"/>
        <v>0</v>
      </c>
      <c r="O6" s="32">
        <f t="shared" ref="O6:O16" si="2">H6*L6</f>
        <v>0</v>
      </c>
      <c r="P6" s="28">
        <f t="shared" si="1"/>
        <v>0</v>
      </c>
      <c r="Q6" s="229"/>
      <c r="R6" s="210"/>
      <c r="S6" s="210"/>
      <c r="T6" s="68">
        <v>0</v>
      </c>
      <c r="U6" s="69">
        <v>0.08</v>
      </c>
      <c r="V6" s="68">
        <f t="shared" ref="V6:V16" si="3">T6*1.08</f>
        <v>0</v>
      </c>
      <c r="W6" s="68">
        <f t="shared" ref="W6:W16" si="4">H6*T6</f>
        <v>0</v>
      </c>
      <c r="X6" s="68">
        <f t="shared" ref="X6:X16" si="5">H6*V6</f>
        <v>0</v>
      </c>
      <c r="Y6" s="40"/>
      <c r="Z6" s="210"/>
    </row>
    <row r="7" spans="1:26" s="209" customFormat="1" ht="25.5" customHeight="1">
      <c r="A7" s="22">
        <v>3</v>
      </c>
      <c r="B7" s="20" t="s">
        <v>14</v>
      </c>
      <c r="C7" s="20" t="s">
        <v>14</v>
      </c>
      <c r="D7" s="20" t="s">
        <v>14</v>
      </c>
      <c r="E7" s="5" t="s">
        <v>16</v>
      </c>
      <c r="F7" s="211" t="s">
        <v>38</v>
      </c>
      <c r="G7" s="22">
        <v>75</v>
      </c>
      <c r="H7" s="52">
        <v>1600</v>
      </c>
      <c r="I7" s="24" t="s">
        <v>13</v>
      </c>
      <c r="J7" s="25"/>
      <c r="K7" s="25"/>
      <c r="L7" s="12">
        <v>0</v>
      </c>
      <c r="M7" s="26"/>
      <c r="N7" s="27">
        <f t="shared" si="0"/>
        <v>0</v>
      </c>
      <c r="O7" s="32">
        <f t="shared" si="2"/>
        <v>0</v>
      </c>
      <c r="P7" s="28">
        <f t="shared" si="1"/>
        <v>0</v>
      </c>
      <c r="Q7" s="229"/>
      <c r="R7" s="210"/>
      <c r="S7" s="210"/>
      <c r="T7" s="68">
        <v>0</v>
      </c>
      <c r="U7" s="69">
        <v>0.08</v>
      </c>
      <c r="V7" s="68">
        <f t="shared" si="3"/>
        <v>0</v>
      </c>
      <c r="W7" s="68">
        <f t="shared" si="4"/>
        <v>0</v>
      </c>
      <c r="X7" s="68">
        <f t="shared" si="5"/>
        <v>0</v>
      </c>
      <c r="Y7" s="40"/>
      <c r="Z7" s="210"/>
    </row>
    <row r="8" spans="1:26" s="209" customFormat="1" ht="20.100000000000001" customHeight="1">
      <c r="A8" s="22">
        <v>4</v>
      </c>
      <c r="B8" s="20" t="s">
        <v>14</v>
      </c>
      <c r="C8" s="20" t="s">
        <v>14</v>
      </c>
      <c r="D8" s="20" t="s">
        <v>14</v>
      </c>
      <c r="E8" s="5" t="s">
        <v>16</v>
      </c>
      <c r="F8" s="211" t="s">
        <v>39</v>
      </c>
      <c r="G8" s="22">
        <v>75</v>
      </c>
      <c r="H8" s="52">
        <v>1850</v>
      </c>
      <c r="I8" s="24" t="s">
        <v>13</v>
      </c>
      <c r="J8" s="25"/>
      <c r="K8" s="25"/>
      <c r="L8" s="12">
        <v>0</v>
      </c>
      <c r="M8" s="26"/>
      <c r="N8" s="27">
        <f t="shared" si="0"/>
        <v>0</v>
      </c>
      <c r="O8" s="32">
        <f t="shared" si="2"/>
        <v>0</v>
      </c>
      <c r="P8" s="28">
        <f t="shared" si="1"/>
        <v>0</v>
      </c>
      <c r="Q8" s="229"/>
      <c r="R8" s="210"/>
      <c r="S8" s="210"/>
      <c r="T8" s="68">
        <v>0</v>
      </c>
      <c r="U8" s="69">
        <v>0.08</v>
      </c>
      <c r="V8" s="68">
        <f t="shared" si="3"/>
        <v>0</v>
      </c>
      <c r="W8" s="68">
        <f t="shared" si="4"/>
        <v>0</v>
      </c>
      <c r="X8" s="68">
        <f t="shared" si="5"/>
        <v>0</v>
      </c>
      <c r="Y8" s="40"/>
      <c r="Z8" s="210"/>
    </row>
    <row r="9" spans="1:26" s="209" customFormat="1" ht="20.100000000000001" customHeight="1">
      <c r="A9" s="22">
        <v>5</v>
      </c>
      <c r="B9" s="20" t="s">
        <v>14</v>
      </c>
      <c r="C9" s="20" t="s">
        <v>14</v>
      </c>
      <c r="D9" s="20" t="s">
        <v>14</v>
      </c>
      <c r="E9" s="5" t="s">
        <v>15</v>
      </c>
      <c r="F9" s="211" t="s">
        <v>47</v>
      </c>
      <c r="G9" s="22">
        <v>75</v>
      </c>
      <c r="H9" s="52">
        <v>384</v>
      </c>
      <c r="I9" s="24" t="s">
        <v>13</v>
      </c>
      <c r="J9" s="25"/>
      <c r="K9" s="25"/>
      <c r="L9" s="12">
        <v>0</v>
      </c>
      <c r="M9" s="26"/>
      <c r="N9" s="27">
        <f t="shared" si="0"/>
        <v>0</v>
      </c>
      <c r="O9" s="32">
        <f t="shared" si="2"/>
        <v>0</v>
      </c>
      <c r="P9" s="28">
        <f t="shared" si="1"/>
        <v>0</v>
      </c>
      <c r="Q9" s="229"/>
      <c r="R9" s="210"/>
      <c r="S9" s="210"/>
      <c r="T9" s="68">
        <v>0</v>
      </c>
      <c r="U9" s="69">
        <v>0.08</v>
      </c>
      <c r="V9" s="68">
        <f t="shared" si="3"/>
        <v>0</v>
      </c>
      <c r="W9" s="68">
        <f t="shared" si="4"/>
        <v>0</v>
      </c>
      <c r="X9" s="68">
        <f t="shared" si="5"/>
        <v>0</v>
      </c>
      <c r="Y9" s="40"/>
      <c r="Z9" s="210"/>
    </row>
    <row r="10" spans="1:26" s="209" customFormat="1" ht="20.100000000000001" customHeight="1">
      <c r="A10" s="22">
        <v>6</v>
      </c>
      <c r="B10" s="20" t="s">
        <v>14</v>
      </c>
      <c r="C10" s="20" t="s">
        <v>14</v>
      </c>
      <c r="D10" s="20" t="s">
        <v>14</v>
      </c>
      <c r="E10" s="8" t="s">
        <v>15</v>
      </c>
      <c r="F10" s="230" t="s">
        <v>40</v>
      </c>
      <c r="G10" s="33">
        <v>75</v>
      </c>
      <c r="H10" s="124">
        <v>2400</v>
      </c>
      <c r="I10" s="24" t="s">
        <v>13</v>
      </c>
      <c r="J10" s="25"/>
      <c r="K10" s="25"/>
      <c r="L10" s="12">
        <v>0</v>
      </c>
      <c r="M10" s="26"/>
      <c r="N10" s="27">
        <f t="shared" si="0"/>
        <v>0</v>
      </c>
      <c r="O10" s="32">
        <f t="shared" si="2"/>
        <v>0</v>
      </c>
      <c r="P10" s="28">
        <f t="shared" si="1"/>
        <v>0</v>
      </c>
      <c r="Q10" s="229"/>
      <c r="R10" s="210"/>
      <c r="S10" s="210"/>
      <c r="T10" s="68">
        <v>0</v>
      </c>
      <c r="U10" s="69">
        <v>0.08</v>
      </c>
      <c r="V10" s="68">
        <f t="shared" si="3"/>
        <v>0</v>
      </c>
      <c r="W10" s="68">
        <f t="shared" si="4"/>
        <v>0</v>
      </c>
      <c r="X10" s="68">
        <f t="shared" si="5"/>
        <v>0</v>
      </c>
      <c r="Y10" s="40"/>
      <c r="Z10" s="210"/>
    </row>
    <row r="11" spans="1:26" s="209" customFormat="1" ht="24">
      <c r="A11" s="22">
        <v>7</v>
      </c>
      <c r="B11" s="20" t="s">
        <v>14</v>
      </c>
      <c r="C11" s="20" t="s">
        <v>14</v>
      </c>
      <c r="D11" s="20" t="s">
        <v>14</v>
      </c>
      <c r="E11" s="8" t="s">
        <v>15</v>
      </c>
      <c r="F11" s="230" t="s">
        <v>45</v>
      </c>
      <c r="G11" s="33">
        <v>75</v>
      </c>
      <c r="H11" s="124">
        <v>1500</v>
      </c>
      <c r="I11" s="24" t="s">
        <v>13</v>
      </c>
      <c r="J11" s="25"/>
      <c r="K11" s="25"/>
      <c r="L11" s="12">
        <v>0</v>
      </c>
      <c r="M11" s="26"/>
      <c r="N11" s="27">
        <f t="shared" si="0"/>
        <v>0</v>
      </c>
      <c r="O11" s="32">
        <f t="shared" si="2"/>
        <v>0</v>
      </c>
      <c r="P11" s="28">
        <f t="shared" si="1"/>
        <v>0</v>
      </c>
      <c r="Q11" s="229"/>
      <c r="R11" s="210"/>
      <c r="S11" s="210"/>
      <c r="T11" s="68">
        <v>0</v>
      </c>
      <c r="U11" s="69">
        <v>0.08</v>
      </c>
      <c r="V11" s="68">
        <f t="shared" si="3"/>
        <v>0</v>
      </c>
      <c r="W11" s="68">
        <f t="shared" si="4"/>
        <v>0</v>
      </c>
      <c r="X11" s="68">
        <f t="shared" si="5"/>
        <v>0</v>
      </c>
      <c r="Y11" s="40"/>
      <c r="Z11" s="210"/>
    </row>
    <row r="12" spans="1:26" s="209" customFormat="1" ht="20.100000000000001" customHeight="1">
      <c r="A12" s="22">
        <v>8</v>
      </c>
      <c r="B12" s="20" t="s">
        <v>14</v>
      </c>
      <c r="C12" s="20" t="s">
        <v>14</v>
      </c>
      <c r="D12" s="20" t="s">
        <v>14</v>
      </c>
      <c r="E12" s="8" t="s">
        <v>15</v>
      </c>
      <c r="F12" s="230" t="s">
        <v>41</v>
      </c>
      <c r="G12" s="33">
        <v>75</v>
      </c>
      <c r="H12" s="124">
        <v>360</v>
      </c>
      <c r="I12" s="24" t="s">
        <v>13</v>
      </c>
      <c r="J12" s="25"/>
      <c r="K12" s="25"/>
      <c r="L12" s="12">
        <v>0</v>
      </c>
      <c r="M12" s="26"/>
      <c r="N12" s="27">
        <f t="shared" si="0"/>
        <v>0</v>
      </c>
      <c r="O12" s="32">
        <f t="shared" si="2"/>
        <v>0</v>
      </c>
      <c r="P12" s="28">
        <f t="shared" si="1"/>
        <v>0</v>
      </c>
      <c r="Q12" s="229"/>
      <c r="R12" s="210"/>
      <c r="S12" s="210"/>
      <c r="T12" s="68">
        <v>0</v>
      </c>
      <c r="U12" s="69">
        <v>0.08</v>
      </c>
      <c r="V12" s="68">
        <f t="shared" si="3"/>
        <v>0</v>
      </c>
      <c r="W12" s="68">
        <f t="shared" si="4"/>
        <v>0</v>
      </c>
      <c r="X12" s="68">
        <f t="shared" si="5"/>
        <v>0</v>
      </c>
      <c r="Y12" s="40"/>
      <c r="Z12" s="210"/>
    </row>
    <row r="13" spans="1:26" s="209" customFormat="1" ht="20.100000000000001" customHeight="1">
      <c r="A13" s="22">
        <v>9</v>
      </c>
      <c r="B13" s="20" t="s">
        <v>14</v>
      </c>
      <c r="C13" s="20" t="s">
        <v>14</v>
      </c>
      <c r="D13" s="20" t="s">
        <v>14</v>
      </c>
      <c r="E13" s="8">
        <v>0</v>
      </c>
      <c r="F13" s="230" t="s">
        <v>42</v>
      </c>
      <c r="G13" s="33">
        <v>75</v>
      </c>
      <c r="H13" s="124">
        <v>1860</v>
      </c>
      <c r="I13" s="24" t="s">
        <v>13</v>
      </c>
      <c r="J13" s="25"/>
      <c r="K13" s="25"/>
      <c r="L13" s="12">
        <v>0</v>
      </c>
      <c r="M13" s="26"/>
      <c r="N13" s="27">
        <f t="shared" si="0"/>
        <v>0</v>
      </c>
      <c r="O13" s="32">
        <f t="shared" si="2"/>
        <v>0</v>
      </c>
      <c r="P13" s="28">
        <f t="shared" si="1"/>
        <v>0</v>
      </c>
      <c r="Q13" s="229"/>
      <c r="R13" s="210"/>
      <c r="S13" s="210"/>
      <c r="T13" s="68">
        <v>0</v>
      </c>
      <c r="U13" s="69">
        <v>0.08</v>
      </c>
      <c r="V13" s="68">
        <f t="shared" si="3"/>
        <v>0</v>
      </c>
      <c r="W13" s="68">
        <f t="shared" si="4"/>
        <v>0</v>
      </c>
      <c r="X13" s="68">
        <f t="shared" si="5"/>
        <v>0</v>
      </c>
      <c r="Y13" s="40"/>
      <c r="Z13" s="210"/>
    </row>
    <row r="14" spans="1:26" s="209" customFormat="1" ht="24">
      <c r="A14" s="22">
        <v>10</v>
      </c>
      <c r="B14" s="20" t="s">
        <v>14</v>
      </c>
      <c r="C14" s="20" t="s">
        <v>14</v>
      </c>
      <c r="D14" s="20" t="s">
        <v>14</v>
      </c>
      <c r="E14" s="8">
        <v>0</v>
      </c>
      <c r="F14" s="230" t="s">
        <v>43</v>
      </c>
      <c r="G14" s="33">
        <v>75</v>
      </c>
      <c r="H14" s="124">
        <v>864</v>
      </c>
      <c r="I14" s="24" t="s">
        <v>13</v>
      </c>
      <c r="J14" s="25"/>
      <c r="K14" s="25"/>
      <c r="L14" s="12">
        <v>0</v>
      </c>
      <c r="M14" s="26"/>
      <c r="N14" s="27">
        <f t="shared" si="0"/>
        <v>0</v>
      </c>
      <c r="O14" s="32">
        <f t="shared" si="2"/>
        <v>0</v>
      </c>
      <c r="P14" s="28">
        <f t="shared" si="1"/>
        <v>0</v>
      </c>
      <c r="Q14" s="229"/>
      <c r="R14" s="210"/>
      <c r="S14" s="210"/>
      <c r="T14" s="68">
        <v>0</v>
      </c>
      <c r="U14" s="69">
        <v>0.08</v>
      </c>
      <c r="V14" s="68">
        <f t="shared" si="3"/>
        <v>0</v>
      </c>
      <c r="W14" s="68">
        <f t="shared" si="4"/>
        <v>0</v>
      </c>
      <c r="X14" s="68">
        <f t="shared" si="5"/>
        <v>0</v>
      </c>
      <c r="Y14" s="40"/>
      <c r="Z14" s="210"/>
    </row>
    <row r="15" spans="1:26" s="209" customFormat="1" ht="24">
      <c r="A15" s="22">
        <v>11</v>
      </c>
      <c r="B15" s="20" t="s">
        <v>14</v>
      </c>
      <c r="C15" s="20" t="s">
        <v>14</v>
      </c>
      <c r="D15" s="20" t="s">
        <v>14</v>
      </c>
      <c r="E15" s="8">
        <v>1</v>
      </c>
      <c r="F15" s="230" t="s">
        <v>44</v>
      </c>
      <c r="G15" s="33">
        <v>75</v>
      </c>
      <c r="H15" s="124">
        <v>900</v>
      </c>
      <c r="I15" s="24" t="s">
        <v>13</v>
      </c>
      <c r="J15" s="25"/>
      <c r="K15" s="25"/>
      <c r="L15" s="12">
        <v>0</v>
      </c>
      <c r="M15" s="26"/>
      <c r="N15" s="27">
        <f t="shared" si="0"/>
        <v>0</v>
      </c>
      <c r="O15" s="32">
        <f t="shared" si="2"/>
        <v>0</v>
      </c>
      <c r="P15" s="28">
        <f t="shared" si="1"/>
        <v>0</v>
      </c>
      <c r="Q15" s="229"/>
      <c r="R15" s="210"/>
      <c r="S15" s="210"/>
      <c r="T15" s="68">
        <v>0</v>
      </c>
      <c r="U15" s="69">
        <v>0.08</v>
      </c>
      <c r="V15" s="68">
        <f t="shared" si="3"/>
        <v>0</v>
      </c>
      <c r="W15" s="68">
        <f t="shared" si="4"/>
        <v>0</v>
      </c>
      <c r="X15" s="68">
        <f t="shared" si="5"/>
        <v>0</v>
      </c>
      <c r="Y15" s="40"/>
      <c r="Z15" s="210"/>
    </row>
    <row r="16" spans="1:26" s="209" customFormat="1" ht="20.100000000000001" customHeight="1" thickBot="1">
      <c r="A16" s="22">
        <v>12</v>
      </c>
      <c r="B16" s="20" t="s">
        <v>14</v>
      </c>
      <c r="C16" s="20" t="s">
        <v>14</v>
      </c>
      <c r="D16" s="20" t="s">
        <v>14</v>
      </c>
      <c r="E16" s="8" t="s">
        <v>18</v>
      </c>
      <c r="F16" s="230" t="s">
        <v>36</v>
      </c>
      <c r="G16" s="33">
        <v>75</v>
      </c>
      <c r="H16" s="34">
        <v>120</v>
      </c>
      <c r="I16" s="24" t="s">
        <v>13</v>
      </c>
      <c r="J16" s="25"/>
      <c r="K16" s="25"/>
      <c r="L16" s="12">
        <v>0</v>
      </c>
      <c r="M16" s="26"/>
      <c r="N16" s="27">
        <f t="shared" si="0"/>
        <v>0</v>
      </c>
      <c r="O16" s="32">
        <f t="shared" si="2"/>
        <v>0</v>
      </c>
      <c r="P16" s="28">
        <f t="shared" si="1"/>
        <v>0</v>
      </c>
      <c r="Q16" s="229"/>
      <c r="R16" s="210"/>
      <c r="S16" s="210"/>
      <c r="T16" s="68">
        <v>0</v>
      </c>
      <c r="U16" s="69">
        <v>0.08</v>
      </c>
      <c r="V16" s="68">
        <f t="shared" si="3"/>
        <v>0</v>
      </c>
      <c r="W16" s="68">
        <f t="shared" si="4"/>
        <v>0</v>
      </c>
      <c r="X16" s="68">
        <f t="shared" si="5"/>
        <v>0</v>
      </c>
      <c r="Y16" s="40"/>
      <c r="Z16" s="210"/>
    </row>
    <row r="17" spans="1:26" s="233" customFormat="1" ht="24.95" customHeight="1" thickBot="1">
      <c r="A17" s="217"/>
      <c r="B17" s="231"/>
      <c r="C17" s="231"/>
      <c r="D17" s="231"/>
      <c r="E17" s="6"/>
      <c r="F17" s="231"/>
      <c r="G17" s="35"/>
      <c r="H17" s="169"/>
      <c r="I17" s="169"/>
      <c r="J17" s="322" t="s">
        <v>37</v>
      </c>
      <c r="K17" s="323"/>
      <c r="L17" s="323"/>
      <c r="M17" s="323"/>
      <c r="N17" s="324"/>
      <c r="O17" s="37">
        <f>SUM(O5:O16)</f>
        <v>0</v>
      </c>
      <c r="P17" s="37">
        <f>SUM(P5:P16)</f>
        <v>0</v>
      </c>
      <c r="Q17" s="232"/>
      <c r="T17" s="170"/>
      <c r="U17" s="171"/>
      <c r="V17" s="175" t="s">
        <v>101</v>
      </c>
      <c r="W17" s="175">
        <f>SUM(W5:W16)</f>
        <v>0</v>
      </c>
      <c r="X17" s="175">
        <f>SUM(X5:X16)</f>
        <v>0</v>
      </c>
      <c r="Y17" s="177"/>
      <c r="Z17" s="234"/>
    </row>
    <row r="18" spans="1:26" s="318" customFormat="1" ht="13.5" customHeight="1" thickBot="1"/>
    <row r="19" spans="1:26" s="209" customFormat="1" ht="15" customHeight="1" thickBot="1">
      <c r="A19" s="241"/>
      <c r="B19" s="236" t="s">
        <v>120</v>
      </c>
      <c r="C19" s="238"/>
      <c r="D19" s="238"/>
      <c r="E19" s="4"/>
      <c r="F19" s="242"/>
      <c r="G19" s="239"/>
      <c r="H19" s="240"/>
      <c r="I19" s="240"/>
      <c r="J19" s="226"/>
      <c r="K19" s="226"/>
      <c r="L19" s="16"/>
      <c r="M19" s="226"/>
      <c r="O19" s="14"/>
      <c r="T19" s="70"/>
      <c r="U19" s="71"/>
      <c r="V19" s="70"/>
      <c r="W19" s="70"/>
      <c r="X19" s="70"/>
      <c r="Y19" s="14"/>
      <c r="Z19" s="226"/>
    </row>
    <row r="20" spans="1:26" s="247" customFormat="1" ht="66.75" customHeight="1">
      <c r="A20" s="22">
        <v>1</v>
      </c>
      <c r="B20" s="243" t="s">
        <v>109</v>
      </c>
      <c r="C20" s="244"/>
      <c r="D20" s="244"/>
      <c r="E20" s="132" t="s">
        <v>19</v>
      </c>
      <c r="F20" s="127" t="s">
        <v>89</v>
      </c>
      <c r="G20" s="49">
        <v>60</v>
      </c>
      <c r="H20" s="52">
        <v>240</v>
      </c>
      <c r="I20" s="52" t="s">
        <v>29</v>
      </c>
      <c r="J20" s="51"/>
      <c r="K20" s="51"/>
      <c r="L20" s="53">
        <v>0</v>
      </c>
      <c r="M20" s="29"/>
      <c r="N20" s="125">
        <f t="shared" ref="N20:N39" si="6">L20*(1+M20)</f>
        <v>0</v>
      </c>
      <c r="O20" s="53">
        <f>H20*L20</f>
        <v>0</v>
      </c>
      <c r="P20" s="126">
        <f t="shared" ref="P20:P39" si="7">H20*N20</f>
        <v>0</v>
      </c>
      <c r="Q20" s="133"/>
      <c r="R20" s="245"/>
      <c r="S20" s="129"/>
      <c r="T20" s="78">
        <v>0</v>
      </c>
      <c r="U20" s="79">
        <v>0.08</v>
      </c>
      <c r="V20" s="78">
        <f>T20*1.08</f>
        <v>0</v>
      </c>
      <c r="W20" s="78">
        <f>H20*T20</f>
        <v>0</v>
      </c>
      <c r="X20" s="78">
        <f>H20*V20</f>
        <v>0</v>
      </c>
      <c r="Y20" s="123"/>
      <c r="Z20" s="246"/>
    </row>
    <row r="21" spans="1:26" s="248" customFormat="1" ht="42.75" customHeight="1">
      <c r="A21" s="49">
        <v>2</v>
      </c>
      <c r="B21" s="161" t="s">
        <v>14</v>
      </c>
      <c r="C21" s="244"/>
      <c r="D21" s="244"/>
      <c r="E21" s="132" t="s">
        <v>19</v>
      </c>
      <c r="F21" s="127" t="s">
        <v>83</v>
      </c>
      <c r="G21" s="49">
        <v>60</v>
      </c>
      <c r="H21" s="52">
        <v>648</v>
      </c>
      <c r="I21" s="52" t="s">
        <v>13</v>
      </c>
      <c r="J21" s="51"/>
      <c r="K21" s="51"/>
      <c r="L21" s="53"/>
      <c r="M21" s="29"/>
      <c r="N21" s="125"/>
      <c r="O21" s="53"/>
      <c r="P21" s="126"/>
      <c r="Q21" s="133"/>
      <c r="R21" s="245"/>
      <c r="S21" s="245"/>
      <c r="T21" s="78">
        <v>0</v>
      </c>
      <c r="U21" s="79">
        <v>0.08</v>
      </c>
      <c r="V21" s="78">
        <f t="shared" ref="V21:V46" si="8">T21*1.08</f>
        <v>0</v>
      </c>
      <c r="W21" s="78">
        <f t="shared" ref="W21:W46" si="9">H21*T21</f>
        <v>0</v>
      </c>
      <c r="X21" s="78">
        <f t="shared" ref="X21:X46" si="10">H21*V21</f>
        <v>0</v>
      </c>
      <c r="Y21" s="162"/>
      <c r="Z21" s="245"/>
    </row>
    <row r="22" spans="1:26" s="248" customFormat="1" ht="24">
      <c r="A22" s="49">
        <v>3</v>
      </c>
      <c r="B22" s="57" t="s">
        <v>14</v>
      </c>
      <c r="C22" s="244"/>
      <c r="D22" s="244"/>
      <c r="E22" s="50" t="s">
        <v>22</v>
      </c>
      <c r="F22" s="127" t="s">
        <v>90</v>
      </c>
      <c r="G22" s="49">
        <v>75</v>
      </c>
      <c r="H22" s="52">
        <v>420</v>
      </c>
      <c r="I22" s="52" t="s">
        <v>13</v>
      </c>
      <c r="J22" s="51"/>
      <c r="K22" s="51"/>
      <c r="L22" s="53">
        <v>0</v>
      </c>
      <c r="M22" s="29"/>
      <c r="N22" s="125">
        <f t="shared" si="6"/>
        <v>0</v>
      </c>
      <c r="O22" s="53">
        <f t="shared" ref="O22:O39" si="11">H22*L22</f>
        <v>0</v>
      </c>
      <c r="P22" s="126">
        <f t="shared" si="7"/>
        <v>0</v>
      </c>
      <c r="Q22" s="133"/>
      <c r="R22" s="245"/>
      <c r="S22" s="245"/>
      <c r="T22" s="78">
        <v>0</v>
      </c>
      <c r="U22" s="79">
        <v>0.08</v>
      </c>
      <c r="V22" s="78">
        <f t="shared" si="8"/>
        <v>0</v>
      </c>
      <c r="W22" s="78">
        <f t="shared" si="9"/>
        <v>0</v>
      </c>
      <c r="X22" s="78">
        <f t="shared" si="10"/>
        <v>0</v>
      </c>
      <c r="Y22" s="162"/>
      <c r="Z22" s="245"/>
    </row>
    <row r="23" spans="1:26" s="248" customFormat="1" ht="42" customHeight="1">
      <c r="A23" s="49">
        <v>4</v>
      </c>
      <c r="B23" s="57" t="s">
        <v>14</v>
      </c>
      <c r="C23" s="244"/>
      <c r="D23" s="244"/>
      <c r="E23" s="50" t="s">
        <v>22</v>
      </c>
      <c r="F23" s="127" t="s">
        <v>84</v>
      </c>
      <c r="G23" s="49">
        <v>75</v>
      </c>
      <c r="H23" s="52">
        <v>1160</v>
      </c>
      <c r="I23" s="52" t="s">
        <v>13</v>
      </c>
      <c r="J23" s="51"/>
      <c r="K23" s="51"/>
      <c r="L23" s="53"/>
      <c r="M23" s="29"/>
      <c r="N23" s="125"/>
      <c r="O23" s="53"/>
      <c r="P23" s="126"/>
      <c r="Q23" s="133"/>
      <c r="R23" s="245"/>
      <c r="S23" s="245"/>
      <c r="T23" s="78">
        <v>0</v>
      </c>
      <c r="U23" s="79">
        <v>0.08</v>
      </c>
      <c r="V23" s="78">
        <f t="shared" si="8"/>
        <v>0</v>
      </c>
      <c r="W23" s="78">
        <f t="shared" si="9"/>
        <v>0</v>
      </c>
      <c r="X23" s="78">
        <f t="shared" si="10"/>
        <v>0</v>
      </c>
      <c r="Y23" s="162"/>
      <c r="Z23" s="245"/>
    </row>
    <row r="24" spans="1:26" s="248" customFormat="1" ht="39" customHeight="1">
      <c r="A24" s="49">
        <v>5</v>
      </c>
      <c r="B24" s="57" t="s">
        <v>14</v>
      </c>
      <c r="C24" s="244"/>
      <c r="D24" s="244"/>
      <c r="E24" s="50" t="s">
        <v>22</v>
      </c>
      <c r="F24" s="127" t="s">
        <v>85</v>
      </c>
      <c r="G24" s="49">
        <v>75</v>
      </c>
      <c r="H24" s="52">
        <v>1100</v>
      </c>
      <c r="I24" s="52" t="s">
        <v>13</v>
      </c>
      <c r="J24" s="51"/>
      <c r="K24" s="51"/>
      <c r="L24" s="53"/>
      <c r="M24" s="29"/>
      <c r="N24" s="125"/>
      <c r="O24" s="53"/>
      <c r="P24" s="126"/>
      <c r="Q24" s="133"/>
      <c r="R24" s="245"/>
      <c r="S24" s="245"/>
      <c r="T24" s="78">
        <v>0</v>
      </c>
      <c r="U24" s="79">
        <v>0.08</v>
      </c>
      <c r="V24" s="78">
        <f t="shared" si="8"/>
        <v>0</v>
      </c>
      <c r="W24" s="78">
        <f t="shared" si="9"/>
        <v>0</v>
      </c>
      <c r="X24" s="78">
        <f t="shared" si="10"/>
        <v>0</v>
      </c>
      <c r="Y24" s="162"/>
      <c r="Z24" s="245"/>
    </row>
    <row r="25" spans="1:26" s="247" customFormat="1" ht="42.75" customHeight="1">
      <c r="A25" s="22">
        <v>6</v>
      </c>
      <c r="B25" s="57" t="s">
        <v>14</v>
      </c>
      <c r="C25" s="244"/>
      <c r="D25" s="244"/>
      <c r="E25" s="50" t="s">
        <v>20</v>
      </c>
      <c r="F25" s="127" t="s">
        <v>91</v>
      </c>
      <c r="G25" s="49">
        <v>75</v>
      </c>
      <c r="H25" s="52">
        <v>400</v>
      </c>
      <c r="I25" s="52" t="s">
        <v>13</v>
      </c>
      <c r="J25" s="51"/>
      <c r="K25" s="51"/>
      <c r="L25" s="53">
        <v>0</v>
      </c>
      <c r="M25" s="29"/>
      <c r="N25" s="125">
        <f t="shared" si="6"/>
        <v>0</v>
      </c>
      <c r="O25" s="53">
        <f t="shared" si="11"/>
        <v>0</v>
      </c>
      <c r="P25" s="126">
        <f t="shared" si="7"/>
        <v>0</v>
      </c>
      <c r="Q25" s="133"/>
      <c r="R25" s="245"/>
      <c r="S25" s="245"/>
      <c r="T25" s="78">
        <v>0</v>
      </c>
      <c r="U25" s="79">
        <v>0.08</v>
      </c>
      <c r="V25" s="78">
        <f t="shared" si="8"/>
        <v>0</v>
      </c>
      <c r="W25" s="78">
        <f t="shared" si="9"/>
        <v>0</v>
      </c>
      <c r="X25" s="78">
        <f t="shared" si="10"/>
        <v>0</v>
      </c>
      <c r="Y25" s="123"/>
      <c r="Z25" s="246"/>
    </row>
    <row r="26" spans="1:26" s="247" customFormat="1" ht="36">
      <c r="A26" s="22">
        <v>7</v>
      </c>
      <c r="B26" s="57" t="s">
        <v>14</v>
      </c>
      <c r="C26" s="244"/>
      <c r="D26" s="244"/>
      <c r="E26" s="50" t="s">
        <v>20</v>
      </c>
      <c r="F26" s="127" t="s">
        <v>86</v>
      </c>
      <c r="G26" s="49">
        <v>75</v>
      </c>
      <c r="H26" s="52">
        <v>900</v>
      </c>
      <c r="I26" s="52" t="s">
        <v>13</v>
      </c>
      <c r="J26" s="51"/>
      <c r="K26" s="51"/>
      <c r="L26" s="53">
        <v>0</v>
      </c>
      <c r="M26" s="29"/>
      <c r="N26" s="125">
        <f t="shared" si="6"/>
        <v>0</v>
      </c>
      <c r="O26" s="53">
        <f t="shared" si="11"/>
        <v>0</v>
      </c>
      <c r="P26" s="126">
        <f t="shared" si="7"/>
        <v>0</v>
      </c>
      <c r="Q26" s="133"/>
      <c r="R26" s="245"/>
      <c r="S26" s="245"/>
      <c r="T26" s="78">
        <v>0</v>
      </c>
      <c r="U26" s="79">
        <v>0.08</v>
      </c>
      <c r="V26" s="78">
        <f t="shared" si="8"/>
        <v>0</v>
      </c>
      <c r="W26" s="78">
        <f t="shared" si="9"/>
        <v>0</v>
      </c>
      <c r="X26" s="78">
        <f t="shared" si="10"/>
        <v>0</v>
      </c>
      <c r="Y26" s="123"/>
      <c r="Z26" s="246"/>
    </row>
    <row r="27" spans="1:26" s="247" customFormat="1" ht="24">
      <c r="A27" s="22">
        <v>8</v>
      </c>
      <c r="B27" s="57" t="s">
        <v>14</v>
      </c>
      <c r="C27" s="244"/>
      <c r="D27" s="244"/>
      <c r="E27" s="50" t="s">
        <v>18</v>
      </c>
      <c r="F27" s="127" t="s">
        <v>71</v>
      </c>
      <c r="G27" s="49">
        <v>75</v>
      </c>
      <c r="H27" s="52">
        <v>860</v>
      </c>
      <c r="I27" s="52" t="s">
        <v>13</v>
      </c>
      <c r="J27" s="51"/>
      <c r="K27" s="51"/>
      <c r="L27" s="53">
        <v>0</v>
      </c>
      <c r="M27" s="29"/>
      <c r="N27" s="125">
        <f t="shared" si="6"/>
        <v>0</v>
      </c>
      <c r="O27" s="53">
        <f t="shared" si="11"/>
        <v>0</v>
      </c>
      <c r="P27" s="126">
        <f t="shared" si="7"/>
        <v>0</v>
      </c>
      <c r="Q27" s="133"/>
      <c r="R27" s="245"/>
      <c r="S27" s="245"/>
      <c r="T27" s="78">
        <v>0</v>
      </c>
      <c r="U27" s="79">
        <v>0.08</v>
      </c>
      <c r="V27" s="78">
        <f t="shared" si="8"/>
        <v>0</v>
      </c>
      <c r="W27" s="78">
        <f t="shared" si="9"/>
        <v>0</v>
      </c>
      <c r="X27" s="78">
        <f t="shared" si="10"/>
        <v>0</v>
      </c>
      <c r="Y27" s="123"/>
      <c r="Z27" s="246"/>
    </row>
    <row r="28" spans="1:26" s="247" customFormat="1" ht="24">
      <c r="A28" s="22">
        <v>9</v>
      </c>
      <c r="B28" s="57" t="s">
        <v>14</v>
      </c>
      <c r="C28" s="244"/>
      <c r="D28" s="244"/>
      <c r="E28" s="50" t="s">
        <v>18</v>
      </c>
      <c r="F28" s="127" t="s">
        <v>92</v>
      </c>
      <c r="G28" s="49">
        <v>90</v>
      </c>
      <c r="H28" s="52">
        <v>60</v>
      </c>
      <c r="I28" s="52" t="s">
        <v>13</v>
      </c>
      <c r="J28" s="51"/>
      <c r="K28" s="51"/>
      <c r="L28" s="53">
        <v>0</v>
      </c>
      <c r="M28" s="29"/>
      <c r="N28" s="125">
        <f t="shared" si="6"/>
        <v>0</v>
      </c>
      <c r="O28" s="53">
        <f t="shared" si="11"/>
        <v>0</v>
      </c>
      <c r="P28" s="126">
        <f t="shared" si="7"/>
        <v>0</v>
      </c>
      <c r="Q28" s="133"/>
      <c r="R28" s="245"/>
      <c r="S28" s="245"/>
      <c r="T28" s="78">
        <v>0</v>
      </c>
      <c r="U28" s="79">
        <v>0.08</v>
      </c>
      <c r="V28" s="78">
        <f t="shared" si="8"/>
        <v>0</v>
      </c>
      <c r="W28" s="78">
        <f t="shared" si="9"/>
        <v>0</v>
      </c>
      <c r="X28" s="78">
        <f t="shared" si="10"/>
        <v>0</v>
      </c>
      <c r="Y28" s="123"/>
      <c r="Z28" s="246"/>
    </row>
    <row r="29" spans="1:26" s="247" customFormat="1" ht="23.25" customHeight="1">
      <c r="A29" s="22">
        <v>10</v>
      </c>
      <c r="B29" s="57" t="s">
        <v>14</v>
      </c>
      <c r="C29" s="244"/>
      <c r="D29" s="244"/>
      <c r="E29" s="50" t="s">
        <v>17</v>
      </c>
      <c r="F29" s="127" t="s">
        <v>93</v>
      </c>
      <c r="G29" s="49">
        <v>90</v>
      </c>
      <c r="H29" s="52">
        <v>600</v>
      </c>
      <c r="I29" s="52" t="s">
        <v>13</v>
      </c>
      <c r="J29" s="51"/>
      <c r="K29" s="51"/>
      <c r="L29" s="53">
        <v>0</v>
      </c>
      <c r="M29" s="29"/>
      <c r="N29" s="125">
        <f t="shared" si="6"/>
        <v>0</v>
      </c>
      <c r="O29" s="53">
        <f t="shared" si="11"/>
        <v>0</v>
      </c>
      <c r="P29" s="126">
        <f t="shared" si="7"/>
        <v>0</v>
      </c>
      <c r="Q29" s="133"/>
      <c r="R29" s="245"/>
      <c r="S29" s="245"/>
      <c r="T29" s="78">
        <v>0</v>
      </c>
      <c r="U29" s="79">
        <v>0.08</v>
      </c>
      <c r="V29" s="78">
        <f t="shared" si="8"/>
        <v>0</v>
      </c>
      <c r="W29" s="78">
        <f t="shared" si="9"/>
        <v>0</v>
      </c>
      <c r="X29" s="78">
        <f t="shared" si="10"/>
        <v>0</v>
      </c>
      <c r="Y29" s="123"/>
      <c r="Z29" s="246"/>
    </row>
    <row r="30" spans="1:26" s="247" customFormat="1" ht="41.25" customHeight="1">
      <c r="A30" s="22">
        <v>11</v>
      </c>
      <c r="B30" s="57" t="s">
        <v>14</v>
      </c>
      <c r="C30" s="244"/>
      <c r="D30" s="244"/>
      <c r="E30" s="50" t="s">
        <v>17</v>
      </c>
      <c r="F30" s="127" t="s">
        <v>94</v>
      </c>
      <c r="G30" s="49">
        <v>90</v>
      </c>
      <c r="H30" s="52">
        <v>384</v>
      </c>
      <c r="I30" s="52" t="s">
        <v>13</v>
      </c>
      <c r="J30" s="51"/>
      <c r="K30" s="51"/>
      <c r="L30" s="53">
        <v>0</v>
      </c>
      <c r="M30" s="29"/>
      <c r="N30" s="125">
        <f t="shared" si="6"/>
        <v>0</v>
      </c>
      <c r="O30" s="53">
        <f t="shared" si="11"/>
        <v>0</v>
      </c>
      <c r="P30" s="126">
        <f t="shared" si="7"/>
        <v>0</v>
      </c>
      <c r="Q30" s="133"/>
      <c r="R30" s="245"/>
      <c r="S30" s="245"/>
      <c r="T30" s="78">
        <v>0</v>
      </c>
      <c r="U30" s="79">
        <v>0.08</v>
      </c>
      <c r="V30" s="78">
        <f t="shared" si="8"/>
        <v>0</v>
      </c>
      <c r="W30" s="78">
        <f t="shared" si="9"/>
        <v>0</v>
      </c>
      <c r="X30" s="78">
        <f t="shared" si="10"/>
        <v>0</v>
      </c>
      <c r="Y30" s="123"/>
      <c r="Z30" s="246"/>
    </row>
    <row r="31" spans="1:26" s="247" customFormat="1" ht="25.5" customHeight="1">
      <c r="A31" s="22">
        <v>12</v>
      </c>
      <c r="B31" s="57" t="s">
        <v>14</v>
      </c>
      <c r="C31" s="244"/>
      <c r="D31" s="244"/>
      <c r="E31" s="50" t="s">
        <v>15</v>
      </c>
      <c r="F31" s="127" t="s">
        <v>50</v>
      </c>
      <c r="G31" s="49">
        <v>75</v>
      </c>
      <c r="H31" s="52">
        <v>36</v>
      </c>
      <c r="I31" s="52" t="s">
        <v>13</v>
      </c>
      <c r="J31" s="51"/>
      <c r="K31" s="51"/>
      <c r="L31" s="53">
        <v>0</v>
      </c>
      <c r="M31" s="29"/>
      <c r="N31" s="125">
        <f t="shared" si="6"/>
        <v>0</v>
      </c>
      <c r="O31" s="53">
        <f t="shared" si="11"/>
        <v>0</v>
      </c>
      <c r="P31" s="126">
        <f t="shared" si="7"/>
        <v>0</v>
      </c>
      <c r="Q31" s="133"/>
      <c r="R31" s="245"/>
      <c r="S31" s="245"/>
      <c r="T31" s="78">
        <v>0</v>
      </c>
      <c r="U31" s="79">
        <v>0.08</v>
      </c>
      <c r="V31" s="78">
        <f t="shared" si="8"/>
        <v>0</v>
      </c>
      <c r="W31" s="78">
        <f t="shared" si="9"/>
        <v>0</v>
      </c>
      <c r="X31" s="78">
        <f t="shared" si="10"/>
        <v>0</v>
      </c>
      <c r="Y31" s="123"/>
      <c r="Z31" s="246"/>
    </row>
    <row r="32" spans="1:26" s="247" customFormat="1" ht="36">
      <c r="A32" s="22">
        <v>13</v>
      </c>
      <c r="B32" s="57" t="s">
        <v>14</v>
      </c>
      <c r="C32" s="244"/>
      <c r="D32" s="244"/>
      <c r="E32" s="50" t="s">
        <v>17</v>
      </c>
      <c r="F32" s="127" t="s">
        <v>95</v>
      </c>
      <c r="G32" s="49">
        <v>90</v>
      </c>
      <c r="H32" s="52">
        <v>48</v>
      </c>
      <c r="I32" s="52" t="s">
        <v>13</v>
      </c>
      <c r="J32" s="51"/>
      <c r="K32" s="51"/>
      <c r="L32" s="53">
        <v>0</v>
      </c>
      <c r="M32" s="29"/>
      <c r="N32" s="125">
        <f t="shared" si="6"/>
        <v>0</v>
      </c>
      <c r="O32" s="53">
        <f t="shared" si="11"/>
        <v>0</v>
      </c>
      <c r="P32" s="126">
        <f t="shared" si="7"/>
        <v>0</v>
      </c>
      <c r="Q32" s="133"/>
      <c r="R32" s="245"/>
      <c r="S32" s="245"/>
      <c r="T32" s="78">
        <v>0</v>
      </c>
      <c r="U32" s="79">
        <v>0.08</v>
      </c>
      <c r="V32" s="78">
        <f t="shared" si="8"/>
        <v>0</v>
      </c>
      <c r="W32" s="78">
        <f t="shared" si="9"/>
        <v>0</v>
      </c>
      <c r="X32" s="78">
        <f t="shared" si="10"/>
        <v>0</v>
      </c>
      <c r="Y32" s="123"/>
      <c r="Z32" s="246"/>
    </row>
    <row r="33" spans="1:26" s="247" customFormat="1" ht="56.25" customHeight="1">
      <c r="A33" s="22">
        <v>14</v>
      </c>
      <c r="B33" s="57" t="s">
        <v>14</v>
      </c>
      <c r="C33" s="244"/>
      <c r="D33" s="244"/>
      <c r="E33" s="50" t="s">
        <v>17</v>
      </c>
      <c r="F33" s="127" t="s">
        <v>31</v>
      </c>
      <c r="G33" s="49">
        <v>90</v>
      </c>
      <c r="H33" s="52">
        <v>48</v>
      </c>
      <c r="I33" s="52" t="s">
        <v>13</v>
      </c>
      <c r="J33" s="51"/>
      <c r="K33" s="51"/>
      <c r="L33" s="53">
        <v>0</v>
      </c>
      <c r="M33" s="29"/>
      <c r="N33" s="125">
        <f t="shared" si="6"/>
        <v>0</v>
      </c>
      <c r="O33" s="53">
        <f t="shared" si="11"/>
        <v>0</v>
      </c>
      <c r="P33" s="126">
        <f t="shared" si="7"/>
        <v>0</v>
      </c>
      <c r="Q33" s="133"/>
      <c r="R33" s="245"/>
      <c r="S33" s="245"/>
      <c r="T33" s="78">
        <v>0</v>
      </c>
      <c r="U33" s="79">
        <v>0.08</v>
      </c>
      <c r="V33" s="78">
        <f t="shared" si="8"/>
        <v>0</v>
      </c>
      <c r="W33" s="78">
        <f t="shared" si="9"/>
        <v>0</v>
      </c>
      <c r="X33" s="78">
        <f t="shared" si="10"/>
        <v>0</v>
      </c>
      <c r="Y33" s="123"/>
      <c r="Z33" s="246"/>
    </row>
    <row r="34" spans="1:26" s="247" customFormat="1" ht="57" customHeight="1">
      <c r="A34" s="22">
        <v>15</v>
      </c>
      <c r="B34" s="57" t="s">
        <v>14</v>
      </c>
      <c r="C34" s="244"/>
      <c r="D34" s="244"/>
      <c r="E34" s="50" t="s">
        <v>16</v>
      </c>
      <c r="F34" s="127" t="s">
        <v>32</v>
      </c>
      <c r="G34" s="134">
        <v>90</v>
      </c>
      <c r="H34" s="52">
        <v>72</v>
      </c>
      <c r="I34" s="52" t="s">
        <v>29</v>
      </c>
      <c r="J34" s="51"/>
      <c r="K34" s="51"/>
      <c r="L34" s="53">
        <v>0</v>
      </c>
      <c r="M34" s="29"/>
      <c r="N34" s="125">
        <f t="shared" si="6"/>
        <v>0</v>
      </c>
      <c r="O34" s="53">
        <f t="shared" si="11"/>
        <v>0</v>
      </c>
      <c r="P34" s="126">
        <f t="shared" si="7"/>
        <v>0</v>
      </c>
      <c r="Q34" s="133"/>
      <c r="R34" s="245"/>
      <c r="S34" s="245"/>
      <c r="T34" s="78">
        <v>0</v>
      </c>
      <c r="U34" s="79">
        <v>0.08</v>
      </c>
      <c r="V34" s="78">
        <f t="shared" si="8"/>
        <v>0</v>
      </c>
      <c r="W34" s="78">
        <f t="shared" si="9"/>
        <v>0</v>
      </c>
      <c r="X34" s="78">
        <f t="shared" si="10"/>
        <v>0</v>
      </c>
      <c r="Y34" s="123"/>
      <c r="Z34" s="246"/>
    </row>
    <row r="35" spans="1:26" s="247" customFormat="1" ht="49.5" customHeight="1">
      <c r="A35" s="22">
        <v>16</v>
      </c>
      <c r="B35" s="57" t="s">
        <v>14</v>
      </c>
      <c r="C35" s="244"/>
      <c r="D35" s="244"/>
      <c r="E35" s="50" t="s">
        <v>16</v>
      </c>
      <c r="F35" s="127" t="s">
        <v>96</v>
      </c>
      <c r="G35" s="134">
        <v>90</v>
      </c>
      <c r="H35" s="52">
        <v>108</v>
      </c>
      <c r="I35" s="52" t="s">
        <v>29</v>
      </c>
      <c r="J35" s="51"/>
      <c r="K35" s="51"/>
      <c r="L35" s="53">
        <v>0</v>
      </c>
      <c r="M35" s="29"/>
      <c r="N35" s="125">
        <f t="shared" si="6"/>
        <v>0</v>
      </c>
      <c r="O35" s="53">
        <f t="shared" si="11"/>
        <v>0</v>
      </c>
      <c r="P35" s="126">
        <f t="shared" si="7"/>
        <v>0</v>
      </c>
      <c r="Q35" s="133"/>
      <c r="R35" s="245"/>
      <c r="S35" s="245"/>
      <c r="T35" s="78">
        <v>0</v>
      </c>
      <c r="U35" s="79">
        <v>0.08</v>
      </c>
      <c r="V35" s="78">
        <f t="shared" si="8"/>
        <v>0</v>
      </c>
      <c r="W35" s="78">
        <f t="shared" si="9"/>
        <v>0</v>
      </c>
      <c r="X35" s="78">
        <f t="shared" si="10"/>
        <v>0</v>
      </c>
      <c r="Y35" s="123"/>
      <c r="Z35" s="246"/>
    </row>
    <row r="36" spans="1:26" s="247" customFormat="1" ht="57" customHeight="1">
      <c r="A36" s="22">
        <v>17</v>
      </c>
      <c r="B36" s="57" t="s">
        <v>14</v>
      </c>
      <c r="C36" s="244"/>
      <c r="D36" s="244"/>
      <c r="E36" s="50" t="s">
        <v>16</v>
      </c>
      <c r="F36" s="127" t="s">
        <v>97</v>
      </c>
      <c r="G36" s="134">
        <v>90</v>
      </c>
      <c r="H36" s="52">
        <v>108</v>
      </c>
      <c r="I36" s="52" t="s">
        <v>29</v>
      </c>
      <c r="J36" s="51"/>
      <c r="K36" s="51"/>
      <c r="L36" s="53">
        <v>0</v>
      </c>
      <c r="M36" s="29"/>
      <c r="N36" s="125">
        <f t="shared" si="6"/>
        <v>0</v>
      </c>
      <c r="O36" s="53">
        <f t="shared" si="11"/>
        <v>0</v>
      </c>
      <c r="P36" s="126">
        <f t="shared" si="7"/>
        <v>0</v>
      </c>
      <c r="Q36" s="133"/>
      <c r="R36" s="245"/>
      <c r="S36" s="245"/>
      <c r="T36" s="78">
        <v>0</v>
      </c>
      <c r="U36" s="79">
        <v>0.08</v>
      </c>
      <c r="V36" s="78">
        <f t="shared" si="8"/>
        <v>0</v>
      </c>
      <c r="W36" s="78">
        <f t="shared" si="9"/>
        <v>0</v>
      </c>
      <c r="X36" s="78">
        <f t="shared" si="10"/>
        <v>0</v>
      </c>
      <c r="Y36" s="123"/>
      <c r="Z36" s="246"/>
    </row>
    <row r="37" spans="1:26" s="249" customFormat="1" ht="41.25" customHeight="1">
      <c r="A37" s="22">
        <v>18</v>
      </c>
      <c r="B37" s="57" t="s">
        <v>14</v>
      </c>
      <c r="C37" s="244"/>
      <c r="D37" s="244"/>
      <c r="E37" s="50" t="s">
        <v>16</v>
      </c>
      <c r="F37" s="127" t="s">
        <v>98</v>
      </c>
      <c r="G37" s="134">
        <v>90</v>
      </c>
      <c r="H37" s="52">
        <v>312</v>
      </c>
      <c r="I37" s="52" t="s">
        <v>29</v>
      </c>
      <c r="J37" s="51"/>
      <c r="K37" s="51"/>
      <c r="L37" s="53">
        <v>0</v>
      </c>
      <c r="M37" s="29"/>
      <c r="N37" s="125">
        <f t="shared" si="6"/>
        <v>0</v>
      </c>
      <c r="O37" s="53">
        <f t="shared" si="11"/>
        <v>0</v>
      </c>
      <c r="P37" s="126">
        <f t="shared" si="7"/>
        <v>0</v>
      </c>
      <c r="Q37" s="133"/>
      <c r="R37" s="245"/>
      <c r="S37" s="245"/>
      <c r="T37" s="78">
        <v>0</v>
      </c>
      <c r="U37" s="79">
        <v>0.08</v>
      </c>
      <c r="V37" s="78">
        <f t="shared" si="8"/>
        <v>0</v>
      </c>
      <c r="W37" s="78">
        <f t="shared" si="9"/>
        <v>0</v>
      </c>
      <c r="X37" s="78">
        <f t="shared" si="10"/>
        <v>0</v>
      </c>
      <c r="Y37" s="123"/>
      <c r="Z37" s="246"/>
    </row>
    <row r="38" spans="1:26" s="247" customFormat="1" ht="50.25" customHeight="1">
      <c r="A38" s="22">
        <v>19</v>
      </c>
      <c r="B38" s="127" t="s">
        <v>73</v>
      </c>
      <c r="C38" s="244"/>
      <c r="D38" s="244"/>
      <c r="E38" s="50">
        <v>1</v>
      </c>
      <c r="F38" s="127" t="s">
        <v>72</v>
      </c>
      <c r="G38" s="134" t="s">
        <v>51</v>
      </c>
      <c r="H38" s="52">
        <v>24</v>
      </c>
      <c r="I38" s="52" t="s">
        <v>29</v>
      </c>
      <c r="J38" s="51"/>
      <c r="K38" s="51"/>
      <c r="L38" s="53">
        <v>0</v>
      </c>
      <c r="M38" s="29"/>
      <c r="N38" s="125">
        <f t="shared" si="6"/>
        <v>0</v>
      </c>
      <c r="O38" s="53">
        <f t="shared" si="11"/>
        <v>0</v>
      </c>
      <c r="P38" s="126">
        <f t="shared" si="7"/>
        <v>0</v>
      </c>
      <c r="Q38" s="133"/>
      <c r="R38" s="245"/>
      <c r="S38" s="245"/>
      <c r="T38" s="78">
        <v>0</v>
      </c>
      <c r="U38" s="79">
        <v>0.08</v>
      </c>
      <c r="V38" s="78">
        <f t="shared" si="8"/>
        <v>0</v>
      </c>
      <c r="W38" s="78">
        <f t="shared" si="9"/>
        <v>0</v>
      </c>
      <c r="X38" s="78">
        <f t="shared" si="10"/>
        <v>0</v>
      </c>
      <c r="Y38" s="123"/>
      <c r="Z38" s="246"/>
    </row>
    <row r="39" spans="1:26" s="247" customFormat="1" ht="51.75" customHeight="1">
      <c r="A39" s="22">
        <v>20</v>
      </c>
      <c r="B39" s="127" t="s">
        <v>127</v>
      </c>
      <c r="C39" s="244"/>
      <c r="D39" s="244"/>
      <c r="E39" s="50" t="s">
        <v>18</v>
      </c>
      <c r="F39" s="127" t="s">
        <v>35</v>
      </c>
      <c r="G39" s="134">
        <v>60</v>
      </c>
      <c r="H39" s="52">
        <v>48</v>
      </c>
      <c r="I39" s="52" t="s">
        <v>13</v>
      </c>
      <c r="J39" s="51"/>
      <c r="K39" s="51"/>
      <c r="L39" s="53">
        <v>0</v>
      </c>
      <c r="M39" s="29"/>
      <c r="N39" s="125">
        <f t="shared" si="6"/>
        <v>0</v>
      </c>
      <c r="O39" s="135">
        <f t="shared" si="11"/>
        <v>0</v>
      </c>
      <c r="P39" s="136">
        <f t="shared" si="7"/>
        <v>0</v>
      </c>
      <c r="Q39" s="133"/>
      <c r="R39" s="245"/>
      <c r="S39" s="245"/>
      <c r="T39" s="78">
        <v>0</v>
      </c>
      <c r="U39" s="79">
        <v>0.08</v>
      </c>
      <c r="V39" s="78">
        <f t="shared" si="8"/>
        <v>0</v>
      </c>
      <c r="W39" s="78">
        <f t="shared" si="9"/>
        <v>0</v>
      </c>
      <c r="X39" s="78">
        <f t="shared" si="10"/>
        <v>0</v>
      </c>
      <c r="Y39" s="123"/>
      <c r="Z39" s="246"/>
    </row>
    <row r="40" spans="1:26" s="247" customFormat="1" ht="51.75" customHeight="1">
      <c r="A40" s="22">
        <v>21</v>
      </c>
      <c r="B40" s="127" t="s">
        <v>70</v>
      </c>
      <c r="C40" s="127"/>
      <c r="D40" s="127"/>
      <c r="E40" s="50" t="s">
        <v>79</v>
      </c>
      <c r="F40" s="127" t="s">
        <v>87</v>
      </c>
      <c r="G40" s="134">
        <v>100</v>
      </c>
      <c r="H40" s="52">
        <v>36</v>
      </c>
      <c r="I40" s="52" t="s">
        <v>13</v>
      </c>
      <c r="J40" s="82"/>
      <c r="K40" s="82"/>
      <c r="L40" s="84"/>
      <c r="M40" s="89"/>
      <c r="N40" s="85"/>
      <c r="O40" s="84"/>
      <c r="P40" s="137"/>
      <c r="Q40" s="82"/>
      <c r="R40" s="245"/>
      <c r="S40" s="245"/>
      <c r="T40" s="78">
        <v>0</v>
      </c>
      <c r="U40" s="79">
        <v>0.08</v>
      </c>
      <c r="V40" s="78">
        <f t="shared" si="8"/>
        <v>0</v>
      </c>
      <c r="W40" s="78">
        <f t="shared" si="9"/>
        <v>0</v>
      </c>
      <c r="X40" s="78">
        <f t="shared" si="10"/>
        <v>0</v>
      </c>
      <c r="Y40" s="123"/>
      <c r="Z40" s="246"/>
    </row>
    <row r="41" spans="1:26" s="247" customFormat="1" ht="51.75" customHeight="1">
      <c r="A41" s="22">
        <v>22</v>
      </c>
      <c r="B41" s="127" t="s">
        <v>70</v>
      </c>
      <c r="C41" s="127"/>
      <c r="D41" s="127"/>
      <c r="E41" s="50">
        <v>1</v>
      </c>
      <c r="F41" s="127" t="s">
        <v>88</v>
      </c>
      <c r="G41" s="134">
        <v>100</v>
      </c>
      <c r="H41" s="52">
        <v>36</v>
      </c>
      <c r="I41" s="52" t="s">
        <v>13</v>
      </c>
      <c r="J41" s="82"/>
      <c r="K41" s="82"/>
      <c r="L41" s="84"/>
      <c r="M41" s="89"/>
      <c r="N41" s="85"/>
      <c r="O41" s="84"/>
      <c r="P41" s="137"/>
      <c r="Q41" s="82"/>
      <c r="R41" s="245"/>
      <c r="S41" s="245"/>
      <c r="T41" s="78">
        <v>0</v>
      </c>
      <c r="U41" s="79">
        <v>0.08</v>
      </c>
      <c r="V41" s="78">
        <f t="shared" si="8"/>
        <v>0</v>
      </c>
      <c r="W41" s="78">
        <f t="shared" si="9"/>
        <v>0</v>
      </c>
      <c r="X41" s="78">
        <f t="shared" si="10"/>
        <v>0</v>
      </c>
      <c r="Y41" s="123"/>
      <c r="Z41" s="246"/>
    </row>
    <row r="42" spans="1:26" s="247" customFormat="1" ht="37.5" customHeight="1">
      <c r="A42" s="44">
        <v>23</v>
      </c>
      <c r="B42" s="180" t="s">
        <v>74</v>
      </c>
      <c r="C42" s="180"/>
      <c r="D42" s="180"/>
      <c r="E42" s="138">
        <v>5</v>
      </c>
      <c r="F42" s="180" t="s">
        <v>81</v>
      </c>
      <c r="G42" s="139">
        <v>75</v>
      </c>
      <c r="H42" s="140">
        <v>360</v>
      </c>
      <c r="I42" s="140" t="s">
        <v>13</v>
      </c>
      <c r="J42" s="82"/>
      <c r="K42" s="82"/>
      <c r="L42" s="84"/>
      <c r="M42" s="89"/>
      <c r="N42" s="85"/>
      <c r="O42" s="84"/>
      <c r="P42" s="137"/>
      <c r="Q42" s="82"/>
      <c r="R42" s="245"/>
      <c r="S42" s="245"/>
      <c r="T42" s="78">
        <v>0</v>
      </c>
      <c r="U42" s="79">
        <v>0.08</v>
      </c>
      <c r="V42" s="78">
        <f t="shared" si="8"/>
        <v>0</v>
      </c>
      <c r="W42" s="78">
        <f t="shared" si="9"/>
        <v>0</v>
      </c>
      <c r="X42" s="78">
        <f t="shared" si="10"/>
        <v>0</v>
      </c>
      <c r="Y42" s="123"/>
      <c r="Z42" s="246"/>
    </row>
    <row r="43" spans="1:26" s="250" customFormat="1" ht="64.5" customHeight="1">
      <c r="A43" s="22">
        <v>24</v>
      </c>
      <c r="B43" s="181" t="s">
        <v>78</v>
      </c>
      <c r="C43" s="127" t="s">
        <v>75</v>
      </c>
      <c r="D43" s="127" t="s">
        <v>12</v>
      </c>
      <c r="E43" s="50" t="s">
        <v>16</v>
      </c>
      <c r="F43" s="127" t="s">
        <v>80</v>
      </c>
      <c r="G43" s="134">
        <v>70</v>
      </c>
      <c r="H43" s="52">
        <v>192</v>
      </c>
      <c r="I43" s="52" t="s">
        <v>13</v>
      </c>
      <c r="J43" s="141"/>
      <c r="K43" s="141"/>
      <c r="L43" s="142"/>
      <c r="M43" s="143"/>
      <c r="N43" s="144"/>
      <c r="O43" s="142"/>
      <c r="P43" s="145"/>
      <c r="Q43" s="141"/>
      <c r="R43" s="245"/>
      <c r="S43" s="245"/>
      <c r="T43" s="78">
        <v>0</v>
      </c>
      <c r="U43" s="79">
        <v>0.08</v>
      </c>
      <c r="V43" s="78">
        <f t="shared" si="8"/>
        <v>0</v>
      </c>
      <c r="W43" s="78">
        <f t="shared" si="9"/>
        <v>0</v>
      </c>
      <c r="X43" s="78">
        <f t="shared" si="10"/>
        <v>0</v>
      </c>
      <c r="Y43" s="123"/>
      <c r="Z43" s="246"/>
    </row>
    <row r="44" spans="1:26" s="249" customFormat="1" ht="31.5" customHeight="1">
      <c r="A44" s="67">
        <v>25</v>
      </c>
      <c r="B44" s="57" t="s">
        <v>14</v>
      </c>
      <c r="C44" s="127" t="s">
        <v>76</v>
      </c>
      <c r="D44" s="127" t="s">
        <v>12</v>
      </c>
      <c r="E44" s="50" t="s">
        <v>15</v>
      </c>
      <c r="F44" s="127" t="s">
        <v>80</v>
      </c>
      <c r="G44" s="134">
        <v>70</v>
      </c>
      <c r="H44" s="52">
        <v>480</v>
      </c>
      <c r="I44" s="52" t="s">
        <v>13</v>
      </c>
      <c r="J44" s="82"/>
      <c r="K44" s="82"/>
      <c r="L44" s="84"/>
      <c r="M44" s="89"/>
      <c r="N44" s="85"/>
      <c r="O44" s="84"/>
      <c r="P44" s="137"/>
      <c r="Q44" s="82"/>
      <c r="R44" s="245"/>
      <c r="S44" s="245"/>
      <c r="T44" s="78">
        <v>0</v>
      </c>
      <c r="U44" s="79">
        <v>0.08</v>
      </c>
      <c r="V44" s="78">
        <f t="shared" si="8"/>
        <v>0</v>
      </c>
      <c r="W44" s="78">
        <f t="shared" si="9"/>
        <v>0</v>
      </c>
      <c r="X44" s="78">
        <f t="shared" si="10"/>
        <v>0</v>
      </c>
      <c r="Y44" s="123"/>
      <c r="Z44" s="246"/>
    </row>
    <row r="45" spans="1:26" s="249" customFormat="1" ht="40.5" customHeight="1">
      <c r="A45" s="22">
        <v>26</v>
      </c>
      <c r="B45" s="57" t="s">
        <v>14</v>
      </c>
      <c r="C45" s="127" t="s">
        <v>76</v>
      </c>
      <c r="D45" s="127" t="s">
        <v>12</v>
      </c>
      <c r="E45" s="50" t="s">
        <v>79</v>
      </c>
      <c r="F45" s="127" t="s">
        <v>82</v>
      </c>
      <c r="G45" s="134">
        <v>90</v>
      </c>
      <c r="H45" s="52">
        <v>940</v>
      </c>
      <c r="I45" s="52" t="s">
        <v>13</v>
      </c>
      <c r="J45" s="82"/>
      <c r="K45" s="82"/>
      <c r="L45" s="84"/>
      <c r="M45" s="89"/>
      <c r="N45" s="85"/>
      <c r="O45" s="84"/>
      <c r="P45" s="137"/>
      <c r="Q45" s="82"/>
      <c r="R45" s="245"/>
      <c r="S45" s="245"/>
      <c r="T45" s="78">
        <v>0</v>
      </c>
      <c r="U45" s="79">
        <v>0.08</v>
      </c>
      <c r="V45" s="78">
        <f t="shared" si="8"/>
        <v>0</v>
      </c>
      <c r="W45" s="78">
        <f t="shared" si="9"/>
        <v>0</v>
      </c>
      <c r="X45" s="78">
        <f t="shared" si="10"/>
        <v>0</v>
      </c>
      <c r="Y45" s="123"/>
      <c r="Z45" s="246"/>
    </row>
    <row r="46" spans="1:26" s="249" customFormat="1" ht="32.25" customHeight="1" thickBot="1">
      <c r="A46" s="22">
        <v>27</v>
      </c>
      <c r="B46" s="57" t="s">
        <v>14</v>
      </c>
      <c r="C46" s="127" t="s">
        <v>76</v>
      </c>
      <c r="D46" s="127" t="s">
        <v>12</v>
      </c>
      <c r="E46" s="50">
        <v>1</v>
      </c>
      <c r="F46" s="127" t="s">
        <v>77</v>
      </c>
      <c r="G46" s="134">
        <v>90</v>
      </c>
      <c r="H46" s="52">
        <v>4800</v>
      </c>
      <c r="I46" s="52" t="s">
        <v>13</v>
      </c>
      <c r="J46" s="82"/>
      <c r="K46" s="82"/>
      <c r="L46" s="84"/>
      <c r="M46" s="89"/>
      <c r="N46" s="85"/>
      <c r="O46" s="84"/>
      <c r="P46" s="137"/>
      <c r="Q46" s="82"/>
      <c r="R46" s="245"/>
      <c r="S46" s="245"/>
      <c r="T46" s="78">
        <v>0</v>
      </c>
      <c r="U46" s="79">
        <v>0.08</v>
      </c>
      <c r="V46" s="78">
        <f t="shared" si="8"/>
        <v>0</v>
      </c>
      <c r="W46" s="78">
        <f t="shared" si="9"/>
        <v>0</v>
      </c>
      <c r="X46" s="78">
        <f t="shared" si="10"/>
        <v>0</v>
      </c>
      <c r="Y46" s="178"/>
      <c r="Z46" s="246"/>
    </row>
    <row r="47" spans="1:26" s="251" customFormat="1" ht="24.95" customHeight="1" thickBot="1">
      <c r="A47" s="325"/>
      <c r="B47" s="326"/>
      <c r="C47" s="326"/>
      <c r="D47" s="326"/>
      <c r="E47" s="326"/>
      <c r="F47" s="326"/>
      <c r="G47" s="326"/>
      <c r="H47" s="326"/>
      <c r="I47" s="326"/>
      <c r="J47" s="326"/>
      <c r="K47" s="326"/>
      <c r="L47" s="326"/>
      <c r="M47" s="326"/>
      <c r="N47" s="326"/>
      <c r="O47" s="326"/>
      <c r="P47" s="326"/>
      <c r="Q47" s="326"/>
      <c r="T47" s="148"/>
      <c r="U47" s="149"/>
      <c r="V47" s="179" t="s">
        <v>101</v>
      </c>
      <c r="W47" s="131">
        <f>SUM(W20:W46)</f>
        <v>0</v>
      </c>
      <c r="X47" s="131">
        <f>SUM(X20:X46)</f>
        <v>0</v>
      </c>
      <c r="Y47" s="129"/>
      <c r="Z47" s="214"/>
    </row>
    <row r="48" spans="1:26" s="318" customFormat="1" ht="13.5" customHeight="1" thickBot="1"/>
    <row r="49" spans="1:26" s="209" customFormat="1" ht="15" customHeight="1" thickBot="1">
      <c r="A49" s="215"/>
      <c r="B49" s="252" t="s">
        <v>121</v>
      </c>
      <c r="C49" s="216"/>
      <c r="D49" s="216"/>
      <c r="E49" s="6"/>
      <c r="F49" s="216"/>
      <c r="G49" s="217"/>
      <c r="H49" s="218"/>
      <c r="I49" s="218"/>
      <c r="J49" s="219"/>
      <c r="K49" s="219"/>
      <c r="L49" s="17"/>
      <c r="M49" s="219"/>
      <c r="N49" s="253"/>
      <c r="O49" s="173"/>
      <c r="P49" s="253"/>
      <c r="Q49" s="219"/>
      <c r="T49" s="70"/>
      <c r="U49" s="71"/>
      <c r="V49" s="70"/>
      <c r="W49" s="70"/>
      <c r="X49" s="70"/>
      <c r="Y49" s="14"/>
      <c r="Z49" s="254"/>
    </row>
    <row r="50" spans="1:26" s="249" customFormat="1" ht="29.25" customHeight="1">
      <c r="A50" s="22">
        <v>1</v>
      </c>
      <c r="B50" s="228" t="s">
        <v>33</v>
      </c>
      <c r="C50" s="255"/>
      <c r="D50" s="255"/>
      <c r="E50" s="5" t="s">
        <v>15</v>
      </c>
      <c r="F50" s="211" t="s">
        <v>42</v>
      </c>
      <c r="G50" s="22">
        <v>75</v>
      </c>
      <c r="H50" s="24">
        <v>900</v>
      </c>
      <c r="I50" s="24" t="s">
        <v>29</v>
      </c>
      <c r="J50" s="25"/>
      <c r="K50" s="25"/>
      <c r="L50" s="12">
        <v>0</v>
      </c>
      <c r="M50" s="26"/>
      <c r="N50" s="27">
        <f>L50*(1+M50)</f>
        <v>0</v>
      </c>
      <c r="O50" s="12">
        <f>H50*L50</f>
        <v>0</v>
      </c>
      <c r="P50" s="28">
        <f>H50*N50</f>
        <v>0</v>
      </c>
      <c r="Q50" s="25"/>
      <c r="R50" s="246"/>
      <c r="S50" s="210"/>
      <c r="T50" s="68">
        <v>0</v>
      </c>
      <c r="U50" s="69">
        <v>0.08</v>
      </c>
      <c r="V50" s="68">
        <f>T50*1.08</f>
        <v>0</v>
      </c>
      <c r="W50" s="68">
        <f>H50*T50</f>
        <v>0</v>
      </c>
      <c r="X50" s="182">
        <f>H50*V50</f>
        <v>0</v>
      </c>
      <c r="Y50" s="178"/>
      <c r="Z50" s="246"/>
    </row>
    <row r="51" spans="1:26" s="249" customFormat="1" ht="22.5" customHeight="1" thickBot="1">
      <c r="A51" s="22">
        <v>2</v>
      </c>
      <c r="B51" s="20" t="s">
        <v>14</v>
      </c>
      <c r="C51" s="255"/>
      <c r="D51" s="255"/>
      <c r="E51" s="5">
        <v>0</v>
      </c>
      <c r="F51" s="211" t="s">
        <v>48</v>
      </c>
      <c r="G51" s="22">
        <v>75</v>
      </c>
      <c r="H51" s="24">
        <v>900</v>
      </c>
      <c r="I51" s="24" t="s">
        <v>29</v>
      </c>
      <c r="J51" s="25"/>
      <c r="K51" s="25"/>
      <c r="L51" s="12">
        <v>0</v>
      </c>
      <c r="M51" s="26"/>
      <c r="N51" s="27">
        <f>L51*(1+M51)</f>
        <v>0</v>
      </c>
      <c r="O51" s="12">
        <f>H51*L51</f>
        <v>0</v>
      </c>
      <c r="P51" s="28">
        <f>H51*N51</f>
        <v>0</v>
      </c>
      <c r="Q51" s="25"/>
      <c r="R51" s="246"/>
      <c r="S51" s="246"/>
      <c r="T51" s="68">
        <v>0</v>
      </c>
      <c r="U51" s="69">
        <v>0.08</v>
      </c>
      <c r="V51" s="68">
        <f>T51*1.08</f>
        <v>0</v>
      </c>
      <c r="W51" s="68">
        <f>H51*T51</f>
        <v>0</v>
      </c>
      <c r="X51" s="182">
        <f>H51*V51</f>
        <v>0</v>
      </c>
      <c r="Y51" s="178"/>
      <c r="Z51" s="246"/>
    </row>
    <row r="52" spans="1:26" s="209" customFormat="1" ht="24.95" customHeight="1" thickBot="1">
      <c r="A52" s="215"/>
      <c r="B52" s="216"/>
      <c r="C52" s="216"/>
      <c r="D52" s="216"/>
      <c r="E52" s="6"/>
      <c r="F52" s="216"/>
      <c r="G52" s="35"/>
      <c r="H52" s="36"/>
      <c r="I52" s="36"/>
      <c r="J52" s="327" t="s">
        <v>37</v>
      </c>
      <c r="K52" s="328"/>
      <c r="L52" s="328"/>
      <c r="M52" s="328"/>
      <c r="N52" s="329"/>
      <c r="O52" s="192">
        <f>SUM(O50:O51)</f>
        <v>0</v>
      </c>
      <c r="P52" s="192">
        <f>SUM(P50:P51)</f>
        <v>0</v>
      </c>
      <c r="Q52" s="19"/>
      <c r="T52" s="70"/>
      <c r="U52" s="71"/>
      <c r="V52" s="183" t="s">
        <v>101</v>
      </c>
      <c r="W52" s="175">
        <f>SUM(W50:W51)</f>
        <v>0</v>
      </c>
      <c r="X52" s="184">
        <f>SUM(X50:X51)</f>
        <v>0</v>
      </c>
      <c r="Y52" s="174"/>
      <c r="Z52" s="210"/>
    </row>
    <row r="53" spans="1:26" s="318" customFormat="1" ht="13.5" customHeight="1" thickBot="1"/>
    <row r="54" spans="1:26" s="209" customFormat="1" ht="15" customHeight="1" thickBot="1">
      <c r="A54" s="235"/>
      <c r="B54" s="236" t="s">
        <v>122</v>
      </c>
      <c r="C54" s="237"/>
      <c r="D54" s="237"/>
      <c r="E54" s="9"/>
      <c r="F54" s="238"/>
      <c r="G54" s="256"/>
      <c r="H54" s="240"/>
      <c r="I54" s="240"/>
      <c r="J54" s="226"/>
      <c r="K54" s="226"/>
      <c r="L54" s="15"/>
      <c r="M54" s="227"/>
      <c r="N54" s="257"/>
      <c r="O54" s="16"/>
      <c r="T54" s="70"/>
      <c r="U54" s="71"/>
      <c r="V54" s="70"/>
      <c r="W54" s="70"/>
      <c r="X54" s="70"/>
      <c r="Y54" s="14"/>
      <c r="Z54" s="258"/>
    </row>
    <row r="55" spans="1:26" s="209" customFormat="1" ht="24" customHeight="1">
      <c r="A55" s="22">
        <v>1</v>
      </c>
      <c r="B55" s="228" t="s">
        <v>56</v>
      </c>
      <c r="C55" s="255"/>
      <c r="D55" s="255"/>
      <c r="E55" s="50" t="s">
        <v>17</v>
      </c>
      <c r="F55" s="127" t="s">
        <v>57</v>
      </c>
      <c r="G55" s="49">
        <v>90</v>
      </c>
      <c r="H55" s="52">
        <v>12264</v>
      </c>
      <c r="I55" s="52" t="s">
        <v>13</v>
      </c>
      <c r="J55" s="42"/>
      <c r="K55" s="43"/>
      <c r="L55" s="13">
        <v>0</v>
      </c>
      <c r="M55" s="26"/>
      <c r="N55" s="27">
        <f t="shared" ref="N55:N68" si="12">L55*(1+M55)</f>
        <v>0</v>
      </c>
      <c r="O55" s="12">
        <f>H55*L55</f>
        <v>0</v>
      </c>
      <c r="P55" s="28">
        <f t="shared" ref="P55:P68" si="13">H55*N55</f>
        <v>0</v>
      </c>
      <c r="Q55" s="41"/>
      <c r="R55" s="210"/>
      <c r="S55" s="210"/>
      <c r="T55" s="68">
        <v>0</v>
      </c>
      <c r="U55" s="69">
        <v>0.08</v>
      </c>
      <c r="V55" s="68">
        <f>T55*U55+T55</f>
        <v>0</v>
      </c>
      <c r="W55" s="68">
        <f>H55*T55</f>
        <v>0</v>
      </c>
      <c r="X55" s="68">
        <f>H55*V55</f>
        <v>0</v>
      </c>
      <c r="Y55" s="122"/>
      <c r="Z55" s="210"/>
    </row>
    <row r="56" spans="1:26" s="209" customFormat="1" ht="27" customHeight="1">
      <c r="A56" s="22">
        <v>2</v>
      </c>
      <c r="B56" s="20" t="s">
        <v>14</v>
      </c>
      <c r="C56" s="255"/>
      <c r="D56" s="255"/>
      <c r="E56" s="5" t="s">
        <v>17</v>
      </c>
      <c r="F56" s="211" t="s">
        <v>58</v>
      </c>
      <c r="G56" s="49">
        <v>90</v>
      </c>
      <c r="H56" s="24">
        <v>72</v>
      </c>
      <c r="I56" s="24" t="s">
        <v>13</v>
      </c>
      <c r="J56" s="46"/>
      <c r="K56" s="47"/>
      <c r="L56" s="13">
        <v>0</v>
      </c>
      <c r="M56" s="26"/>
      <c r="N56" s="27">
        <f t="shared" si="12"/>
        <v>0</v>
      </c>
      <c r="O56" s="12">
        <f t="shared" ref="O56:O68" si="14">H56*L56</f>
        <v>0</v>
      </c>
      <c r="P56" s="28">
        <f t="shared" si="13"/>
        <v>0</v>
      </c>
      <c r="Q56" s="77"/>
      <c r="R56" s="210"/>
      <c r="S56" s="210"/>
      <c r="T56" s="68">
        <v>0</v>
      </c>
      <c r="U56" s="69">
        <v>0.08</v>
      </c>
      <c r="V56" s="68">
        <f t="shared" ref="V56:V73" si="15">T56*U56+T56</f>
        <v>0</v>
      </c>
      <c r="W56" s="68">
        <f t="shared" ref="W56:W73" si="16">H56*T56</f>
        <v>0</v>
      </c>
      <c r="X56" s="68">
        <f t="shared" ref="X56:X73" si="17">H56*V56</f>
        <v>0</v>
      </c>
      <c r="Y56" s="122"/>
      <c r="Z56" s="210"/>
    </row>
    <row r="57" spans="1:26" s="209" customFormat="1" ht="20.25" customHeight="1">
      <c r="A57" s="44">
        <v>3</v>
      </c>
      <c r="B57" s="20" t="s">
        <v>14</v>
      </c>
      <c r="C57" s="255"/>
      <c r="D57" s="255"/>
      <c r="E57" s="10" t="s">
        <v>16</v>
      </c>
      <c r="F57" s="180" t="s">
        <v>59</v>
      </c>
      <c r="G57" s="128">
        <v>90</v>
      </c>
      <c r="H57" s="45">
        <v>10620</v>
      </c>
      <c r="I57" s="45" t="s">
        <v>13</v>
      </c>
      <c r="J57" s="25"/>
      <c r="K57" s="25"/>
      <c r="L57" s="13">
        <v>0</v>
      </c>
      <c r="M57" s="26"/>
      <c r="N57" s="27">
        <f t="shared" si="12"/>
        <v>0</v>
      </c>
      <c r="O57" s="12">
        <f t="shared" si="14"/>
        <v>0</v>
      </c>
      <c r="P57" s="28">
        <f t="shared" si="13"/>
        <v>0</v>
      </c>
      <c r="Q57" s="41"/>
      <c r="R57" s="210"/>
      <c r="S57" s="210"/>
      <c r="T57" s="68">
        <v>0</v>
      </c>
      <c r="U57" s="69">
        <v>0.08</v>
      </c>
      <c r="V57" s="68">
        <f t="shared" si="15"/>
        <v>0</v>
      </c>
      <c r="W57" s="68">
        <f t="shared" si="16"/>
        <v>0</v>
      </c>
      <c r="X57" s="68">
        <f t="shared" si="17"/>
        <v>0</v>
      </c>
      <c r="Y57" s="122"/>
      <c r="Z57" s="210"/>
    </row>
    <row r="58" spans="1:26" s="209" customFormat="1" ht="27" customHeight="1">
      <c r="A58" s="22">
        <v>4</v>
      </c>
      <c r="B58" s="20" t="s">
        <v>14</v>
      </c>
      <c r="C58" s="255"/>
      <c r="D58" s="255"/>
      <c r="E58" s="10" t="s">
        <v>16</v>
      </c>
      <c r="F58" s="213" t="s">
        <v>60</v>
      </c>
      <c r="G58" s="128">
        <v>90</v>
      </c>
      <c r="H58" s="45">
        <v>108</v>
      </c>
      <c r="I58" s="45" t="s">
        <v>13</v>
      </c>
      <c r="J58" s="25"/>
      <c r="K58" s="25"/>
      <c r="L58" s="13">
        <v>0</v>
      </c>
      <c r="M58" s="26"/>
      <c r="N58" s="27">
        <f t="shared" si="12"/>
        <v>0</v>
      </c>
      <c r="O58" s="12">
        <f t="shared" si="14"/>
        <v>0</v>
      </c>
      <c r="P58" s="28">
        <f t="shared" si="13"/>
        <v>0</v>
      </c>
      <c r="Q58" s="41"/>
      <c r="R58" s="210"/>
      <c r="S58" s="210"/>
      <c r="T58" s="68">
        <v>0</v>
      </c>
      <c r="U58" s="69">
        <v>0.08</v>
      </c>
      <c r="V58" s="68">
        <f t="shared" si="15"/>
        <v>0</v>
      </c>
      <c r="W58" s="68">
        <f t="shared" si="16"/>
        <v>0</v>
      </c>
      <c r="X58" s="68">
        <f t="shared" si="17"/>
        <v>0</v>
      </c>
      <c r="Y58" s="122"/>
      <c r="Z58" s="210"/>
    </row>
    <row r="59" spans="1:26" s="209" customFormat="1" ht="20.100000000000001" customHeight="1">
      <c r="A59" s="22">
        <v>5</v>
      </c>
      <c r="B59" s="20" t="s">
        <v>14</v>
      </c>
      <c r="C59" s="255"/>
      <c r="D59" s="255"/>
      <c r="E59" s="5" t="s">
        <v>15</v>
      </c>
      <c r="F59" s="211" t="s">
        <v>61</v>
      </c>
      <c r="G59" s="49">
        <v>90</v>
      </c>
      <c r="H59" s="24">
        <v>1224</v>
      </c>
      <c r="I59" s="24" t="s">
        <v>13</v>
      </c>
      <c r="J59" s="25"/>
      <c r="K59" s="25"/>
      <c r="L59" s="13">
        <v>0</v>
      </c>
      <c r="M59" s="26"/>
      <c r="N59" s="27">
        <f t="shared" si="12"/>
        <v>0</v>
      </c>
      <c r="O59" s="12">
        <f t="shared" si="14"/>
        <v>0</v>
      </c>
      <c r="P59" s="28">
        <f t="shared" si="13"/>
        <v>0</v>
      </c>
      <c r="Q59" s="41"/>
      <c r="R59" s="210"/>
      <c r="S59" s="210"/>
      <c r="T59" s="68">
        <v>0</v>
      </c>
      <c r="U59" s="69">
        <v>0.08</v>
      </c>
      <c r="V59" s="68">
        <f t="shared" si="15"/>
        <v>0</v>
      </c>
      <c r="W59" s="68">
        <f t="shared" si="16"/>
        <v>0</v>
      </c>
      <c r="X59" s="68">
        <f t="shared" si="17"/>
        <v>0</v>
      </c>
      <c r="Y59" s="122"/>
      <c r="Z59" s="210"/>
    </row>
    <row r="60" spans="1:26" s="209" customFormat="1" ht="24">
      <c r="A60" s="44">
        <v>6</v>
      </c>
      <c r="B60" s="20" t="s">
        <v>14</v>
      </c>
      <c r="C60" s="255"/>
      <c r="D60" s="255"/>
      <c r="E60" s="5">
        <v>1</v>
      </c>
      <c r="F60" s="211" t="s">
        <v>115</v>
      </c>
      <c r="G60" s="49">
        <v>90</v>
      </c>
      <c r="H60" s="24">
        <v>384</v>
      </c>
      <c r="I60" s="24" t="s">
        <v>13</v>
      </c>
      <c r="J60" s="25"/>
      <c r="K60" s="25"/>
      <c r="L60" s="13">
        <v>0</v>
      </c>
      <c r="M60" s="26"/>
      <c r="N60" s="27">
        <f t="shared" si="12"/>
        <v>0</v>
      </c>
      <c r="O60" s="12">
        <f t="shared" si="14"/>
        <v>0</v>
      </c>
      <c r="P60" s="28">
        <f t="shared" si="13"/>
        <v>0</v>
      </c>
      <c r="Q60" s="41"/>
      <c r="R60" s="210"/>
      <c r="S60" s="210"/>
      <c r="T60" s="68">
        <v>0</v>
      </c>
      <c r="U60" s="69">
        <v>0.08</v>
      </c>
      <c r="V60" s="68">
        <f t="shared" si="15"/>
        <v>0</v>
      </c>
      <c r="W60" s="68">
        <f t="shared" si="16"/>
        <v>0</v>
      </c>
      <c r="X60" s="68">
        <f t="shared" si="17"/>
        <v>0</v>
      </c>
      <c r="Y60" s="122"/>
      <c r="Z60" s="210"/>
    </row>
    <row r="61" spans="1:26" s="209" customFormat="1" ht="20.100000000000001" customHeight="1">
      <c r="A61" s="22">
        <v>7</v>
      </c>
      <c r="B61" s="20" t="s">
        <v>14</v>
      </c>
      <c r="C61" s="255"/>
      <c r="D61" s="255"/>
      <c r="E61" s="5" t="s">
        <v>15</v>
      </c>
      <c r="F61" s="211" t="s">
        <v>116</v>
      </c>
      <c r="G61" s="49">
        <v>90</v>
      </c>
      <c r="H61" s="24">
        <v>72</v>
      </c>
      <c r="I61" s="24" t="s">
        <v>13</v>
      </c>
      <c r="J61" s="25"/>
      <c r="K61" s="25"/>
      <c r="L61" s="13">
        <v>0</v>
      </c>
      <c r="M61" s="26"/>
      <c r="N61" s="27">
        <f t="shared" si="12"/>
        <v>0</v>
      </c>
      <c r="O61" s="12">
        <f t="shared" si="14"/>
        <v>0</v>
      </c>
      <c r="P61" s="28">
        <f t="shared" si="13"/>
        <v>0</v>
      </c>
      <c r="Q61" s="41"/>
      <c r="R61" s="210"/>
      <c r="S61" s="210"/>
      <c r="T61" s="68">
        <v>0</v>
      </c>
      <c r="U61" s="69">
        <v>0.08</v>
      </c>
      <c r="V61" s="68">
        <f t="shared" si="15"/>
        <v>0</v>
      </c>
      <c r="W61" s="68">
        <f t="shared" si="16"/>
        <v>0</v>
      </c>
      <c r="X61" s="68">
        <f t="shared" si="17"/>
        <v>0</v>
      </c>
      <c r="Y61" s="122"/>
      <c r="Z61" s="210"/>
    </row>
    <row r="62" spans="1:26" s="209" customFormat="1" ht="20.100000000000001" customHeight="1">
      <c r="A62" s="22">
        <v>8</v>
      </c>
      <c r="B62" s="20" t="s">
        <v>14</v>
      </c>
      <c r="C62" s="255"/>
      <c r="D62" s="255"/>
      <c r="E62" s="5" t="s">
        <v>16</v>
      </c>
      <c r="F62" s="211" t="s">
        <v>62</v>
      </c>
      <c r="G62" s="49">
        <v>45</v>
      </c>
      <c r="H62" s="24">
        <v>264</v>
      </c>
      <c r="I62" s="24" t="s">
        <v>13</v>
      </c>
      <c r="J62" s="25"/>
      <c r="K62" s="25"/>
      <c r="L62" s="13">
        <v>0</v>
      </c>
      <c r="M62" s="26"/>
      <c r="N62" s="27">
        <f t="shared" si="12"/>
        <v>0</v>
      </c>
      <c r="O62" s="12">
        <f t="shared" si="14"/>
        <v>0</v>
      </c>
      <c r="P62" s="28">
        <f t="shared" si="13"/>
        <v>0</v>
      </c>
      <c r="Q62" s="41"/>
      <c r="R62" s="210"/>
      <c r="S62" s="210"/>
      <c r="T62" s="68">
        <v>0</v>
      </c>
      <c r="U62" s="69">
        <v>0.08</v>
      </c>
      <c r="V62" s="68">
        <f t="shared" si="15"/>
        <v>0</v>
      </c>
      <c r="W62" s="68">
        <f t="shared" si="16"/>
        <v>0</v>
      </c>
      <c r="X62" s="68">
        <f t="shared" si="17"/>
        <v>0</v>
      </c>
      <c r="Y62" s="122"/>
      <c r="Z62" s="210"/>
    </row>
    <row r="63" spans="1:26" s="209" customFormat="1" ht="20.100000000000001" customHeight="1">
      <c r="A63" s="44">
        <v>9</v>
      </c>
      <c r="B63" s="20" t="s">
        <v>14</v>
      </c>
      <c r="C63" s="255"/>
      <c r="D63" s="255"/>
      <c r="E63" s="5" t="s">
        <v>15</v>
      </c>
      <c r="F63" s="211" t="s">
        <v>63</v>
      </c>
      <c r="G63" s="49">
        <v>90</v>
      </c>
      <c r="H63" s="24">
        <v>6204</v>
      </c>
      <c r="I63" s="24" t="s">
        <v>13</v>
      </c>
      <c r="J63" s="25"/>
      <c r="K63" s="25"/>
      <c r="L63" s="13">
        <v>0</v>
      </c>
      <c r="M63" s="26"/>
      <c r="N63" s="27">
        <f t="shared" si="12"/>
        <v>0</v>
      </c>
      <c r="O63" s="12">
        <f t="shared" si="14"/>
        <v>0</v>
      </c>
      <c r="P63" s="28">
        <f t="shared" si="13"/>
        <v>0</v>
      </c>
      <c r="Q63" s="41"/>
      <c r="R63" s="210"/>
      <c r="S63" s="210"/>
      <c r="T63" s="68">
        <v>0</v>
      </c>
      <c r="U63" s="69">
        <v>0.08</v>
      </c>
      <c r="V63" s="68">
        <f t="shared" si="15"/>
        <v>0</v>
      </c>
      <c r="W63" s="68">
        <f t="shared" si="16"/>
        <v>0</v>
      </c>
      <c r="X63" s="68">
        <f t="shared" si="17"/>
        <v>0</v>
      </c>
      <c r="Y63" s="122"/>
      <c r="Z63" s="210"/>
    </row>
    <row r="64" spans="1:26" s="209" customFormat="1" ht="20.100000000000001" customHeight="1">
      <c r="A64" s="22">
        <v>10</v>
      </c>
      <c r="B64" s="20" t="s">
        <v>14</v>
      </c>
      <c r="C64" s="255"/>
      <c r="D64" s="255"/>
      <c r="E64" s="5" t="s">
        <v>18</v>
      </c>
      <c r="F64" s="211" t="s">
        <v>55</v>
      </c>
      <c r="G64" s="49">
        <v>90</v>
      </c>
      <c r="H64" s="24">
        <v>1204</v>
      </c>
      <c r="I64" s="24" t="s">
        <v>13</v>
      </c>
      <c r="J64" s="25"/>
      <c r="K64" s="25"/>
      <c r="L64" s="13">
        <v>0</v>
      </c>
      <c r="M64" s="26"/>
      <c r="N64" s="27">
        <f t="shared" si="12"/>
        <v>0</v>
      </c>
      <c r="O64" s="12">
        <f t="shared" si="14"/>
        <v>0</v>
      </c>
      <c r="P64" s="28">
        <f t="shared" si="13"/>
        <v>0</v>
      </c>
      <c r="Q64" s="41"/>
      <c r="R64" s="210"/>
      <c r="S64" s="210"/>
      <c r="T64" s="68">
        <v>0</v>
      </c>
      <c r="U64" s="69">
        <v>0.08</v>
      </c>
      <c r="V64" s="68">
        <f t="shared" si="15"/>
        <v>0</v>
      </c>
      <c r="W64" s="68">
        <f t="shared" si="16"/>
        <v>0</v>
      </c>
      <c r="X64" s="68">
        <f t="shared" si="17"/>
        <v>0</v>
      </c>
      <c r="Y64" s="122"/>
      <c r="Z64" s="210"/>
    </row>
    <row r="65" spans="1:26" s="209" customFormat="1" ht="30.75" customHeight="1">
      <c r="A65" s="22">
        <v>11</v>
      </c>
      <c r="B65" s="20" t="s">
        <v>14</v>
      </c>
      <c r="C65" s="255"/>
      <c r="D65" s="255"/>
      <c r="E65" s="5" t="s">
        <v>18</v>
      </c>
      <c r="F65" s="211" t="s">
        <v>64</v>
      </c>
      <c r="G65" s="49">
        <v>90</v>
      </c>
      <c r="H65" s="24">
        <v>72</v>
      </c>
      <c r="I65" s="24" t="s">
        <v>13</v>
      </c>
      <c r="J65" s="25"/>
      <c r="K65" s="25"/>
      <c r="L65" s="13">
        <v>0</v>
      </c>
      <c r="M65" s="26"/>
      <c r="N65" s="27">
        <f t="shared" si="12"/>
        <v>0</v>
      </c>
      <c r="O65" s="12">
        <f t="shared" si="14"/>
        <v>0</v>
      </c>
      <c r="P65" s="28">
        <f t="shared" si="13"/>
        <v>0</v>
      </c>
      <c r="Q65" s="41"/>
      <c r="R65" s="210"/>
      <c r="S65" s="210"/>
      <c r="T65" s="68">
        <v>0</v>
      </c>
      <c r="U65" s="69">
        <v>0.08</v>
      </c>
      <c r="V65" s="68">
        <f t="shared" si="15"/>
        <v>0</v>
      </c>
      <c r="W65" s="68">
        <f t="shared" si="16"/>
        <v>0</v>
      </c>
      <c r="X65" s="68">
        <f t="shared" si="17"/>
        <v>0</v>
      </c>
      <c r="Y65" s="122"/>
      <c r="Z65" s="210"/>
    </row>
    <row r="66" spans="1:26" s="209" customFormat="1" ht="20.100000000000001" customHeight="1">
      <c r="A66" s="44">
        <v>12</v>
      </c>
      <c r="B66" s="20" t="s">
        <v>14</v>
      </c>
      <c r="C66" s="255"/>
      <c r="D66" s="255"/>
      <c r="E66" s="5">
        <v>0</v>
      </c>
      <c r="F66" s="211" t="s">
        <v>65</v>
      </c>
      <c r="G66" s="49">
        <v>90</v>
      </c>
      <c r="H66" s="24">
        <v>144</v>
      </c>
      <c r="I66" s="24" t="s">
        <v>13</v>
      </c>
      <c r="J66" s="25"/>
      <c r="K66" s="25"/>
      <c r="L66" s="13">
        <v>0</v>
      </c>
      <c r="M66" s="26"/>
      <c r="N66" s="27">
        <f t="shared" si="12"/>
        <v>0</v>
      </c>
      <c r="O66" s="12">
        <f t="shared" si="14"/>
        <v>0</v>
      </c>
      <c r="P66" s="28">
        <f t="shared" si="13"/>
        <v>0</v>
      </c>
      <c r="Q66" s="41"/>
      <c r="R66" s="210"/>
      <c r="S66" s="210"/>
      <c r="T66" s="68">
        <v>0</v>
      </c>
      <c r="U66" s="69">
        <v>0.08</v>
      </c>
      <c r="V66" s="68">
        <f t="shared" si="15"/>
        <v>0</v>
      </c>
      <c r="W66" s="68">
        <f t="shared" si="16"/>
        <v>0</v>
      </c>
      <c r="X66" s="68">
        <f t="shared" si="17"/>
        <v>0</v>
      </c>
      <c r="Y66" s="122"/>
      <c r="Z66" s="210"/>
    </row>
    <row r="67" spans="1:26" s="209" customFormat="1" ht="20.100000000000001" customHeight="1">
      <c r="A67" s="22">
        <v>13</v>
      </c>
      <c r="B67" s="20" t="s">
        <v>14</v>
      </c>
      <c r="C67" s="255"/>
      <c r="D67" s="255"/>
      <c r="E67" s="5">
        <v>0</v>
      </c>
      <c r="F67" s="211" t="s">
        <v>66</v>
      </c>
      <c r="G67" s="49">
        <v>90</v>
      </c>
      <c r="H67" s="24">
        <v>120</v>
      </c>
      <c r="I67" s="24" t="s">
        <v>13</v>
      </c>
      <c r="J67" s="25"/>
      <c r="K67" s="25"/>
      <c r="L67" s="13">
        <v>0</v>
      </c>
      <c r="M67" s="26"/>
      <c r="N67" s="27">
        <f t="shared" si="12"/>
        <v>0</v>
      </c>
      <c r="O67" s="12">
        <f t="shared" si="14"/>
        <v>0</v>
      </c>
      <c r="P67" s="28">
        <f t="shared" si="13"/>
        <v>0</v>
      </c>
      <c r="Q67" s="41"/>
      <c r="R67" s="210"/>
      <c r="S67" s="210"/>
      <c r="T67" s="68">
        <v>0</v>
      </c>
      <c r="U67" s="69">
        <v>0.08</v>
      </c>
      <c r="V67" s="68">
        <f t="shared" si="15"/>
        <v>0</v>
      </c>
      <c r="W67" s="68">
        <f t="shared" si="16"/>
        <v>0</v>
      </c>
      <c r="X67" s="68">
        <f t="shared" si="17"/>
        <v>0</v>
      </c>
      <c r="Y67" s="122"/>
      <c r="Z67" s="210"/>
    </row>
    <row r="68" spans="1:26" s="209" customFormat="1" ht="20.100000000000001" customHeight="1">
      <c r="A68" s="44">
        <v>14</v>
      </c>
      <c r="B68" s="20" t="s">
        <v>14</v>
      </c>
      <c r="C68" s="255"/>
      <c r="D68" s="255"/>
      <c r="E68" s="5" t="s">
        <v>16</v>
      </c>
      <c r="F68" s="211" t="s">
        <v>67</v>
      </c>
      <c r="G68" s="49">
        <v>90</v>
      </c>
      <c r="H68" s="24">
        <v>1020</v>
      </c>
      <c r="I68" s="24" t="s">
        <v>13</v>
      </c>
      <c r="J68" s="25"/>
      <c r="K68" s="25"/>
      <c r="L68" s="13">
        <v>0</v>
      </c>
      <c r="M68" s="26"/>
      <c r="N68" s="27">
        <f t="shared" si="12"/>
        <v>0</v>
      </c>
      <c r="O68" s="38">
        <f t="shared" si="14"/>
        <v>0</v>
      </c>
      <c r="P68" s="31">
        <f t="shared" si="13"/>
        <v>0</v>
      </c>
      <c r="Q68" s="41"/>
      <c r="R68" s="210"/>
      <c r="S68" s="210"/>
      <c r="T68" s="68">
        <v>0</v>
      </c>
      <c r="U68" s="69">
        <v>0.08</v>
      </c>
      <c r="V68" s="68">
        <f t="shared" si="15"/>
        <v>0</v>
      </c>
      <c r="W68" s="68">
        <f t="shared" si="16"/>
        <v>0</v>
      </c>
      <c r="X68" s="68">
        <f t="shared" si="17"/>
        <v>0</v>
      </c>
      <c r="Y68" s="122"/>
      <c r="Z68" s="210"/>
    </row>
    <row r="69" spans="1:26" s="209" customFormat="1" ht="30" customHeight="1">
      <c r="A69" s="22">
        <v>15</v>
      </c>
      <c r="B69" s="20" t="s">
        <v>14</v>
      </c>
      <c r="C69" s="255"/>
      <c r="D69" s="255"/>
      <c r="E69" s="5" t="s">
        <v>16</v>
      </c>
      <c r="F69" s="211" t="s">
        <v>68</v>
      </c>
      <c r="G69" s="49">
        <v>90</v>
      </c>
      <c r="H69" s="24">
        <v>72</v>
      </c>
      <c r="I69" s="24" t="s">
        <v>13</v>
      </c>
      <c r="J69" s="41"/>
      <c r="K69" s="59"/>
      <c r="L69" s="60"/>
      <c r="M69" s="61"/>
      <c r="N69" s="62"/>
      <c r="O69" s="63"/>
      <c r="P69" s="18"/>
      <c r="Q69" s="19"/>
      <c r="R69" s="210"/>
      <c r="S69" s="210"/>
      <c r="T69" s="68">
        <v>0</v>
      </c>
      <c r="U69" s="69">
        <v>0.08</v>
      </c>
      <c r="V69" s="68">
        <f t="shared" si="15"/>
        <v>0</v>
      </c>
      <c r="W69" s="68">
        <f t="shared" si="16"/>
        <v>0</v>
      </c>
      <c r="X69" s="68">
        <f t="shared" si="17"/>
        <v>0</v>
      </c>
      <c r="Y69" s="122"/>
      <c r="Z69" s="210"/>
    </row>
    <row r="70" spans="1:26" s="209" customFormat="1" ht="20.100000000000001" customHeight="1">
      <c r="A70" s="22">
        <v>16</v>
      </c>
      <c r="B70" s="20" t="s">
        <v>14</v>
      </c>
      <c r="C70" s="255"/>
      <c r="D70" s="255"/>
      <c r="E70" s="5" t="s">
        <v>15</v>
      </c>
      <c r="F70" s="211" t="s">
        <v>118</v>
      </c>
      <c r="G70" s="49">
        <v>90</v>
      </c>
      <c r="H70" s="24">
        <v>816</v>
      </c>
      <c r="I70" s="24" t="s">
        <v>13</v>
      </c>
      <c r="J70" s="41"/>
      <c r="K70" s="59"/>
      <c r="L70" s="60"/>
      <c r="M70" s="61"/>
      <c r="N70" s="62"/>
      <c r="O70" s="63"/>
      <c r="P70" s="18"/>
      <c r="Q70" s="19"/>
      <c r="R70" s="210"/>
      <c r="S70" s="210"/>
      <c r="T70" s="68">
        <v>0</v>
      </c>
      <c r="U70" s="69">
        <v>0.08</v>
      </c>
      <c r="V70" s="68">
        <f t="shared" si="15"/>
        <v>0</v>
      </c>
      <c r="W70" s="68">
        <f t="shared" si="16"/>
        <v>0</v>
      </c>
      <c r="X70" s="68">
        <f t="shared" si="17"/>
        <v>0</v>
      </c>
      <c r="Y70" s="122"/>
      <c r="Z70" s="210"/>
    </row>
    <row r="71" spans="1:26" s="209" customFormat="1" ht="20.100000000000001" customHeight="1">
      <c r="A71" s="44">
        <v>17</v>
      </c>
      <c r="B71" s="20" t="s">
        <v>14</v>
      </c>
      <c r="C71" s="255"/>
      <c r="D71" s="255"/>
      <c r="E71" s="5" t="s">
        <v>17</v>
      </c>
      <c r="F71" s="211" t="s">
        <v>118</v>
      </c>
      <c r="G71" s="49">
        <v>90</v>
      </c>
      <c r="H71" s="24">
        <v>628</v>
      </c>
      <c r="I71" s="24" t="s">
        <v>13</v>
      </c>
      <c r="J71" s="41"/>
      <c r="K71" s="59"/>
      <c r="L71" s="60"/>
      <c r="M71" s="61"/>
      <c r="N71" s="62"/>
      <c r="O71" s="63"/>
      <c r="P71" s="18"/>
      <c r="Q71" s="19"/>
      <c r="R71" s="210"/>
      <c r="S71" s="210"/>
      <c r="T71" s="68">
        <v>0</v>
      </c>
      <c r="U71" s="69">
        <v>0.08</v>
      </c>
      <c r="V71" s="68">
        <f t="shared" si="15"/>
        <v>0</v>
      </c>
      <c r="W71" s="68">
        <f t="shared" si="16"/>
        <v>0</v>
      </c>
      <c r="X71" s="68">
        <f t="shared" si="17"/>
        <v>0</v>
      </c>
      <c r="Y71" s="122"/>
      <c r="Z71" s="210"/>
    </row>
    <row r="72" spans="1:26" s="209" customFormat="1" ht="20.100000000000001" customHeight="1">
      <c r="A72" s="22">
        <v>18</v>
      </c>
      <c r="B72" s="20" t="s">
        <v>14</v>
      </c>
      <c r="C72" s="255"/>
      <c r="D72" s="255"/>
      <c r="E72" s="5" t="s">
        <v>17</v>
      </c>
      <c r="F72" s="211" t="s">
        <v>59</v>
      </c>
      <c r="G72" s="49">
        <v>45</v>
      </c>
      <c r="H72" s="24">
        <v>1512</v>
      </c>
      <c r="I72" s="24" t="s">
        <v>13</v>
      </c>
      <c r="J72" s="41"/>
      <c r="K72" s="59"/>
      <c r="L72" s="60"/>
      <c r="M72" s="61"/>
      <c r="N72" s="62"/>
      <c r="O72" s="63"/>
      <c r="P72" s="18"/>
      <c r="Q72" s="19"/>
      <c r="R72" s="210"/>
      <c r="S72" s="210"/>
      <c r="T72" s="68">
        <v>0</v>
      </c>
      <c r="U72" s="69">
        <v>0.08</v>
      </c>
      <c r="V72" s="68">
        <f t="shared" si="15"/>
        <v>0</v>
      </c>
      <c r="W72" s="68">
        <f t="shared" si="16"/>
        <v>0</v>
      </c>
      <c r="X72" s="68">
        <f t="shared" si="17"/>
        <v>0</v>
      </c>
      <c r="Y72" s="122"/>
      <c r="Z72" s="210"/>
    </row>
    <row r="73" spans="1:26" s="209" customFormat="1" ht="20.100000000000001" customHeight="1" thickBot="1">
      <c r="A73" s="22">
        <v>19</v>
      </c>
      <c r="B73" s="20" t="s">
        <v>14</v>
      </c>
      <c r="C73" s="255"/>
      <c r="D73" s="255"/>
      <c r="E73" s="5" t="s">
        <v>15</v>
      </c>
      <c r="F73" s="211" t="s">
        <v>117</v>
      </c>
      <c r="G73" s="49">
        <v>90</v>
      </c>
      <c r="H73" s="24">
        <v>2844</v>
      </c>
      <c r="I73" s="24" t="s">
        <v>13</v>
      </c>
      <c r="J73" s="41"/>
      <c r="K73" s="59"/>
      <c r="L73" s="60"/>
      <c r="M73" s="61"/>
      <c r="N73" s="62"/>
      <c r="O73" s="63"/>
      <c r="P73" s="18"/>
      <c r="Q73" s="19"/>
      <c r="R73" s="210"/>
      <c r="S73" s="210"/>
      <c r="T73" s="68">
        <v>0</v>
      </c>
      <c r="U73" s="69">
        <v>0.08</v>
      </c>
      <c r="V73" s="76">
        <f t="shared" si="15"/>
        <v>0</v>
      </c>
      <c r="W73" s="76">
        <f t="shared" si="16"/>
        <v>0</v>
      </c>
      <c r="X73" s="76">
        <f t="shared" si="17"/>
        <v>0</v>
      </c>
      <c r="Y73" s="40"/>
      <c r="Z73" s="210"/>
    </row>
    <row r="74" spans="1:26" s="233" customFormat="1" ht="24.95" customHeight="1" thickBot="1">
      <c r="A74" s="217"/>
      <c r="B74" s="231"/>
      <c r="C74" s="231"/>
      <c r="D74" s="231"/>
      <c r="E74" s="6"/>
      <c r="F74" s="231"/>
      <c r="G74" s="35"/>
      <c r="H74" s="169"/>
      <c r="I74" s="169"/>
      <c r="J74" s="322" t="s">
        <v>37</v>
      </c>
      <c r="K74" s="323"/>
      <c r="L74" s="323"/>
      <c r="M74" s="323"/>
      <c r="N74" s="324"/>
      <c r="O74" s="39">
        <f>SUM(O55:O68)</f>
        <v>0</v>
      </c>
      <c r="P74" s="39">
        <f>SUM(P55:P68)</f>
        <v>0</v>
      </c>
      <c r="Q74" s="172"/>
      <c r="T74" s="170"/>
      <c r="U74" s="171"/>
      <c r="V74" s="175" t="s">
        <v>101</v>
      </c>
      <c r="W74" s="175">
        <f>SUM(W55:W73)</f>
        <v>0</v>
      </c>
      <c r="X74" s="175">
        <f>SUM(X55:X73)</f>
        <v>0</v>
      </c>
      <c r="Y74" s="177"/>
      <c r="Z74" s="234"/>
    </row>
    <row r="75" spans="1:26" s="318" customFormat="1" ht="13.5" customHeight="1" thickBot="1"/>
    <row r="76" spans="1:26" s="251" customFormat="1" ht="15" customHeight="1" thickBot="1">
      <c r="A76" s="260"/>
      <c r="B76" s="261" t="s">
        <v>123</v>
      </c>
      <c r="C76" s="263"/>
      <c r="D76" s="263"/>
      <c r="E76" s="147"/>
      <c r="F76" s="189"/>
      <c r="G76" s="259"/>
      <c r="H76" s="265"/>
      <c r="I76" s="265"/>
      <c r="J76" s="264"/>
      <c r="K76" s="266"/>
      <c r="L76" s="137"/>
      <c r="M76" s="267"/>
      <c r="N76" s="267"/>
      <c r="O76" s="85"/>
      <c r="P76" s="267"/>
      <c r="Q76" s="264"/>
      <c r="T76" s="148"/>
      <c r="U76" s="149"/>
      <c r="V76" s="148"/>
      <c r="W76" s="148"/>
      <c r="X76" s="148"/>
      <c r="Y76" s="150"/>
    </row>
    <row r="77" spans="1:26" s="262" customFormat="1" ht="24.75" thickBot="1">
      <c r="A77" s="49">
        <v>1</v>
      </c>
      <c r="B77" s="243" t="s">
        <v>34</v>
      </c>
      <c r="C77" s="244"/>
      <c r="D77" s="244"/>
      <c r="E77" s="50">
        <v>5</v>
      </c>
      <c r="F77" s="127" t="s">
        <v>113</v>
      </c>
      <c r="G77" s="49">
        <v>75</v>
      </c>
      <c r="H77" s="52">
        <v>1592</v>
      </c>
      <c r="I77" s="52" t="s">
        <v>13</v>
      </c>
      <c r="J77" s="51"/>
      <c r="K77" s="151"/>
      <c r="L77" s="53">
        <v>0</v>
      </c>
      <c r="M77" s="29"/>
      <c r="N77" s="54">
        <f>L77*(1+M77)</f>
        <v>0</v>
      </c>
      <c r="O77" s="55">
        <f>H77*L77</f>
        <v>0</v>
      </c>
      <c r="P77" s="56">
        <f>H77*N77</f>
        <v>0</v>
      </c>
      <c r="Q77" s="58"/>
      <c r="R77" s="214"/>
      <c r="S77" s="214"/>
      <c r="T77" s="78">
        <v>0</v>
      </c>
      <c r="U77" s="79">
        <v>0.08</v>
      </c>
      <c r="V77" s="88">
        <f>T77*1.08</f>
        <v>0</v>
      </c>
      <c r="W77" s="88">
        <f>H77*T77</f>
        <v>0</v>
      </c>
      <c r="X77" s="88">
        <f>H77*V77</f>
        <v>0</v>
      </c>
      <c r="Y77" s="129"/>
      <c r="Z77" s="214"/>
    </row>
    <row r="78" spans="1:26" s="262" customFormat="1" ht="24.95" customHeight="1" thickBot="1">
      <c r="A78" s="80"/>
      <c r="B78" s="189"/>
      <c r="C78" s="263"/>
      <c r="D78" s="263"/>
      <c r="E78" s="81"/>
      <c r="F78" s="263"/>
      <c r="G78" s="80"/>
      <c r="H78" s="83"/>
      <c r="I78" s="83"/>
      <c r="J78" s="82"/>
      <c r="K78" s="152"/>
      <c r="L78" s="84"/>
      <c r="M78" s="89"/>
      <c r="N78" s="85"/>
      <c r="O78" s="86"/>
      <c r="P78" s="87"/>
      <c r="Q78" s="82"/>
      <c r="T78" s="72"/>
      <c r="U78" s="73"/>
      <c r="V78" s="185" t="s">
        <v>101</v>
      </c>
      <c r="W78" s="186">
        <f>SUM(W77)</f>
        <v>0</v>
      </c>
      <c r="X78" s="185">
        <f>SUM(X77)</f>
        <v>0</v>
      </c>
      <c r="Y78" s="160"/>
      <c r="Z78" s="214"/>
    </row>
    <row r="79" spans="1:26" s="318" customFormat="1" ht="13.5" customHeight="1" thickBot="1"/>
    <row r="80" spans="1:26" s="251" customFormat="1" ht="15" customHeight="1" thickBot="1">
      <c r="A80" s="268"/>
      <c r="B80" s="271" t="s">
        <v>124</v>
      </c>
      <c r="C80" s="269"/>
      <c r="D80" s="269"/>
      <c r="E80" s="153"/>
      <c r="F80" s="272"/>
      <c r="G80" s="256"/>
      <c r="H80" s="270"/>
      <c r="I80" s="270"/>
      <c r="J80" s="262"/>
      <c r="K80" s="262"/>
      <c r="L80" s="154"/>
      <c r="M80" s="262"/>
      <c r="O80" s="150"/>
      <c r="T80" s="148"/>
      <c r="U80" s="149"/>
      <c r="V80" s="148"/>
      <c r="W80" s="148"/>
      <c r="X80" s="148"/>
      <c r="Y80" s="154"/>
      <c r="Z80" s="262"/>
    </row>
    <row r="81" spans="1:26" s="251" customFormat="1" ht="54.75" customHeight="1" thickBot="1">
      <c r="A81" s="155">
        <v>1</v>
      </c>
      <c r="B81" s="273" t="s">
        <v>114</v>
      </c>
      <c r="C81" s="244"/>
      <c r="D81" s="244"/>
      <c r="E81" s="156"/>
      <c r="F81" s="274"/>
      <c r="G81" s="275"/>
      <c r="H81" s="129">
        <v>3600</v>
      </c>
      <c r="I81" s="157" t="s">
        <v>13</v>
      </c>
      <c r="J81" s="158"/>
      <c r="K81" s="159"/>
      <c r="L81" s="146">
        <v>0</v>
      </c>
      <c r="M81" s="29"/>
      <c r="N81" s="54">
        <f>L81*(1+M81)</f>
        <v>0</v>
      </c>
      <c r="O81" s="55">
        <f>H81*L81</f>
        <v>0</v>
      </c>
      <c r="P81" s="56">
        <f>H81*N81</f>
        <v>0</v>
      </c>
      <c r="Q81" s="160"/>
      <c r="R81" s="214"/>
      <c r="S81" s="129"/>
      <c r="T81" s="78">
        <v>0</v>
      </c>
      <c r="U81" s="79">
        <v>0.08</v>
      </c>
      <c r="V81" s="188">
        <f>T81*1.08</f>
        <v>0</v>
      </c>
      <c r="W81" s="187">
        <f>H81*T81</f>
        <v>0</v>
      </c>
      <c r="X81" s="185">
        <f>H81*V81</f>
        <v>0</v>
      </c>
      <c r="Y81" s="160"/>
      <c r="Z81" s="214"/>
    </row>
    <row r="82" spans="1:26" s="318" customFormat="1" ht="13.5" customHeight="1" thickBot="1"/>
    <row r="83" spans="1:26" ht="13.5" thickBot="1">
      <c r="A83" s="208"/>
      <c r="B83" s="236" t="s">
        <v>125</v>
      </c>
      <c r="C83" s="280"/>
      <c r="D83" s="281"/>
      <c r="E83" s="4"/>
      <c r="F83" s="281"/>
      <c r="G83" s="208"/>
      <c r="H83" s="282"/>
      <c r="I83" s="282"/>
      <c r="O83" s="283"/>
      <c r="Y83" s="191"/>
      <c r="Z83" s="284"/>
    </row>
    <row r="84" spans="1:26" ht="54" customHeight="1">
      <c r="A84" s="22"/>
      <c r="B84" s="212" t="s">
        <v>53</v>
      </c>
      <c r="C84" s="21" t="s">
        <v>21</v>
      </c>
      <c r="D84" s="21" t="s">
        <v>12</v>
      </c>
      <c r="E84" s="5"/>
      <c r="F84" s="211"/>
      <c r="G84" s="22"/>
      <c r="H84" s="23"/>
      <c r="I84" s="24"/>
      <c r="R84" s="279"/>
      <c r="S84" s="130"/>
      <c r="T84" s="90"/>
      <c r="U84" s="91"/>
      <c r="V84" s="90"/>
      <c r="W84" s="90"/>
      <c r="X84" s="90"/>
      <c r="Y84" s="130"/>
      <c r="Z84" s="279"/>
    </row>
    <row r="85" spans="1:26" ht="20.100000000000001" customHeight="1">
      <c r="A85" s="22">
        <v>1</v>
      </c>
      <c r="B85" s="212"/>
      <c r="C85" s="21" t="s">
        <v>14</v>
      </c>
      <c r="D85" s="21" t="s">
        <v>14</v>
      </c>
      <c r="E85" s="5" t="s">
        <v>15</v>
      </c>
      <c r="F85" s="211" t="s">
        <v>54</v>
      </c>
      <c r="G85" s="22">
        <v>75</v>
      </c>
      <c r="H85" s="23">
        <v>340</v>
      </c>
      <c r="I85" s="24" t="s">
        <v>13</v>
      </c>
      <c r="R85" s="279"/>
      <c r="S85" s="279"/>
      <c r="T85" s="92">
        <v>0</v>
      </c>
      <c r="U85" s="91">
        <v>0.08</v>
      </c>
      <c r="V85" s="90">
        <f t="shared" ref="V85:V88" si="18">T85*1.08</f>
        <v>0</v>
      </c>
      <c r="W85" s="90">
        <f t="shared" ref="W85:W88" si="19">H85*T85</f>
        <v>0</v>
      </c>
      <c r="X85" s="90">
        <f t="shared" ref="X85:X88" si="20">H85*V85</f>
        <v>0</v>
      </c>
      <c r="Y85" s="130"/>
      <c r="Z85" s="279"/>
    </row>
    <row r="86" spans="1:26" ht="20.100000000000001" customHeight="1">
      <c r="A86" s="22">
        <v>2</v>
      </c>
      <c r="B86" s="212"/>
      <c r="C86" s="21" t="s">
        <v>14</v>
      </c>
      <c r="D86" s="21" t="s">
        <v>14</v>
      </c>
      <c r="E86" s="5">
        <v>0</v>
      </c>
      <c r="F86" s="211" t="s">
        <v>54</v>
      </c>
      <c r="G86" s="22">
        <v>75</v>
      </c>
      <c r="H86" s="23">
        <v>340</v>
      </c>
      <c r="I86" s="24" t="s">
        <v>13</v>
      </c>
      <c r="R86" s="279"/>
      <c r="S86" s="279"/>
      <c r="T86" s="92">
        <v>0</v>
      </c>
      <c r="U86" s="91">
        <v>0.08</v>
      </c>
      <c r="V86" s="90">
        <f t="shared" si="18"/>
        <v>0</v>
      </c>
      <c r="W86" s="90">
        <f t="shared" si="19"/>
        <v>0</v>
      </c>
      <c r="X86" s="90">
        <f t="shared" si="20"/>
        <v>0</v>
      </c>
      <c r="Y86" s="130"/>
      <c r="Z86" s="279"/>
    </row>
    <row r="87" spans="1:26" ht="20.100000000000001" customHeight="1">
      <c r="A87" s="22">
        <v>3</v>
      </c>
      <c r="B87" s="212"/>
      <c r="C87" s="21" t="s">
        <v>14</v>
      </c>
      <c r="D87" s="21" t="s">
        <v>14</v>
      </c>
      <c r="E87" s="5">
        <v>1</v>
      </c>
      <c r="F87" s="211" t="s">
        <v>54</v>
      </c>
      <c r="G87" s="22">
        <v>75</v>
      </c>
      <c r="H87" s="23">
        <v>340</v>
      </c>
      <c r="I87" s="24" t="s">
        <v>13</v>
      </c>
      <c r="R87" s="279"/>
      <c r="S87" s="279"/>
      <c r="T87" s="92">
        <v>0</v>
      </c>
      <c r="U87" s="91">
        <v>0.08</v>
      </c>
      <c r="V87" s="90">
        <f t="shared" si="18"/>
        <v>0</v>
      </c>
      <c r="W87" s="90">
        <f t="shared" si="19"/>
        <v>0</v>
      </c>
      <c r="X87" s="90">
        <f t="shared" si="20"/>
        <v>0</v>
      </c>
      <c r="Y87" s="130"/>
      <c r="Z87" s="279"/>
    </row>
    <row r="88" spans="1:26" ht="20.100000000000001" customHeight="1" thickBot="1">
      <c r="A88" s="22">
        <v>4</v>
      </c>
      <c r="B88" s="212"/>
      <c r="C88" s="21" t="s">
        <v>14</v>
      </c>
      <c r="D88" s="21" t="s">
        <v>14</v>
      </c>
      <c r="E88" s="5">
        <v>1</v>
      </c>
      <c r="F88" s="211" t="s">
        <v>52</v>
      </c>
      <c r="G88" s="22">
        <v>75</v>
      </c>
      <c r="H88" s="23">
        <v>120</v>
      </c>
      <c r="I88" s="24" t="s">
        <v>13</v>
      </c>
      <c r="R88" s="279"/>
      <c r="S88" s="279"/>
      <c r="T88" s="92">
        <v>0</v>
      </c>
      <c r="U88" s="91">
        <v>0.08</v>
      </c>
      <c r="V88" s="90">
        <f t="shared" si="18"/>
        <v>0</v>
      </c>
      <c r="W88" s="90">
        <f t="shared" si="19"/>
        <v>0</v>
      </c>
      <c r="X88" s="90">
        <f t="shared" si="20"/>
        <v>0</v>
      </c>
      <c r="Y88" s="130"/>
      <c r="Z88" s="279"/>
    </row>
    <row r="89" spans="1:26" s="209" customFormat="1" ht="24.95" customHeight="1" thickBot="1">
      <c r="A89" s="278"/>
      <c r="B89" s="216"/>
      <c r="C89" s="216"/>
      <c r="D89" s="276"/>
      <c r="E89" s="11"/>
      <c r="F89" s="277"/>
      <c r="G89" s="218"/>
      <c r="H89" s="218"/>
      <c r="I89" s="319"/>
      <c r="J89" s="320"/>
      <c r="K89" s="320"/>
      <c r="L89" s="320"/>
      <c r="M89" s="320"/>
      <c r="N89" s="321"/>
      <c r="O89" s="190" t="e">
        <f>SUM(#REF!)</f>
        <v>#REF!</v>
      </c>
      <c r="P89" s="39" t="e">
        <f>SUM(#REF!)</f>
        <v>#REF!</v>
      </c>
      <c r="Q89" s="219"/>
      <c r="T89" s="70"/>
      <c r="U89" s="71"/>
      <c r="V89" s="183" t="s">
        <v>101</v>
      </c>
      <c r="W89" s="175">
        <f>SUM(W84:W88)</f>
        <v>0</v>
      </c>
      <c r="X89" s="175">
        <f>SUM(X85:X88)</f>
        <v>0</v>
      </c>
      <c r="Y89" s="174"/>
      <c r="Z89" s="210"/>
    </row>
    <row r="90" spans="1:26" s="209" customFormat="1" ht="24.95" customHeight="1">
      <c r="A90" s="278"/>
      <c r="B90" s="216"/>
      <c r="C90" s="216"/>
      <c r="D90" s="276"/>
      <c r="E90" s="11"/>
      <c r="F90" s="277"/>
      <c r="G90" s="218"/>
      <c r="H90" s="218"/>
      <c r="I90" s="313"/>
      <c r="J90" s="314"/>
      <c r="K90" s="314"/>
      <c r="L90" s="314"/>
      <c r="M90" s="314"/>
      <c r="N90" s="315"/>
      <c r="O90" s="316"/>
      <c r="P90" s="316"/>
      <c r="Q90" s="219"/>
      <c r="T90" s="70"/>
      <c r="U90" s="71"/>
      <c r="V90" s="317"/>
      <c r="W90" s="317"/>
      <c r="X90" s="317"/>
      <c r="Y90" s="16"/>
      <c r="Z90" s="226"/>
    </row>
    <row r="91" spans="1:26" ht="15.75">
      <c r="A91" s="309"/>
      <c r="B91" s="312" t="s">
        <v>49</v>
      </c>
      <c r="Z91" s="284"/>
    </row>
    <row r="92" spans="1:26" ht="15.75">
      <c r="A92" s="311"/>
      <c r="B92" s="310" t="s">
        <v>128</v>
      </c>
      <c r="Z92" s="284"/>
    </row>
    <row r="93" spans="1:26" ht="15.75">
      <c r="A93" s="311"/>
      <c r="B93" s="310" t="s">
        <v>129</v>
      </c>
      <c r="Z93" s="284"/>
    </row>
  </sheetData>
  <mergeCells count="12">
    <mergeCell ref="A82:XFD82"/>
    <mergeCell ref="A3:XFD3"/>
    <mergeCell ref="A18:XFD18"/>
    <mergeCell ref="I89:N89"/>
    <mergeCell ref="J74:N74"/>
    <mergeCell ref="A47:Q47"/>
    <mergeCell ref="J52:N52"/>
    <mergeCell ref="A79:XFD79"/>
    <mergeCell ref="A75:XFD75"/>
    <mergeCell ref="A48:XFD48"/>
    <mergeCell ref="J17:N17"/>
    <mergeCell ref="A53:XFD53"/>
  </mergeCells>
  <phoneticPr fontId="0" type="noConversion"/>
  <printOptions horizontalCentered="1"/>
  <pageMargins left="0.39370078740157483" right="0.19685039370078741" top="0.6692913385826772" bottom="0.86614173228346458" header="0.39370078740157483" footer="0.39370078740157483"/>
  <pageSetup paperSize="9" scale="60" firstPageNumber="0" orientation="landscape" r:id="rId1"/>
  <headerFooter alignWithMargins="0">
    <oddHeader>&amp;C&amp;"Times New Roman,Pogrubiona"FORMULARZ CENOWY
&amp;RSPRAWA 60/2022</oddHeader>
    <oddFooter>&amp;R&amp;P</oddFooter>
  </headerFooter>
  <rowBreaks count="3" manualBreakCount="3">
    <brk id="29" max="25" man="1"/>
    <brk id="47" max="25" man="1"/>
    <brk id="78" max="2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tabSelected="1" zoomScaleNormal="100" workbookViewId="0">
      <selection activeCell="I14" sqref="I14"/>
    </sheetView>
  </sheetViews>
  <sheetFormatPr defaultRowHeight="12.75"/>
  <cols>
    <col min="1" max="1" width="4.140625" style="278" customWidth="1"/>
    <col min="2" max="2" width="23" style="278" customWidth="1"/>
    <col min="3" max="5" width="9.140625" style="278"/>
    <col min="6" max="6" width="20.85546875" style="278" customWidth="1"/>
    <col min="7" max="8" width="9.140625" style="278"/>
    <col min="9" max="9" width="6.42578125" style="278" customWidth="1"/>
    <col min="10" max="12" width="9.140625" style="278"/>
    <col min="13" max="13" width="6.85546875" style="278" customWidth="1"/>
    <col min="14" max="14" width="9.140625" style="278"/>
    <col min="15" max="15" width="13.7109375" style="278" customWidth="1"/>
    <col min="16" max="16" width="14.7109375" style="278" customWidth="1"/>
    <col min="17" max="16384" width="9.140625" style="278"/>
  </cols>
  <sheetData>
    <row r="1" spans="1:18" ht="77.25" customHeight="1">
      <c r="A1" s="167" t="s">
        <v>0</v>
      </c>
      <c r="B1" s="166" t="s">
        <v>102</v>
      </c>
      <c r="C1" s="166" t="s">
        <v>1</v>
      </c>
      <c r="D1" s="166" t="s">
        <v>2</v>
      </c>
      <c r="E1" s="3" t="s">
        <v>28</v>
      </c>
      <c r="F1" s="93" t="s">
        <v>131</v>
      </c>
      <c r="G1" s="167" t="s">
        <v>27</v>
      </c>
      <c r="H1" s="94" t="s">
        <v>23</v>
      </c>
      <c r="I1" s="286" t="s">
        <v>3</v>
      </c>
      <c r="J1" s="94" t="s">
        <v>4</v>
      </c>
      <c r="K1" s="95" t="s">
        <v>24</v>
      </c>
      <c r="L1" s="96" t="s">
        <v>5</v>
      </c>
      <c r="M1" s="97" t="s">
        <v>26</v>
      </c>
      <c r="N1" s="98" t="s">
        <v>25</v>
      </c>
      <c r="O1" s="98" t="s">
        <v>6</v>
      </c>
      <c r="P1" s="99" t="s">
        <v>7</v>
      </c>
      <c r="Q1" s="305" t="s">
        <v>111</v>
      </c>
      <c r="R1" s="48" t="s">
        <v>104</v>
      </c>
    </row>
    <row r="2" spans="1:18">
      <c r="A2" s="101">
        <v>1</v>
      </c>
      <c r="B2" s="102" t="s">
        <v>8</v>
      </c>
      <c r="C2" s="102" t="s">
        <v>9</v>
      </c>
      <c r="D2" s="102" t="s">
        <v>10</v>
      </c>
      <c r="E2" s="103">
        <v>5</v>
      </c>
      <c r="F2" s="102" t="s">
        <v>11</v>
      </c>
      <c r="G2" s="101">
        <v>7</v>
      </c>
      <c r="H2" s="104">
        <v>8</v>
      </c>
      <c r="I2" s="105">
        <v>9</v>
      </c>
      <c r="J2" s="287">
        <v>10</v>
      </c>
      <c r="K2" s="287">
        <v>11</v>
      </c>
      <c r="L2" s="106">
        <v>12</v>
      </c>
      <c r="M2" s="288">
        <v>13</v>
      </c>
      <c r="N2" s="288">
        <v>14</v>
      </c>
      <c r="O2" s="288">
        <v>15</v>
      </c>
      <c r="P2" s="288">
        <v>16</v>
      </c>
      <c r="Q2" s="288">
        <v>17</v>
      </c>
      <c r="R2" s="288">
        <v>18</v>
      </c>
    </row>
    <row r="3" spans="1:18" ht="13.5" thickBot="1">
      <c r="A3" s="300"/>
      <c r="B3" s="301"/>
      <c r="C3" s="301"/>
      <c r="D3" s="301"/>
      <c r="E3" s="302"/>
      <c r="F3" s="301"/>
      <c r="G3" s="300"/>
      <c r="H3" s="303"/>
      <c r="I3" s="303"/>
      <c r="J3" s="304"/>
      <c r="K3" s="304"/>
      <c r="L3" s="304"/>
      <c r="M3" s="304"/>
      <c r="N3" s="304"/>
      <c r="O3" s="304"/>
      <c r="P3" s="304"/>
      <c r="Q3" s="304"/>
      <c r="R3" s="304"/>
    </row>
    <row r="4" spans="1:18" ht="21.75" customHeight="1">
      <c r="A4" s="289"/>
      <c r="B4" s="290" t="s">
        <v>126</v>
      </c>
      <c r="C4" s="120"/>
      <c r="D4" s="120"/>
      <c r="E4" s="107"/>
      <c r="F4" s="120"/>
      <c r="G4" s="291"/>
      <c r="H4" s="292"/>
      <c r="I4" s="293"/>
      <c r="J4" s="294"/>
      <c r="K4" s="295"/>
      <c r="L4" s="108"/>
      <c r="M4" s="294"/>
      <c r="N4" s="296"/>
      <c r="O4" s="297"/>
      <c r="P4" s="296"/>
      <c r="Q4" s="296"/>
      <c r="R4" s="296"/>
    </row>
    <row r="5" spans="1:18" ht="57" customHeight="1">
      <c r="A5" s="64">
        <v>1</v>
      </c>
      <c r="B5" s="298" t="s">
        <v>105</v>
      </c>
      <c r="C5" s="65" t="s">
        <v>76</v>
      </c>
      <c r="D5" s="65" t="s">
        <v>12</v>
      </c>
      <c r="E5" s="109" t="s">
        <v>106</v>
      </c>
      <c r="F5" s="121" t="s">
        <v>110</v>
      </c>
      <c r="G5" s="110" t="s">
        <v>107</v>
      </c>
      <c r="H5" s="111">
        <v>24</v>
      </c>
      <c r="I5" s="66" t="s">
        <v>13</v>
      </c>
      <c r="J5" s="112"/>
      <c r="K5" s="113"/>
      <c r="L5" s="114">
        <v>0</v>
      </c>
      <c r="M5" s="115">
        <v>0.08</v>
      </c>
      <c r="N5" s="116">
        <f>L5*(1+M5)</f>
        <v>0</v>
      </c>
      <c r="O5" s="118">
        <f>H5*L5</f>
        <v>0</v>
      </c>
      <c r="P5" s="119">
        <f>H5*N5</f>
        <v>0</v>
      </c>
      <c r="Q5" s="117"/>
      <c r="R5" s="299"/>
    </row>
    <row r="6" spans="1:18">
      <c r="A6" s="300"/>
      <c r="B6" s="301"/>
      <c r="C6" s="301"/>
      <c r="D6" s="301"/>
      <c r="E6" s="302"/>
      <c r="F6" s="301"/>
      <c r="G6" s="300"/>
      <c r="H6" s="303"/>
      <c r="I6" s="303"/>
      <c r="J6" s="304"/>
      <c r="K6" s="304"/>
      <c r="L6" s="304"/>
      <c r="M6" s="304"/>
      <c r="N6" s="304"/>
      <c r="O6" s="304"/>
      <c r="P6" s="304"/>
      <c r="Q6" s="304"/>
      <c r="R6" s="304"/>
    </row>
  </sheetData>
  <pageMargins left="0.70866141732283472" right="0.70866141732283472" top="0.74803149606299213" bottom="0.74803149606299213" header="0.31496062992125984" footer="0.31496062992125984"/>
  <pageSetup paperSize="9" scale="67" orientation="landscape" r:id="rId1"/>
  <headerFooter>
    <oddHeader>&amp;CFORMULARZ CENOWY
&amp;RSPRAWA 60/2022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2</vt:i4>
      </vt:variant>
    </vt:vector>
  </HeadingPairs>
  <TitlesOfParts>
    <vt:vector size="6" baseType="lpstr">
      <vt:lpstr>Grupy 1_4_ 7_10</vt:lpstr>
      <vt:lpstr>Grupa 5</vt:lpstr>
      <vt:lpstr>zadania 1-7</vt:lpstr>
      <vt:lpstr>zadanie 8</vt:lpstr>
      <vt:lpstr>'zadania 1-7'!Print_Area</vt:lpstr>
      <vt:lpstr>'zadanie 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Lesiński</dc:creator>
  <cp:lastModifiedBy>user</cp:lastModifiedBy>
  <cp:revision>1</cp:revision>
  <cp:lastPrinted>2022-04-26T12:18:54Z</cp:lastPrinted>
  <dcterms:created xsi:type="dcterms:W3CDTF">2000-03-09T23:00:00Z</dcterms:created>
  <dcterms:modified xsi:type="dcterms:W3CDTF">2022-04-26T12:18:55Z</dcterms:modified>
</cp:coreProperties>
</file>