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 activeTab="1"/>
  </bookViews>
  <sheets>
    <sheet name="zadanie 1-52" sheetId="1" r:id="rId1"/>
    <sheet name="zadanie 53-54" sheetId="2" r:id="rId2"/>
  </sheets>
  <definedNames>
    <definedName name="a" localSheetId="0">'zadanie 1-52'!$A$1:$M$264</definedName>
    <definedName name="_xlnm.Print_Area" localSheetId="0">'zadanie 1-52'!$A$1:$M$264</definedName>
    <definedName name="Print_Area" localSheetId="0">'zadanie 1-52'!$A$1:$M$264</definedName>
    <definedName name="Print_Area" localSheetId="1">'zadanie 53-54'!$A$1:$M$20</definedName>
  </definedNames>
  <calcPr calcId="144525"/>
</workbook>
</file>

<file path=xl/calcChain.xml><?xml version="1.0" encoding="utf-8"?>
<calcChain xmlns="http://schemas.openxmlformats.org/spreadsheetml/2006/main">
  <c r="J121" i="1" l="1"/>
  <c r="K17" i="2" l="1"/>
  <c r="J17" i="2"/>
  <c r="L17" i="2" s="1"/>
  <c r="K16" i="2"/>
  <c r="J16" i="2"/>
  <c r="L16" i="2" s="1"/>
  <c r="K15" i="2"/>
  <c r="J15" i="2"/>
  <c r="L15" i="2" s="1"/>
  <c r="K14" i="2"/>
  <c r="J14" i="2"/>
  <c r="L14" i="2" s="1"/>
  <c r="K10" i="2"/>
  <c r="J10" i="2"/>
  <c r="L10" i="2" s="1"/>
  <c r="K9" i="2"/>
  <c r="J9" i="2"/>
  <c r="L9" i="2" s="1"/>
  <c r="K8" i="2"/>
  <c r="J8" i="2"/>
  <c r="L8" i="2" s="1"/>
  <c r="K7" i="2"/>
  <c r="J7" i="2"/>
  <c r="L7" i="2" s="1"/>
  <c r="K6" i="2"/>
  <c r="J6" i="2"/>
  <c r="L6" i="2" s="1"/>
  <c r="K5" i="2"/>
  <c r="J5" i="2"/>
  <c r="L5" i="2" s="1"/>
  <c r="K18" i="2" l="1"/>
  <c r="K11" i="2"/>
  <c r="L18" i="2"/>
  <c r="L11" i="2"/>
  <c r="K124" i="1"/>
  <c r="K153" i="1" l="1"/>
  <c r="K164" i="1"/>
  <c r="J248" i="1"/>
  <c r="L248" i="1" s="1"/>
  <c r="K248" i="1"/>
  <c r="J253" i="1" l="1"/>
  <c r="L253" i="1" s="1"/>
  <c r="K253" i="1"/>
  <c r="J258" i="1"/>
  <c r="L258" i="1" s="1"/>
  <c r="K258" i="1"/>
  <c r="J259" i="1"/>
  <c r="L259" i="1" s="1"/>
  <c r="K259" i="1"/>
  <c r="K257" i="1"/>
  <c r="J257" i="1"/>
  <c r="L257" i="1" s="1"/>
  <c r="L260" i="1" l="1"/>
  <c r="K260" i="1"/>
  <c r="J232" i="1"/>
  <c r="L232" i="1" s="1"/>
  <c r="K232" i="1"/>
  <c r="J233" i="1"/>
  <c r="L233" i="1" s="1"/>
  <c r="K233" i="1"/>
  <c r="J234" i="1"/>
  <c r="L234" i="1" s="1"/>
  <c r="K234" i="1"/>
  <c r="J235" i="1"/>
  <c r="L235" i="1" s="1"/>
  <c r="K235" i="1"/>
  <c r="J236" i="1"/>
  <c r="L236" i="1" s="1"/>
  <c r="K236" i="1"/>
  <c r="J237" i="1"/>
  <c r="L237" i="1" s="1"/>
  <c r="K237" i="1"/>
  <c r="J238" i="1"/>
  <c r="L238" i="1" s="1"/>
  <c r="K238" i="1"/>
  <c r="J239" i="1"/>
  <c r="L239" i="1" s="1"/>
  <c r="K239" i="1"/>
  <c r="J240" i="1"/>
  <c r="L240" i="1" s="1"/>
  <c r="K240" i="1"/>
  <c r="K244" i="1" l="1"/>
  <c r="J244" i="1"/>
  <c r="L244" i="1" s="1"/>
  <c r="K252" i="1"/>
  <c r="K254" i="1" s="1"/>
  <c r="J252" i="1"/>
  <c r="L252" i="1" s="1"/>
  <c r="L254" i="1" s="1"/>
  <c r="K247" i="1"/>
  <c r="K249" i="1" s="1"/>
  <c r="J247" i="1"/>
  <c r="L247" i="1" s="1"/>
  <c r="L249" i="1" s="1"/>
  <c r="K231" i="1"/>
  <c r="K241" i="1" s="1"/>
  <c r="J231" i="1"/>
  <c r="L231" i="1" s="1"/>
  <c r="L241" i="1" s="1"/>
  <c r="J209" i="1"/>
  <c r="L209" i="1" s="1"/>
  <c r="J204" i="1"/>
  <c r="L204" i="1" s="1"/>
  <c r="K204" i="1"/>
  <c r="J71" i="1"/>
  <c r="L71" i="1" s="1"/>
  <c r="J70" i="1"/>
  <c r="L70" i="1" s="1"/>
  <c r="J68" i="1"/>
  <c r="L68" i="1" s="1"/>
  <c r="J67" i="1"/>
  <c r="L67" i="1" s="1"/>
  <c r="J66" i="1"/>
  <c r="L66" i="1" s="1"/>
  <c r="J65" i="1"/>
  <c r="L65" i="1" s="1"/>
  <c r="K65" i="1"/>
  <c r="K66" i="1"/>
  <c r="K67" i="1"/>
  <c r="K68" i="1"/>
  <c r="J69" i="1"/>
  <c r="L69" i="1" s="1"/>
  <c r="K69" i="1"/>
  <c r="K70" i="1"/>
  <c r="K71" i="1"/>
  <c r="J60" i="1"/>
  <c r="L60" i="1" s="1"/>
  <c r="K60" i="1"/>
  <c r="J61" i="1"/>
  <c r="L61" i="1" s="1"/>
  <c r="K61" i="1"/>
  <c r="J188" i="1"/>
  <c r="L188" i="1" s="1"/>
  <c r="K188" i="1"/>
  <c r="J189" i="1"/>
  <c r="L189" i="1" s="1"/>
  <c r="K189" i="1"/>
  <c r="J190" i="1"/>
  <c r="L190" i="1" s="1"/>
  <c r="K190" i="1"/>
  <c r="J93" i="1"/>
  <c r="L93" i="1" s="1"/>
  <c r="K93" i="1"/>
  <c r="K103" i="1"/>
  <c r="K203" i="1"/>
  <c r="J203" i="1"/>
  <c r="L203" i="1" s="1"/>
  <c r="K200" i="1"/>
  <c r="J200" i="1"/>
  <c r="L200" i="1" s="1"/>
  <c r="K197" i="1"/>
  <c r="J197" i="1"/>
  <c r="L197" i="1" s="1"/>
  <c r="K187" i="1"/>
  <c r="J187" i="1"/>
  <c r="L187" i="1" s="1"/>
  <c r="K181" i="1"/>
  <c r="J181" i="1"/>
  <c r="L181" i="1" s="1"/>
  <c r="K178" i="1"/>
  <c r="J178" i="1"/>
  <c r="L178" i="1" s="1"/>
  <c r="K172" i="1"/>
  <c r="J172" i="1"/>
  <c r="L172" i="1" s="1"/>
  <c r="K170" i="1"/>
  <c r="J170" i="1"/>
  <c r="L170" i="1" s="1"/>
  <c r="K168" i="1"/>
  <c r="K175" i="1" s="1"/>
  <c r="J168" i="1"/>
  <c r="L168" i="1" s="1"/>
  <c r="J164" i="1"/>
  <c r="L164" i="1" s="1"/>
  <c r="K162" i="1"/>
  <c r="J162" i="1"/>
  <c r="L162" i="1" s="1"/>
  <c r="K160" i="1"/>
  <c r="J160" i="1"/>
  <c r="L160" i="1" s="1"/>
  <c r="K158" i="1"/>
  <c r="J158" i="1"/>
  <c r="L158" i="1" s="1"/>
  <c r="K156" i="1"/>
  <c r="J156" i="1"/>
  <c r="L156" i="1" s="1"/>
  <c r="J148" i="1"/>
  <c r="L148" i="1" s="1"/>
  <c r="K148" i="1"/>
  <c r="J149" i="1"/>
  <c r="L149" i="1" s="1"/>
  <c r="K149" i="1"/>
  <c r="J134" i="1"/>
  <c r="L134" i="1" s="1"/>
  <c r="K134" i="1"/>
  <c r="J135" i="1"/>
  <c r="L135" i="1" s="1"/>
  <c r="K135" i="1"/>
  <c r="J136" i="1"/>
  <c r="L136" i="1" s="1"/>
  <c r="K136" i="1"/>
  <c r="J141" i="1"/>
  <c r="L141" i="1" s="1"/>
  <c r="K141" i="1"/>
  <c r="J142" i="1"/>
  <c r="L142" i="1" s="1"/>
  <c r="K142" i="1"/>
  <c r="J143" i="1"/>
  <c r="L143" i="1" s="1"/>
  <c r="K143" i="1"/>
  <c r="K97" i="1"/>
  <c r="J97" i="1"/>
  <c r="L97" i="1" s="1"/>
  <c r="K92" i="1"/>
  <c r="J92" i="1"/>
  <c r="L92" i="1" s="1"/>
  <c r="K89" i="1"/>
  <c r="J89" i="1"/>
  <c r="L89" i="1" s="1"/>
  <c r="K86" i="1"/>
  <c r="J86" i="1"/>
  <c r="L86" i="1" s="1"/>
  <c r="K59" i="1"/>
  <c r="J59" i="1"/>
  <c r="L59" i="1" s="1"/>
  <c r="K50" i="1"/>
  <c r="J50" i="1"/>
  <c r="L50" i="1" s="1"/>
  <c r="J153" i="1"/>
  <c r="L153" i="1" s="1"/>
  <c r="K147" i="1"/>
  <c r="J147" i="1"/>
  <c r="L147" i="1" s="1"/>
  <c r="K140" i="1"/>
  <c r="J140" i="1"/>
  <c r="L140" i="1" s="1"/>
  <c r="K133" i="1"/>
  <c r="J133" i="1"/>
  <c r="L133" i="1" s="1"/>
  <c r="K130" i="1"/>
  <c r="J130" i="1"/>
  <c r="L130" i="1" s="1"/>
  <c r="K127" i="1"/>
  <c r="J127" i="1"/>
  <c r="L127" i="1" s="1"/>
  <c r="J124" i="1"/>
  <c r="L124" i="1" s="1"/>
  <c r="K121" i="1"/>
  <c r="L121" i="1"/>
  <c r="K118" i="1"/>
  <c r="J118" i="1"/>
  <c r="L118" i="1" s="1"/>
  <c r="K112" i="1"/>
  <c r="J112" i="1"/>
  <c r="L112" i="1" s="1"/>
  <c r="K115" i="1"/>
  <c r="J115" i="1"/>
  <c r="L115" i="1" s="1"/>
  <c r="K109" i="1"/>
  <c r="J109" i="1"/>
  <c r="L109" i="1" s="1"/>
  <c r="K106" i="1"/>
  <c r="J106" i="1"/>
  <c r="L106" i="1" s="1"/>
  <c r="J103" i="1"/>
  <c r="L103" i="1" s="1"/>
  <c r="K44" i="1"/>
  <c r="J44" i="1"/>
  <c r="L44" i="1" s="1"/>
  <c r="K41" i="1"/>
  <c r="J41" i="1"/>
  <c r="L41" i="1" s="1"/>
  <c r="K38" i="1"/>
  <c r="J38" i="1"/>
  <c r="L38" i="1" s="1"/>
  <c r="K35" i="1"/>
  <c r="J35" i="1"/>
  <c r="L35" i="1" s="1"/>
  <c r="J76" i="1"/>
  <c r="L76" i="1" s="1"/>
  <c r="K76" i="1"/>
  <c r="K75" i="1"/>
  <c r="J75" i="1"/>
  <c r="L75" i="1" s="1"/>
  <c r="K80" i="1"/>
  <c r="J80" i="1"/>
  <c r="L80" i="1" s="1"/>
  <c r="J223" i="1"/>
  <c r="L223" i="1" s="1"/>
  <c r="K223" i="1"/>
  <c r="J224" i="1"/>
  <c r="L224" i="1" s="1"/>
  <c r="K224" i="1"/>
  <c r="J225" i="1"/>
  <c r="L225" i="1" s="1"/>
  <c r="K225" i="1"/>
  <c r="J226" i="1"/>
  <c r="L226" i="1" s="1"/>
  <c r="K226" i="1"/>
  <c r="J227" i="1"/>
  <c r="L227" i="1" s="1"/>
  <c r="K227" i="1"/>
  <c r="K222" i="1"/>
  <c r="J222" i="1"/>
  <c r="L222" i="1" s="1"/>
  <c r="K209" i="1"/>
  <c r="J210" i="1"/>
  <c r="L210" i="1" s="1"/>
  <c r="K210" i="1"/>
  <c r="J211" i="1"/>
  <c r="L211" i="1" s="1"/>
  <c r="K211" i="1"/>
  <c r="J212" i="1"/>
  <c r="L212" i="1" s="1"/>
  <c r="K212" i="1"/>
  <c r="J213" i="1"/>
  <c r="L213" i="1" s="1"/>
  <c r="K213" i="1"/>
  <c r="J214" i="1"/>
  <c r="L214" i="1" s="1"/>
  <c r="K214" i="1"/>
  <c r="J215" i="1"/>
  <c r="L215" i="1" s="1"/>
  <c r="K215" i="1"/>
  <c r="J216" i="1"/>
  <c r="L216" i="1" s="1"/>
  <c r="K216" i="1"/>
  <c r="J217" i="1"/>
  <c r="L217" i="1" s="1"/>
  <c r="K217" i="1"/>
  <c r="J218" i="1"/>
  <c r="L218" i="1" s="1"/>
  <c r="K218" i="1"/>
  <c r="K208" i="1"/>
  <c r="J208" i="1"/>
  <c r="L208" i="1" s="1"/>
  <c r="K194" i="1"/>
  <c r="J194" i="1"/>
  <c r="L194" i="1" s="1"/>
  <c r="K263" i="1"/>
  <c r="J263" i="1"/>
  <c r="L263" i="1" s="1"/>
  <c r="K100" i="1"/>
  <c r="J100" i="1"/>
  <c r="L100" i="1" s="1"/>
  <c r="K83" i="1"/>
  <c r="J83" i="1"/>
  <c r="L83" i="1" s="1"/>
  <c r="K53" i="1"/>
  <c r="J53" i="1"/>
  <c r="L53" i="1" s="1"/>
  <c r="K32" i="1"/>
  <c r="J32" i="1"/>
  <c r="L32" i="1" s="1"/>
  <c r="K29" i="1"/>
  <c r="J29" i="1"/>
  <c r="L29" i="1" s="1"/>
  <c r="K56" i="1"/>
  <c r="J56" i="1"/>
  <c r="L56" i="1" s="1"/>
  <c r="K47" i="1"/>
  <c r="J47" i="1"/>
  <c r="L47" i="1" s="1"/>
  <c r="K5" i="1"/>
  <c r="J6" i="1"/>
  <c r="J7" i="1"/>
  <c r="L7" i="1" s="1"/>
  <c r="K7" i="1"/>
  <c r="J12" i="1"/>
  <c r="L12" i="1" s="1"/>
  <c r="K12" i="1"/>
  <c r="J13" i="1"/>
  <c r="L13" i="1" s="1"/>
  <c r="K13" i="1"/>
  <c r="J14" i="1"/>
  <c r="L14" i="1" s="1"/>
  <c r="K14" i="1"/>
  <c r="J15" i="1"/>
  <c r="L15" i="1" s="1"/>
  <c r="K15" i="1"/>
  <c r="J16" i="1"/>
  <c r="L16" i="1" s="1"/>
  <c r="K16" i="1"/>
  <c r="J17" i="1"/>
  <c r="L17" i="1" s="1"/>
  <c r="K17" i="1"/>
  <c r="J18" i="1"/>
  <c r="L18" i="1" s="1"/>
  <c r="K18" i="1"/>
  <c r="J19" i="1"/>
  <c r="L19" i="1" s="1"/>
  <c r="K19" i="1"/>
  <c r="J20" i="1"/>
  <c r="L20" i="1" s="1"/>
  <c r="K20" i="1"/>
  <c r="J21" i="1"/>
  <c r="L21" i="1" s="1"/>
  <c r="K21" i="1"/>
  <c r="J22" i="1"/>
  <c r="L22" i="1" s="1"/>
  <c r="K22" i="1"/>
  <c r="J23" i="1"/>
  <c r="L23" i="1" s="1"/>
  <c r="K23" i="1"/>
  <c r="J24" i="1"/>
  <c r="L24" i="1" s="1"/>
  <c r="K24" i="1"/>
  <c r="J25" i="1"/>
  <c r="L25" i="1" s="1"/>
  <c r="K25" i="1"/>
  <c r="K11" i="1"/>
  <c r="J11" i="1"/>
  <c r="L11" i="1" s="1"/>
  <c r="J5" i="1"/>
  <c r="L5" i="1" s="1"/>
  <c r="L205" i="1" l="1"/>
  <c r="K165" i="1"/>
  <c r="K219" i="1"/>
  <c r="L165" i="1"/>
  <c r="K150" i="1"/>
  <c r="K94" i="1"/>
  <c r="K205" i="1"/>
  <c r="L184" i="1"/>
  <c r="L191" i="1"/>
  <c r="K191" i="1"/>
  <c r="K72" i="1"/>
  <c r="L94" i="1"/>
  <c r="K8" i="1"/>
  <c r="K26" i="1"/>
  <c r="L26" i="1"/>
  <c r="K77" i="1"/>
  <c r="L228" i="1"/>
  <c r="L144" i="1"/>
  <c r="K184" i="1"/>
  <c r="K62" i="1"/>
  <c r="L72" i="1"/>
  <c r="K228" i="1"/>
  <c r="L77" i="1"/>
  <c r="K144" i="1"/>
  <c r="L175" i="1"/>
  <c r="L62" i="1"/>
  <c r="K137" i="1"/>
  <c r="L219" i="1"/>
  <c r="L137" i="1"/>
  <c r="L150" i="1"/>
  <c r="L8" i="1"/>
</calcChain>
</file>

<file path=xl/sharedStrings.xml><?xml version="1.0" encoding="utf-8"?>
<sst xmlns="http://schemas.openxmlformats.org/spreadsheetml/2006/main" count="497" uniqueCount="298">
  <si>
    <t>L.p.</t>
  </si>
  <si>
    <t xml:space="preserve">rozmiar/wielkość </t>
  </si>
  <si>
    <t>Pełen kod towaru</t>
  </si>
  <si>
    <t>Producent</t>
  </si>
  <si>
    <t>J.M</t>
  </si>
  <si>
    <t>Ilość oferow.</t>
  </si>
  <si>
    <t xml:space="preserve"> % VAT</t>
  </si>
  <si>
    <t>Uwagi</t>
  </si>
  <si>
    <t>ZADANIE 1</t>
  </si>
  <si>
    <t>szt.</t>
  </si>
  <si>
    <t>ZADANIE 2</t>
  </si>
  <si>
    <t>op</t>
  </si>
  <si>
    <t>ZADANIE 3</t>
  </si>
  <si>
    <t>Butelka Redon plastyk sterylna</t>
  </si>
  <si>
    <t>400ml</t>
  </si>
  <si>
    <t>szt</t>
  </si>
  <si>
    <t>Harmonijkowa mini butelka (płaska) do drenażu niskociśnieniowego (podciśnienie od 200mbar)uniwersalna końcówka z gwintem do połaczenia z drenem Redona Ch8. Dren dł. 500mm z naprzemienną perforacją o dł. 150mm jałowy np.. Zarys 21636 50ml</t>
  </si>
  <si>
    <t xml:space="preserve"> Dren do drenażu ran pooperacyjnych - sterylny, nitka radiacyjna na całej długości drenu, wykonany z medycznego PCV, długość 70-80cm, dokładna perforacja, otwory umożliwiające utrzymanie stałej siły odsysania na całej długości perforacji, pakowane podwójnie w wew. Worek foliowy oraz zew. Opakowanie folia/papier, pakowane prosto</t>
  </si>
  <si>
    <t>CH-12</t>
  </si>
  <si>
    <t>Dren do drenażu ran pooperacyjnych - sterylny, nitka radiacyjna na całej długości drenu, wykonany z medycznego PCV, długość 75-100cm, dokładna perforacja, otwory umożliwiające utrzymanie stałej siły odsysania na całej długości perforacji, pakowane podwójnie w wew. Worek foliowy oraz zew. Opakowanie folia/papier, pakowane prosto</t>
  </si>
  <si>
    <t>CH-14</t>
  </si>
  <si>
    <t>CH-16</t>
  </si>
  <si>
    <t>CH-18</t>
  </si>
  <si>
    <t xml:space="preserve">Kanka do irygacji </t>
  </si>
  <si>
    <t>CH-24-30x300</t>
  </si>
  <si>
    <t xml:space="preserve">Dren brzuszny silikonowany 40cm </t>
  </si>
  <si>
    <t>Fr-20-36</t>
  </si>
  <si>
    <t xml:space="preserve">Dren Kehra  lateksowy </t>
  </si>
  <si>
    <t>Cewnik  Thorax</t>
  </si>
  <si>
    <t>Ch-28-36</t>
  </si>
  <si>
    <t>Łącznik do drenów Thorax Y</t>
  </si>
  <si>
    <t>12x12x12</t>
  </si>
  <si>
    <t>13x13x13</t>
  </si>
  <si>
    <t xml:space="preserve">Katheter do odsysania z pola operacyjnego z cienką końcówką zakrzywioną, neurochirurgiczną (pok. Worek foliowy i zewnętrzne op. typu folia-papier) </t>
  </si>
  <si>
    <t>kpl</t>
  </si>
  <si>
    <t>Katheter do odsysania z pola operacyjnego z końcówką  zakrzywioną  Yankauer (pak.worek foliowy, perforowany i zewnętrzne op. typu folia-papier)</t>
  </si>
  <si>
    <t>Cewnik Pezzera, 3 otwory boczne, podwójnie pakowany wew. worek foliowy oraz zew. Opakowanie folia/papier</t>
  </si>
  <si>
    <t>CH-28-34</t>
  </si>
  <si>
    <t>ZADANIE 4</t>
  </si>
  <si>
    <t>Ostrze do skalpela a'100</t>
  </si>
  <si>
    <t>10-26 w tym 10A</t>
  </si>
  <si>
    <t>op.</t>
  </si>
  <si>
    <t>ZADANIE 5</t>
  </si>
  <si>
    <t>Ostrze do strzygarki Care -Fusion 4406</t>
  </si>
  <si>
    <t>ZADANIE 6</t>
  </si>
  <si>
    <t>ZADANIE 7</t>
  </si>
  <si>
    <t>ZADANIE 8</t>
  </si>
  <si>
    <t>ZADANIE 9</t>
  </si>
  <si>
    <t>ZADANIE 10</t>
  </si>
  <si>
    <t>ZADANIE 11</t>
  </si>
  <si>
    <t>Elektroda jednodzielna do lezji np.kod 8149F a 5szt do aparatu Neuro N 50</t>
  </si>
  <si>
    <t>op.80x 5szt.</t>
  </si>
  <si>
    <t>Ortopedyczny zestaw do odsysania z pola operacyjnego zawierający co najmniej dwa filtry i trzy końcówki ssące - 2 zagięte i 1 prosta, z drenem o długości min. 250cm, podwójnie pakowany w worek foliowy i zewnętrzne opakowanie typu folia - papier</t>
  </si>
  <si>
    <t>ZADANIE 15</t>
  </si>
  <si>
    <t>ZADANIE 16</t>
  </si>
  <si>
    <t>3.</t>
  </si>
  <si>
    <t xml:space="preserve">Elektroda czynna jednorazowa monopolarna do diatermii Valleylab /tylko taka, która jest kompatybilna z elektrodą do Hooka laparoskopowego 5mm </t>
  </si>
  <si>
    <t>ZADANIE 17</t>
  </si>
  <si>
    <t xml:space="preserve">szt </t>
  </si>
  <si>
    <t>ZADANIE 18</t>
  </si>
  <si>
    <t>ZADANIE 20</t>
  </si>
  <si>
    <t>ZADANIE 21</t>
  </si>
  <si>
    <t>ZADANIE 23</t>
  </si>
  <si>
    <t>Proteza ubytku kości czaszki/Codubix</t>
  </si>
  <si>
    <t>Barwne oznaczenie naczyń z przędzy poliestrowej w formie pasm o krawędziach zawiniętych do wewnątrz np..R3-R2 x 900mm</t>
  </si>
  <si>
    <t>nr 2-3</t>
  </si>
  <si>
    <t>ZADANIE 27</t>
  </si>
  <si>
    <t>Podwieszka do naczyń krwionośnych silikonowa dł. min 40cm , śred. Mini 1,5-1.0, śred. Maxi 2,4-1,2</t>
  </si>
  <si>
    <t xml:space="preserve">mini/ maxi    </t>
  </si>
  <si>
    <t>ZADANIE 28</t>
  </si>
  <si>
    <t>ZADANIE 29</t>
  </si>
  <si>
    <t>ZADANIE 30</t>
  </si>
  <si>
    <t>1.</t>
  </si>
  <si>
    <t>ZADANIE 31</t>
  </si>
  <si>
    <t>ZADANIE 32</t>
  </si>
  <si>
    <t>ZADANIE 33</t>
  </si>
  <si>
    <t>ZADANIE 34</t>
  </si>
  <si>
    <t xml:space="preserve">Zgłębnik Fogarty'ego </t>
  </si>
  <si>
    <t>CH-2-7/80</t>
  </si>
  <si>
    <t>ZADANIE 35</t>
  </si>
  <si>
    <t>ZADANIE 36</t>
  </si>
  <si>
    <t>Skalpel jednorazowy bezpieczny z wysuwanym ostrzem np. kod BA823SU</t>
  </si>
  <si>
    <t>ZADANIE 38</t>
  </si>
  <si>
    <t>Przedłużacz wysokociśnieniowy min 120cm, z rotacyjnym adapterem kompatybilny z wkładem do strzykawki  np.. HPCT8.8-180-P-FM (COOK)</t>
  </si>
  <si>
    <t>ZADANIE 39</t>
  </si>
  <si>
    <t>ZADANIE 40</t>
  </si>
  <si>
    <t>Endoloop z nitką wchłnialną o całkowitej hydrolizie ok.70 dni i grubości 2/0</t>
  </si>
  <si>
    <t>Automatyczny przyrząd do szycia intrakoralnego laparoskopowego 10mm</t>
  </si>
  <si>
    <t>Ładunek pojedynczy do przyrządu intrakoralnego 2/0, dł. 18cm Poliester pleciony powlekany</t>
  </si>
  <si>
    <t>15 x 15 cm</t>
  </si>
  <si>
    <t>30 x 30 cm</t>
  </si>
  <si>
    <t xml:space="preserve">Klips  polimerowy niewchłanialny do laparoskopii nerki XL, każde opakowanie zaopatrzone w metryczki </t>
  </si>
  <si>
    <t xml:space="preserve">Klips polimerowy niewchłanialny do laparoskopii nerki L, każde opakowanie zaopatrzone w metryczki </t>
  </si>
  <si>
    <t>Klips tytanowy średni ( M ) dł.całkowita po zamknięciu 5,6mm, dł  otwartego klipsa 4,8mm, szer.otwartego klipsa 5,8mm, przekrój klipsa w kształcie trójkąta, wew. powierzchnia klipsa atraumatyczna romboidalna każde opakowanie zaopatrzone w metryczki,</t>
  </si>
  <si>
    <t xml:space="preserve">2 szt. aplikatorów wielorazowych od 25-28cm, </t>
  </si>
  <si>
    <t xml:space="preserve">Klips tytanowy średno duży (M/L ) dł całkowita 9,0mm, dł otwartego klipsa 7,8mm, szer. otwartego klipsa 8,8mm. Przekrój poprzeczny klipsa w kstałcie trójkąta, wew. Powierzchnia klipsa atraumatyczna, romboidalna. Kazde opakowanie klipsów zaopatrzone w metryczki. </t>
  </si>
  <si>
    <t xml:space="preserve"> 3 Aplikatory wielorazowe proste  od 18cm-20cm</t>
  </si>
  <si>
    <t xml:space="preserve">Klips tytanowy duży (L ), dł całkowita klipsa po zamknięciu 12,3mm, dł. otwartego klipsa 10,8mm, szer. Otwartego klipsa 11,3. Przekrój porzeczny klipsa w kształcie trójkata, wew. powierzchnia klipsa atraumatyczna, romboidalna każde opakowanie zaopatrzone w metryczki. </t>
  </si>
  <si>
    <t>Zestaw pojedynczej elektrody systemu ablacji, dł. 20cm, ekspozycja 3cm, kompatybilny z technologią Cool - Tip Valleylab (skład zestawu: pojedyncza elektroda, 2 płytki uziemiające, zestaw przewodów doprowadzających i odprowadzających)</t>
  </si>
  <si>
    <t>Jednorazowy, zakrzywiony stapler okrężny 25mm, łamana główka, wysokość otwartej zszywki 4,8mm, dł. trzonu 22cm, zszywki tytanowe spłaszczone bilateralnie na całym obwodzie, średnica wykonanego zespolenia =16,5mm. Wymagana również wersja przedłużona min dł trzonu 35cm</t>
  </si>
  <si>
    <t>Jednorazowy, zakrzywiony stapler okrężny 28mm, łamana główka, wysokość otwartej zszywki 4,8mm, dł. trzonu 22cm, zszywki tytanowe spłaszczone bilateralnie na całym obwodzie, średnica wykonanego zespolenia =19,5mm. Wymagana również wersja przedłużona min dł trzonu 35cm</t>
  </si>
  <si>
    <t>Jednorazowy, zakrzywiony stapler okrężny 31mm, łamana główka, wysokość otwartej zszywki 4,8mm, dł. trzonu 22cm, zszywki tytanowe spłaszczone bilateralnie na całym obwodzie, średnica wykonanego zespolenia =22,5mm. Wymagana również wersja przedłużona min dł trzonu 35cm</t>
  </si>
  <si>
    <t>ZADANIE 22</t>
  </si>
  <si>
    <t>Filc z PTFE 15,2 x 15,2 cm, gr 1,65 np. Bard 007837</t>
  </si>
  <si>
    <t>80 magazynków min x 6 klipsów</t>
  </si>
  <si>
    <t>Jednorazowy sterylny przyrząd do czyszczenia końcówek w czasie operacji koagulacji i pincety bipolarnej np. Tipolisher firmy Tyko</t>
  </si>
  <si>
    <t>Klips tytanowy  mały ( S ) dł. całkowita 3,6mm, po zamknięciu dł. otwartego klipsa 3.0mm,  szer.otwartego klipsa 4,2mm przekrój klipsa poprzeczny w kształcie trójkąta, wew. powierzchnia atraumatyczna romboidalna.Każde opakowanie klipsów zaopatrzone w metryczki</t>
  </si>
  <si>
    <t>Aplikator wielorazowy kompatybilny z klipsami,  prosty   od 18cm-20cm. Kolor rękojesci w kolorze magazynku 10szt</t>
  </si>
  <si>
    <t>Aplikator wielorazowy kompatybilny z klipsami,  prosty   od 18cm-20cm. Kolor rękojesci w kolorze magazynku 3szt</t>
  </si>
  <si>
    <t>Laparoskopowe urządzenie mocujące 5mm z minimum  30 tytanowymi spiralnymi zszywkami helikalnymi.</t>
  </si>
  <si>
    <t>Folia bakteriobójcza zawierająca w warstwie klejącej aktywny jodoform (związek jodu z tlenem), który zapobiega migracji bakterii poliestrowa, gr 0,025mm,oddychająca, niepalna,,antystatyczna, elastyczna (885%), rozciagliwa: &gt;28%, hypoalergiczna z klejem akrylowym, paraprzepuszczlność (MVTR)&gt;600g/m2/24h, system bezpiecznej aplikacji ze znacznikiem uwolnienia linera.Pakowane podwójnie,zew.op. folia, papier.Skuteczność bakteriobójcza potwierdzona badaniami.</t>
  </si>
  <si>
    <t>Uchwyt monopolarny, jednorazowy z wysuwaną elektrodą nożową 2,5cm, do stosowania w elektrochirurgii standardowej lub wspomaganej argonem, kompatybilny z generatorem Valleylab</t>
  </si>
  <si>
    <t>Elektroda ostrzowa wydłużona</t>
  </si>
  <si>
    <t>ZADANIE 48 KOMIS</t>
  </si>
  <si>
    <t>ZADANIE 47 KOMIS</t>
  </si>
  <si>
    <t>Klips tytanowy  średnio- mały (S/M) dł. Całkowita 4,7mm, po zamknięciu dł. Otwartego klipsa 4,1mm, szer. Otwartego klipsa 4,6mm przekrój klipsa poprzeczny w kształcie trójkata, wew. Powierzchnia atraumatyczna romboidalna. Kazde opakowanie klipsów zaopatrzone w metryczki.</t>
  </si>
  <si>
    <t>Ładunek do jednorazowego automatycznego staplera liniowego o długości linii szwu 45mm, z podwójną linią naprzemiennie ułożonych tytanowych zszywek wykonanych z drutu obustronnie spłaszczonego z zszywkami o wysokościach (4,8mm przed zamknięciem i 2,0mm po zamknięciu lub 3,5mm przed zamknięciem, 1,5mm po zamknięciu)</t>
  </si>
  <si>
    <t>Klipsownica laparoskopowa 5 mm z technologią zapobiegającą przypadkowemu wypadnięciu klipsa o dł. Trzonu 33 cm z 16 klipsami tytanowymi wielkości M/L( wymiar klipsa 3,6 mmx9,1 mm) z elektronicznym wyświetlaczem klipsów ułatwiającym pełną identyfikację ilości klipsów podczas wykonywania procedury, antypoślizgowy ergonomiczny uchwyt</t>
  </si>
  <si>
    <t>ZADANIE 13</t>
  </si>
  <si>
    <t>Folia operacyjna poliestrowa o gr.0,025mm, oddychająca,rozciągliwa, niepalna,wysoki stopień przylepności do ciała pacjenta, przeznaczone do wszystkich rodzajów zabiegów chirurgicznych, zwłaszcza do zabiegów długotrwałych. Folia antystatyczna,hypoalergiczna z klejem akrylowym, przepuszczlność (MVTR)&gt;600g/m2/24h, z systemem aplikacji ze znacznikiem uwolnienia linera.Pakowane podwójnie, zewn.op:folia papier</t>
  </si>
  <si>
    <t>powierzchnia przylepna 28x41 cm rozm całkowity 38x41cm</t>
  </si>
  <si>
    <t>powierzchnia przylepna 50x45 cm rozm. całkowity 60x45 cm</t>
  </si>
  <si>
    <t>dł. całkowita 15,2cm, dł. ostrza 1,9cm, do trzpienia o średnicy 2,4mm</t>
  </si>
  <si>
    <t xml:space="preserve">Przyrząd laparoskopowy do wyciągania tkanek o śr. 12mm, worek o pojemności 1500-1600ml, dł trzonu 29-29,5cm. Nie zawiera lateksu.Worek schowany w aplikatorze, który wprowadzany jest do trokara. </t>
  </si>
  <si>
    <t>Stapler skórny 35 śr drutu 0,5 zszywka po zamknięciu przybliżenie 7x4mm po zamknięciu</t>
  </si>
  <si>
    <t>Pisak do skóry, sterylny, jednorazowy ze standardowym szpicem, wkładka fiolet krystaliczny, gencjana</t>
  </si>
  <si>
    <t>Osłona sterylna na kamerę laparoskopową  foliowa z dwoma tasmami na końcach  200x16cm lub 250x16cm, opakowanie folia-papier</t>
  </si>
  <si>
    <t>Nożyczki 5 mm, długie 35cm  odgięte 16mmm z możliwością koagulacji monopolarnej i rotacji wokół własnej osi 360</t>
  </si>
  <si>
    <t>Kleszczyki chwytne z ząbkami  5mm, 21mm(max, rozwarcie 32mm), dł.  trzonu 33 lub 35cm (zaopatrzone w automatyczny mechanizm zapadkowy) ,z możliwością koagulacji monopolarnej, szczęki okienkowe  z ząbkami, urządzenie tytanowe</t>
  </si>
  <si>
    <t>Kleszczyki chwytne typu Grasper dł. 5mm, dł. trzonu 31cm lub 35cm ,zaopatrzone w automatyczny mechanizm zapadkowy umożliwiający pracę w pozycji zamkniętej, szczęki narzędzia tytanowe płaskie z silikonowymi podkładkami</t>
  </si>
  <si>
    <t xml:space="preserve">Przyrząd laparoskopowy do wyciągania tkanek o średnicy 10mm,worek o pojemności 200 lub 225ml nie zawierajacy lateksu. Worek schowany w aplikatorze, który wprowadzany jest do trokara. </t>
  </si>
  <si>
    <t>Trokar 15mm, jednorazowego uzytku, z bezpiecznym ostrzem lub bezostrzowy z zintegrowanym systemem uszczelek, kaniula stabilizowana ( z utrzymującym w powłokach skórnym ożebrowaniem), dł. tulei 150mm, trzpień wyposażony w płaskie ostrze lub bezostrze rozwarstwiające. Trokar musi posiadać wbudowany trójpozycyjny zawór pozwalajacy na insuflację i deinsuflację dwutlenku węgla do (z) jamy brzusznej</t>
  </si>
  <si>
    <t>Trokar 15mm, jednorazowego uzytku, z bezpiecznym ostrzem lub bezostrzowy z zintegrowanym systemem uszczelek, kaniula stabilizowana ( z utrzymującym w powłokach skórnym ożebrowaniem), dł. tulei 100mm, trzpień wyposażony w płaskie ostrze lub bezostrze rozwarstwiające. Trokar musi posiadać wbudowany trójpozycyjny zawór pozwalajacy na insuflację i deinsuflację dwutlenku węgla do (z) jamy brzusznej</t>
  </si>
  <si>
    <t>Trokar 5mm- 12mm, jednorazowego uzytku, z bezpiecznym ostrzem i zintegrowanym systemem uszczelek, kaniula stabilizowana ( z utrzymującym w powłokach skórnym ożebrowaniem),dł. tulei 100mm,  trzpień wyposażony w płaskie ostrze. Trokar musi posiadać wbudowany trójpozycyjny zawór pozwalajacy na insuflację i deinsuflację dwutlenku węgla do (z) jamy brzusznej</t>
  </si>
  <si>
    <t>Trokar 12mm, jednorazowego uzytku, z bezpiecznym ostrzem lub bezostrzowy z zintegrowanym systemem uszczelek, kaniula stabilizowana ( z utrzymującym w powłokach skórnym ożebrowaniem), dł. tulei 150mm, trzpień wyposażony w płaskie ostrze lub bezostrze rozwarstwiające. Trokar musi posiadać wbudowany trójpozycyjny zawór pozwalajacy na insuflację i deinsuflację dwutlenku węgla do (z) jamy brzusznej</t>
  </si>
  <si>
    <t>Przyrząd do zakładania szwu kapciuchowego 45mm lub 55mm np. Pursting</t>
  </si>
  <si>
    <t>Magazynek do staplera liniowego 60mm o wysokości otwartej zszywki 3,5mm-3,8mm i 4,8mm. Wymiar po zamknięciu 1.5mm lub 2,0mm</t>
  </si>
  <si>
    <t>Elektroda do laparoskopii typu Hooc końcówka haczykowata druciana w kształcie litery "L" obustronnie  np. Valeyllab E2773-45</t>
  </si>
  <si>
    <t>użyczenie</t>
  </si>
  <si>
    <t xml:space="preserve">Klips  polimerowy niewchłanialny do laparoskopii nerki XXL, każde opakowanie zaopatrzone w metryczki </t>
  </si>
  <si>
    <t>powierzchnia przylepna     34 x35 cm rozm. całkowity       44 x 35 cm</t>
  </si>
  <si>
    <t>Klips polimerowy Medium - Large(ML) do zamykania naczyń od 3mm do 10mm.</t>
  </si>
  <si>
    <t xml:space="preserve">2 klipsownice wielorazowe XL 10mm </t>
  </si>
  <si>
    <t>1 klipsownica wielorazowa  L  10mm</t>
  </si>
  <si>
    <t>134x110mm</t>
  </si>
  <si>
    <t>130x125mm</t>
  </si>
  <si>
    <t>ZADANIE 24</t>
  </si>
  <si>
    <t xml:space="preserve">Zestaw sterylizowany w procesie zwalidowanym
zapakowany poza strzykawkami w sztywne
opakowanie, zawierający tacę, zamkniety papierem
 medycznym z etykietą + dwie etykiety do wklejania
do dokumentacji medycznej
</t>
  </si>
  <si>
    <t>Zestaw do cewnikowania pęcherza moczowego: 1x pęseta 13-15cm,1x pean 14cm-15cm,5x tupfery kula z gazy,1x pojemnik plasikowy 120-125ml, 8x kompresy warstwowe z gazy 7,5x7,5 cm,1x serweta z laminatu 42-45g/m2,wym.50x60cm, chłonność min.700%, 1x serweta z laminatu 42-45g/m2,wym.50x60cm, chłonność min.700% z otworem o średnicy 5-7cm z rozcięciem otworu do krawędzi serwety, 2 pary rekawiczek nitrylowych M, 1 strzykawka wypełniona jałową wodą z 10% gliceryną 10ml, 1x strzykawka wypełniona lubrykantem z lidokainą 6ml (strzykawki mogą być dopakowane poza tacą)</t>
  </si>
  <si>
    <t>Stripery</t>
  </si>
  <si>
    <t>6x100mm lub 5x100mm</t>
  </si>
  <si>
    <t xml:space="preserve">Jałowe,pakowane w blistry po 3 sztuki
Opakowanie min.30 blistrów
</t>
  </si>
  <si>
    <t xml:space="preserve">wykonawca będzie zobowiązany dostarczyć
na czas obowiązywania umowy 4 przyrządy
do zdejmowania zszywek
</t>
  </si>
  <si>
    <t>ZADANIE 19</t>
  </si>
  <si>
    <t>ZADANIE 25</t>
  </si>
  <si>
    <t>ZADANIE 26</t>
  </si>
  <si>
    <t>ZADANIE 46 KOMIS</t>
  </si>
  <si>
    <t>Zaciski plastykowe do naczyń pod kątem 45 żółte, bez gąbki, znakowanie radiologiczne, siła ścisku: 75-80 gramów po 10szt np..Scanlan 1001-533</t>
  </si>
  <si>
    <t>Zaciski plastykowe do naczyń proste, białe, bez gąbki, znakowane radiologicznie, siła ścisku 25-30 gramów  po 10szt np.. Scanlan 1001-500</t>
  </si>
  <si>
    <t>Zestaw węży jednorazowych płukanie /ssanie 23 kHz i 36kHz do urządzenia CUSA</t>
  </si>
  <si>
    <t>Magnetyczny licznik igieł z uchwytem do zdejmowania ostrzy i podwójnym czarnym magnesem(pojemność 30).</t>
  </si>
  <si>
    <t>Futerał do końcówek elektrochirurgicznych jednorazowy sterylny a 50szt</t>
  </si>
  <si>
    <t>Sterylny pakowany pojedynczo</t>
  </si>
  <si>
    <t>sterylne, pakowane pojedyńczo</t>
  </si>
  <si>
    <t>Wycinak aortalno (kardiopunch)/żylny , posiadający minimum jedną krawędź tnącą , wycinający idealnie okrągłe otwory średnica od 2mm do 3mm</t>
  </si>
  <si>
    <t>ZADANIE 41</t>
  </si>
  <si>
    <t>ZADANIE 49 KOMIS</t>
  </si>
  <si>
    <t>ZADANIE 50 KOMIS</t>
  </si>
  <si>
    <t xml:space="preserve">Zestaw jednorazowych markerów pasywnych do adapterów lokalizujących systemu neuronawigacji VectorVision nr.kat.41773  </t>
  </si>
  <si>
    <t>Zestaw przewodów przedłużających do dwukanałowych cewników do drenażu opłucnowego (łącznik Y zakończony miękkim drenem do połączenia 2 cewników Thorax i zestawem do drenażu klatki piersiowej. Końcówki łącznika powinny posiadać zejście schodkowe. Łacznik (dreny) wykonany z lateksu, rozdwojony Y z plastiku).</t>
  </si>
  <si>
    <t>Y:10x10x10mm</t>
  </si>
  <si>
    <t xml:space="preserve">CH 8-18 80x5 </t>
  </si>
  <si>
    <t>ZADANIE 51 KOMIS</t>
  </si>
  <si>
    <t xml:space="preserve">Siatka kompozytowa na jelito do przepukliny brzusznej </t>
  </si>
  <si>
    <t xml:space="preserve"> 7x15cm</t>
  </si>
  <si>
    <t xml:space="preserve">10x15cm </t>
  </si>
  <si>
    <t xml:space="preserve">Siatka polipropylenowa płaska </t>
  </si>
  <si>
    <t xml:space="preserve">polipropylenowa,monofilamentowa, niewchłanialna </t>
  </si>
  <si>
    <t xml:space="preserve">Siatka kompozytowa do laparoskopowego leczenia przepuklin </t>
  </si>
  <si>
    <t>15x15cm</t>
  </si>
  <si>
    <t>30x30cm</t>
  </si>
  <si>
    <t>wykonana z monofilamentu polipropylenowego  gramatura                     siatki 37-38 g/m2</t>
  </si>
  <si>
    <t>Elektroda do diatermii LigaSure Atlas 10mm, do mezorectum kod.  LS 1020 do urządzenia Valleylab.</t>
  </si>
  <si>
    <t>Narzędzie do zabiegów klasycznych. Szczęki z wbudowanym nożem z powleczeniem w nano technologii. Trzon owalnu średnicy 13,5mm; dł. 18cm, zakres obrotu 180stopni, szczęki wygięte lub narzędzie do zabiegów klasycznych  do preparowania , uszczelniania i rozdzielania naczyń i pęczków tkankowych . Typu Maryland długość szczęki 20mm , długość lini cięcia 18 mm , średnica trzonu 5mm, długość narzędzia 23mm .</t>
  </si>
  <si>
    <t>Stapler liniowy z nożem . Długość lini szwu 60mm lub 80mm . Wysokość otwartej zszywki 3mm-3,5mm-4mm lub 4mm-4,5mm-5mm .</t>
  </si>
  <si>
    <t>Stapler okrężny z łamaną główką i automatycznie regulowaną strefa docisku o rozmiarze w zakresie 28mm lub 31mm, wysokosć otwartej zszywki zszywek 4mm- 4,5mm- 5mm</t>
  </si>
  <si>
    <t>Stapler liniowy jednorazowy 30-32mm, podwójna linia zszywek tytanowych, ułożonych naprzemiennie.Zszywki bilateralnie spłaszczone na całej długości . Wysokość zszywki otwartej: 3,5mm lub  4,5 - 4,8mm. Stapler posiada pośrednią pozycję zamknięcia.</t>
  </si>
  <si>
    <t>Magazynek do staplera liniowego 30-32mm i 90mm o wysokosci otwartej zszywki 3,5mm lub  4,5mm - 4,8mm. Wymiar po zamknięciu 1,5mm lub 2.0mm .</t>
  </si>
  <si>
    <t>Stapler liniowy jednorazowy 90mm z podwójną linią tytanowych zszywek, ułożonych
naprzemiennie.Zszywki bilateralnie spłaczone na całej długości. Wysokość zszywki otwartej:3,5mm lub  4,5 - 4,8mm. Stapler posiada pośrednią pozycję 
zamknięcia. Wymiar zszywki po zamknięciu  1,5mm lub 2.0mm</t>
  </si>
  <si>
    <t>ZADANIE 52 KOMIS</t>
  </si>
  <si>
    <t xml:space="preserve">Laparoskopowy jednorazowy zestaw do ssania z kaniulą pokrytą polytetrafluoroethylenem. </t>
  </si>
  <si>
    <t xml:space="preserve">Długość podwójnych drenów 2 500 mm  </t>
  </si>
  <si>
    <t xml:space="preserve">kaniula pokryta polytetrafluoroethylenem. </t>
  </si>
  <si>
    <t>kaniula średnicy 10 mm i długości 330 mm</t>
  </si>
  <si>
    <t>średnica 10 mm, długość 330 mm</t>
  </si>
  <si>
    <t xml:space="preserve">Elektroda do wpinania do wielorazowych kleszczyków o dł. 25cm, z przewodem kompatybilnym z systemem zamykania naczyń do 7mm włącznie . </t>
  </si>
  <si>
    <t>kaniula średnicy 5 mm i długości 330 mm</t>
  </si>
  <si>
    <t xml:space="preserve">Kaniula wymienna do zestawu ssącego . </t>
  </si>
  <si>
    <t>średnica 5 mm i długości 330 mm</t>
  </si>
  <si>
    <t>Jednorazowy automatyczny stapler liniowy o długości linii szwu 45mm, z podwójną linią naprzemiennie ułożonych tytanowych zszywek wykonanych z drutu obustronnie spłaszczonego, załadowany ładunkiem z zszywkami o wysokościach (4,8mm przed zamknięciem i 2,0mm po zamknięciu lub 3,5mm przed zamknięciem, 1,5mm po zamknięciu), ze zintegrowaną pinezką ograniczającą wysuwanie tkanki opuszczaną manualnie lub automatycznie; stapler posiada jedną dżwignię zamykającą</t>
  </si>
  <si>
    <t>60 magazynków min x 6 klipsów</t>
  </si>
  <si>
    <t>Ładunek uniwersalny z nożem o dł.  60mm o trzech wysokościach zszywek, wys otwartych zszywek umożliwiających kompresję szerszego zasięgu tkanki z możliwością zgięcia 45 stopni:    wys otwartych zszywek 3,0 - 3,5 -4,0mm, możliwość kompresji tkanki w zakresie od 1,5mm do 2,25mm (tkanka standardowa/ gruba)</t>
  </si>
  <si>
    <t xml:space="preserve"> Dren do drenażu ran pooperacyjnych - sterylny, nitka radiacyjna na całej długości drenu, wykonany z medycznego PCV, długość 75- 100cm, dokładna perforacja, otwory umożliwiające utrzymanie stałej siły odsysania na całej długości perforacji, pakowane podwójnie w wew. worek foliowy oraz zew. opakowanie folia/papier, pakowane prosto</t>
  </si>
  <si>
    <t xml:space="preserve"> Aplikator wielorazowy kompatybikny z klipsami od 18-20 cm. Kolor rękojeść w kolorze magazynku 8szt.</t>
  </si>
  <si>
    <t>2 aplikatory  proste 25-27cm</t>
  </si>
  <si>
    <t xml:space="preserve"> 4 klipsownice o średnicy 10mm wielorazowe do laparoskopii pęcherzyka żółciowego</t>
  </si>
  <si>
    <t>2 klipsownice  wielorazowe XXL 10mm</t>
  </si>
  <si>
    <t xml:space="preserve">2 klipsownice wielorazowe ML 5mm </t>
  </si>
  <si>
    <t xml:space="preserve">Klips  polimerowy niewchłanialny naprzemiennie ząbkowany z nachyleniem do laparoskopowego zaopatrywania naczyń, rozmiar XL, każde opakowanie zaopatrzone w metryczki </t>
  </si>
  <si>
    <t>20  magazynków min x 6 klipsów</t>
  </si>
  <si>
    <t>200  magazynków min x 6 klipsów</t>
  </si>
  <si>
    <t>Stapler uniwersalny laparoskopowy, pozwalajacy używać ładunki z zintegrowanym nożem o dł. 30,45,60mm możliwością wygicia szczęk do 45 stopni. Umożliwia 20 strzałów, śr. trzonu 12mm</t>
  </si>
  <si>
    <t>3 klipsownice o średnicy 12mm wielorazowa do laparoskopii pęcherzyka żółciowego</t>
  </si>
  <si>
    <r>
      <rPr>
        <sz val="10"/>
        <color indexed="8"/>
        <rFont val="Calibri"/>
        <family val="2"/>
        <charset val="238"/>
      </rPr>
      <t>Kaniula</t>
    </r>
    <r>
      <rPr>
        <sz val="10"/>
        <color indexed="8"/>
        <rFont val="Arial CE"/>
        <charset val="238"/>
      </rPr>
      <t xml:space="preserve"> </t>
    </r>
    <r>
      <rPr>
        <sz val="10"/>
        <color indexed="8"/>
        <rFont val="Calibri"/>
        <family val="2"/>
        <charset val="238"/>
      </rPr>
      <t xml:space="preserve">wymienna do zestawu ssącego </t>
    </r>
    <r>
      <rPr>
        <sz val="10"/>
        <color indexed="8"/>
        <rFont val="Arial CE"/>
        <charset val="238"/>
      </rPr>
      <t xml:space="preserve">. </t>
    </r>
  </si>
  <si>
    <t>Kleszczyki chwytne typu disektor 5mm dł.31 cm lub 35cm, z możliwością koagulacj monopolarnej.</t>
  </si>
  <si>
    <r>
      <t>Elektroda do laparoskopii typu Hooc końcówka w kształcie litery  " L"</t>
    </r>
    <r>
      <rPr>
        <b/>
        <sz val="10"/>
        <color indexed="8"/>
        <rFont val="Calibri"/>
        <family val="2"/>
        <charset val="238"/>
      </rPr>
      <t xml:space="preserve"> </t>
    </r>
    <r>
      <rPr>
        <sz val="10"/>
        <color indexed="8"/>
        <rFont val="Calibri"/>
        <family val="2"/>
        <charset val="238"/>
      </rPr>
      <t>pogrubiona,</t>
    </r>
    <r>
      <rPr>
        <b/>
        <sz val="10"/>
        <color indexed="8"/>
        <rFont val="Calibri"/>
        <family val="2"/>
        <charset val="238"/>
      </rPr>
      <t xml:space="preserve"> </t>
    </r>
    <r>
      <rPr>
        <sz val="10"/>
        <color indexed="8"/>
        <rFont val="Calibri"/>
        <family val="2"/>
        <charset val="238"/>
      </rPr>
      <t>obustronnie spłaszczona  z izolacją z tworzywa sztucznego (z wyjątkem porcelany) np. Valeyllab E2774-36</t>
    </r>
  </si>
  <si>
    <r>
      <t>Elektroda REM dwudzielna do diatermii hydrożelowa 174x122mm (powierzchnia przewodząca 110mm</t>
    </r>
    <r>
      <rPr>
        <vertAlign val="superscript"/>
        <sz val="10"/>
        <color indexed="8"/>
        <rFont val="Calibri"/>
        <family val="2"/>
        <charset val="238"/>
      </rPr>
      <t xml:space="preserve">2 </t>
    </r>
    <r>
      <rPr>
        <sz val="10"/>
        <color indexed="8"/>
        <rFont val="Calibri"/>
        <family val="2"/>
        <charset val="238"/>
      </rPr>
      <t>), nie zawiera lateksu oraz ftalanów</t>
    </r>
  </si>
  <si>
    <t xml:space="preserve"> 10x15cm</t>
  </si>
  <si>
    <t>polipropylenowa,monofilamentowa, niewchłanialna, gramatura siatki 100g/m2</t>
  </si>
  <si>
    <t>Trokar do klatki piersiowej do narzędzi o średnicy do 6mm</t>
  </si>
  <si>
    <t>5,5mm</t>
  </si>
  <si>
    <t>jednorazowego użytku,rękaw nieprzewodzący, opakowanie 10-12 sztuk, kolorystyka rękawa róznorozmiarowa</t>
  </si>
  <si>
    <t>Trokar do klatki piersiowej do narzędzi o średnicy do 11mm</t>
  </si>
  <si>
    <t>10,5mm</t>
  </si>
  <si>
    <t>Trokar do klatki piersiowej do narzędzi o średnicy do 12mm</t>
  </si>
  <si>
    <t>11,5mm</t>
  </si>
  <si>
    <t xml:space="preserve">Igła insuflacyjna 120 mm ze wskaźnikem bezpieczeństwa </t>
  </si>
  <si>
    <t xml:space="preserve">Igła insuflacyjna 150mm ze wskaźnikem bezpieczeństwa </t>
  </si>
  <si>
    <t>Elektroda Liga Sure Atlas laparoskopowa 10mm,37cm kod LS1037 do urządzenia Valleylab.</t>
  </si>
  <si>
    <t>ZADANIE 14 KOMIS</t>
  </si>
  <si>
    <t>Elektroda do diatermii Liga Sure o średnicy 5mm, długość 37cm, długość szczęk 19,5 mm, długość cięcia 17,8 mm, aktywowana ręcznie lub nożnie z wbudowanym nożem, z przewodem, z obracanym trzonem lub laparoskopowe narzędzie do preparowania , uszczelniania i rozdzielania naczyń i pęczków tkankowych typu Maryland długość szczęki 20mm , długość lini cięcia 18 mm , średnica trzonu 5mm długość narzędzia 37mm. Szczęki proste</t>
  </si>
  <si>
    <t xml:space="preserve">Elektroda do diatermii Liga Sure o średnicy 5mm, długość 37cm, długość szczęk 19,5 mm, długość cięcia 17,8 mm, aktywowana ręcznie lub nożnie z wbudowanym nożem, z przewodem, z obracanym trzonem lub laparoskopowe narzędzie do preparowania , uszczelniania i rozdzielania naczyń i pęczków tkankowych . Typu Maryland długość szczęki 20mm , długość lini cięcia 18 mm , średnica trzonu 5mm długość narzędzia 37mm. Szczęki zakrzywione </t>
  </si>
  <si>
    <t xml:space="preserve">Elektroda Liga Sure SMALL  zgodna z platformą Force Triad i FT10 typu LF1212/LF2019 </t>
  </si>
  <si>
    <t>Retraktor-jednorazowy ochraniacz rany, z dwóch obręczy połączonych trwałym poliuretanem umożliwiający retrakcję 360 stopni,o różnej kolorystyce pierścieni, zabezpieczony dodatkowym sztywnym pierścieniem retrakcyjnym, rozmiar L</t>
  </si>
  <si>
    <t>L-linia cięcia 9-14cm</t>
  </si>
  <si>
    <t xml:space="preserve">                                        M-linia cięcia 5-9cm</t>
  </si>
  <si>
    <t xml:space="preserve">L </t>
  </si>
  <si>
    <t>M</t>
  </si>
  <si>
    <t>Retraktor-jednorazowy ochraniacz rany, z dwóch obręczy połączonych trwałym poliuretanem długości około 15 cm, umożliwiający retrakcję 360 stopni,o różnej kolorystyce pierścieni, rozmiar M</t>
  </si>
  <si>
    <t>Końcówka do ssaka neurochirurgicznego z układem czyszczącym typu Chicago Tip</t>
  </si>
  <si>
    <t>Rozmiar 12F</t>
  </si>
  <si>
    <t>sterylna,jednorazowego użytku,w opakowaniu papiero-folia</t>
  </si>
  <si>
    <t xml:space="preserve">Stripery jałowe zapakowane w papier-folia, min.5 sztuk w papier-folii,
opakowanie zbiorcze min.50  sztuk papier-folii
</t>
  </si>
  <si>
    <t xml:space="preserve">Elektrody nasierdziowe jednobiegunowe do czasowej stymulacji serca,powierzchnia aktywna 11mm2,średnica 0,6 mm,wykonana ze stali nierdzewnej,zwinięty spiralnie proksymalny koniec,przewód: dł. 60 cm, wykonany ze stali nierdzewnej, izolowany osłoną z polipropylenu, średnica 0,2 mm.Dwie igły: transtorakalna (długość 90mm, łamana, prosta, tnąca), nasierdziowa (dł. 22mm, mocowana we wsierdziu za pomocą sprężynki)
</t>
  </si>
  <si>
    <t>Nazwa materiału 2022 - 2023</t>
  </si>
  <si>
    <t>ZADANIE 43 KOMIS</t>
  </si>
  <si>
    <t>cena netto</t>
  </si>
  <si>
    <t>cena brutto</t>
  </si>
  <si>
    <t>wartość brutto</t>
  </si>
  <si>
    <t>wartość netto</t>
  </si>
  <si>
    <t xml:space="preserve">Nóż harmoniczny laparoskopowy jednorazowego użytku o średnicy 5mm, długości 36cm, z możliwością cięcia i koagulacji. Zakrzywiona bransza aktywna. Końcówka pistoletowa z przyciskami max/min, współpracujący z generatorem G11 lub Y16-E </t>
  </si>
  <si>
    <t>sterylny,jednorazowego użytku</t>
  </si>
  <si>
    <t>razem</t>
  </si>
  <si>
    <t>użyczenia</t>
  </si>
  <si>
    <r>
      <rPr>
        <b/>
        <sz val="10"/>
        <color theme="1"/>
        <rFont val="Arial"/>
        <family val="2"/>
        <charset val="238"/>
      </rPr>
      <t>Zestaw - obłożenie izolacyjne / pionowe, jałowe, skład</t>
    </r>
    <r>
      <rPr>
        <sz val="10"/>
        <color theme="1"/>
        <rFont val="Arial"/>
        <family val="2"/>
        <charset val="238"/>
      </rPr>
      <t xml:space="preserve">: 1 x serweta wertykalna wykonana z transparentnej folii polietylenowej o grubości 50 μm. Serweta ze zintegrowanymi dwiema kieszeniami dwukomorowymi, workiem na płyny z filtrem i portem z zatyczką do podłączenia drenu, organizerem, przylepcem oraz otworem wypełnionym folią chirurgiczną o grubości 38 μm. Rozmiar serwety 330 x 240 cm, rozmiar kieszeni dwukomorowych 24 x 24 cm, rozmiar torby na płyny 54 x 49 cm, rozmiar organizerów 7,5 x 4 cm, rozmiar otworu 86 x 25 cm. Otwór w serwecie umieszczony centralnie, kieszenie dwukomorowe umieszczone po obu stronach otworu, pod otworem worek. Parametry wytrzymałościowe: odporność na wypychanie na sucho i mokro min. 40 kPa, barierowość dla wody min. 100 cm H2O. I klasa palności wg CFR 1610.
1 x serweta na stolik instrumentarium 190 x 150 cm, wzmocniona na całej długości, szerokość wzmocnienia 66 cm - owinięcie zestawu
1 x pokrowiec na stolik Mayo 145 x 80 cm, warstwa chłonna o gramaturze min. 73 g/m2, wymiary 85 x 76 cm (+ / - 2 cm)
2 x serwetka do rąk z włókniny kompresowej 40 g/m2, rozmiar 20 x 40 cm
Zestaw zapakowany sterylnie w wytrzymałe opakowanie papier - folia, etykieta z pełną identyfikacją składu w formie symboli graficznych poszczególnych elementów (szybka, wizualna identyfikacja składu), znakiem CE potwierdzającym przeprowadzenie procedury oceny zgodności zestawu zgodnie z aktualnymi przepisami o wyrobach medycznych, posiadający samoprzylepne odcinki służącego do wklejania do dokumentacji zabiegu.
</t>
    </r>
  </si>
  <si>
    <t>a120szt.</t>
  </si>
  <si>
    <t>ZADANIE 44 KOMIS</t>
  </si>
  <si>
    <t>ZADANIE 45 KOMIS</t>
  </si>
  <si>
    <t xml:space="preserve">wartość netto </t>
  </si>
  <si>
    <t>16,18,20,22,24mm, dł 15-25mm</t>
  </si>
  <si>
    <t>8,10mm, dł 55-65</t>
  </si>
  <si>
    <t xml:space="preserve"> 14/7, 16/8, 18/9, 20/10, 22/11,  dł. 40-45 cm</t>
  </si>
  <si>
    <t>Proteza naczyniowa wykonana z PTFE, niezbrojona, sterylna, o dwustronnej budowie ściany, co umozliwia jej nacięcie podłużne bez potrzeby zakładania szwów zabezpieczających.</t>
  </si>
  <si>
    <t>6,7,8 mm, dł. 60-80cm</t>
  </si>
  <si>
    <t>Proteza naczyniowa wykonana z PTFE, zbrojona, z usuwalnym spiralnym zbrojeniem wykonanym z PTFE sterylna, o dwustronnej budowie ściany, co umozliwia jej nacięcie podłuzne bez potrzeby zakładania szwów zabezpieczjących.</t>
  </si>
  <si>
    <t>6,8 mm, dł. 70-80 cm</t>
  </si>
  <si>
    <r>
      <t>Proteza naczyniowa dziana, prosta , niezbrojone, uszczelniana kolagenem, jednostronnie zewnętrznie welurowana z dodatkowym odwróconym splotem, standardowa gr. ściany 0,49 mm; przepuszczalnosc do 5 ml/cm2/min, przeciwdrobnoustrojom,</t>
    </r>
    <r>
      <rPr>
        <b/>
        <sz val="10"/>
        <rFont val="Calibri"/>
        <family val="2"/>
        <charset val="238"/>
      </rPr>
      <t xml:space="preserve"> impregnowane solami srebra</t>
    </r>
    <r>
      <rPr>
        <sz val="10"/>
        <rFont val="Calibri"/>
        <family val="2"/>
        <charset val="238"/>
      </rPr>
      <t xml:space="preserve"> - srebro uwalnia się najaktywniej w przeciągu pierwszych 24 godzin i utrzymuje do miesiąca czasu od momentu wszczepienia protezy; triklosan uwalnia się najaktywniej w przeciągu pierwszych 24 godz po inplantacji i utrzymuje do 6 dni od czasu wszczepienia protezy</t>
    </r>
  </si>
  <si>
    <t>8mm, dł. 60cm</t>
  </si>
  <si>
    <r>
      <t xml:space="preserve">Proteza naczyniowa dziana, rozwidlona , niezbrojone, uszczelniana kolagenem, jednostronnie zewnętrznie welurowana z dodatkowym odwróconym splotem, standardowa gr. ściany 0,49 mm; przepuszczalnosc do 5 ml/cm2/min, przeciwdrobnoustrojm, </t>
    </r>
    <r>
      <rPr>
        <b/>
        <sz val="10"/>
        <rFont val="Calibri"/>
        <family val="2"/>
        <charset val="238"/>
      </rPr>
      <t>impregnowane solam</t>
    </r>
    <r>
      <rPr>
        <sz val="10"/>
        <rFont val="Calibri"/>
        <family val="2"/>
        <charset val="238"/>
      </rPr>
      <t>i</t>
    </r>
    <r>
      <rPr>
        <b/>
        <sz val="10"/>
        <rFont val="Calibri"/>
        <family val="2"/>
        <charset val="238"/>
      </rPr>
      <t xml:space="preserve"> srebra </t>
    </r>
    <r>
      <rPr>
        <sz val="10"/>
        <rFont val="Calibri"/>
        <family val="2"/>
        <charset val="238"/>
      </rPr>
      <t xml:space="preserve"> -srebro uwalnia się najaktywniej w przebiegu pierwszych 24 godzin i utrzymuje się do miesiąca czasu od momentu wszczepienia protezy triklosan uwalnia się najaktywniej w przeciągu pierwszych 24 godzin po implantacji i utrzymuje do 6 dni od czasu wszczepienia protezy</t>
    </r>
  </si>
  <si>
    <t>14/7, 16/8 dł.40cm</t>
  </si>
  <si>
    <r>
      <t>Łata naczyniowa dziana,poliestrowa,uszczelniana kolagenem, z dodatkowym odwróconym splotem,</t>
    </r>
    <r>
      <rPr>
        <b/>
        <sz val="10"/>
        <rFont val="Calibri"/>
        <family val="2"/>
        <charset val="238"/>
      </rPr>
      <t xml:space="preserve"> impregnowane solami srebra; </t>
    </r>
    <r>
      <rPr>
        <sz val="10"/>
        <rFont val="Calibri"/>
        <family val="2"/>
        <charset val="238"/>
      </rPr>
      <t>przepuszczalność nie większa niż 5ml/cm/min; grubość ściany 0,41 mm (ultrathin). Z markerem przez środek łaty.</t>
    </r>
  </si>
  <si>
    <t>10 x 150, 14 x 75, 25 x 100 mm</t>
  </si>
  <si>
    <t>Łata naczyniowa dziana, poliestrowa,uszczelniana kolagenem, z dodatkowo odwróconym splotem;przepuszczlność&lt; 5ml/cm2/min;łata o grubości 0,41mm (ultrathin). Łata w wersji taperowanej i prostej-do wyboru; z markerem przez środek łaty.</t>
  </si>
  <si>
    <t>6, 8,10,12,14;dł. 75-150mm</t>
  </si>
  <si>
    <t>nazwa</t>
  </si>
  <si>
    <t>Proteza naczyniowa, prosta, dziana, uszczelniana kolagenem, jednostronnie welurowana, przepuszczlność wody &lt;5ml/cm2/min, co sprawia, że wstępne wykrzepianie nie jest konieczne.</t>
  </si>
  <si>
    <t>Proteza naczyniowa, prosta, dziana, uszczelniana kolagenem, jednostronnie welurowana, przepuszczlność wody &lt;5ml/cm2/min, co sprawia, że wstepne wykrzepianie nie jest konieczne.</t>
  </si>
  <si>
    <t>Proteza naczyniowa, rozwidlona, dziana, uszczelniana kolagenem,  jednostronnie welurowana, przepuszczlnośc wody&lt;5ml/cm2/min, co sprawia, że wstępne wykrzepianie nie jest konieczne</t>
  </si>
  <si>
    <t>6 mm, dł. min dł.30-40 cm</t>
  </si>
  <si>
    <t>RAZEM:</t>
  </si>
  <si>
    <t xml:space="preserve"> zestaw jałowy pakowany papier-folia pojedyńczo</t>
  </si>
  <si>
    <t xml:space="preserve"> ZADANIE 12</t>
  </si>
  <si>
    <t>Nożyk okulistyczny, ostrze skośne, kąt ścięcia 30</t>
  </si>
  <si>
    <r>
      <t>wykonana z monofilamentu polipropylenowego i ePTFE,                  gramatura siatki 120 g/m</t>
    </r>
    <r>
      <rPr>
        <vertAlign val="superscript"/>
        <sz val="9"/>
        <rFont val="Calibri"/>
        <family val="2"/>
        <charset val="238"/>
      </rPr>
      <t>2</t>
    </r>
  </si>
  <si>
    <t>ZADANIE 37</t>
  </si>
  <si>
    <t>1500 magazynków,  min x 6 klipsów</t>
  </si>
  <si>
    <t>80 magazynków,  min x 6 klipsów</t>
  </si>
  <si>
    <t>1800 magazynków,  min x 6 klipsów</t>
  </si>
  <si>
    <t>810  magazynków,  min x 6 klipsów</t>
  </si>
  <si>
    <t>80  magazynków,   min x 6 klipsów</t>
  </si>
  <si>
    <t>ZADANIE 42 KOMIS</t>
  </si>
  <si>
    <t>Stapler prosty z nożem  60-61mm, wysokość zszywki tytanowej otwartej 3,8 - 3,85mm lub 4,8mm, zszywka bilateralna spłaszczona na całej długości.  Zespolenie w dwóch podwójnych rzędach naprzemiennie, wys po zamknięciu 1,5mm lub 2,0mm</t>
  </si>
  <si>
    <t>Stapler prosty z nożem  80-81mm, wysokość   zszywki tytanowej: 3,8 - 3,85mm lub 4,8mm , zszywka bilateralna spłaszczona na całej długosci drutu. Zespolenie w dwóch podwójnych rzędach naprzemiennie.</t>
  </si>
  <si>
    <t>Magazynek do staplera z nożem 80-81mm wysokość zszywki  3,8 -3,85mm lub 4,8mm  zszywka tytanowa bilateralna  spłaszczona na całej długości drutu.</t>
  </si>
  <si>
    <t>Magazynek do staplera z nożem 60-61mm wysokość zszywki: 3,8 - 3,85mm lub 4,8mm zszywka tytanowa bilateralnie spłaszczona na całej długosci drutu, wymiar zszywki zamkniętej 1,5mm lub 2,0mm</t>
  </si>
  <si>
    <t xml:space="preserve">Stapler liniowy jednorazowy 55-60mm z podwójną linią tytanowych zszywek ułożonych naprzemiennie. Wysokość zszywki otwartej: 3,5 - 3,8mm i 4,5 -4,8mm. Zszywki bilateralnie spłaczone na całej długości .Stapler posiada pośrednią pozycję zamknięcia. </t>
  </si>
  <si>
    <t>ZADANIE 54 KOMIS</t>
  </si>
  <si>
    <t xml:space="preserve">ZADANIE 53 KOMIS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</si>
</sst>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3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u/>
      <sz val="10"/>
      <name val="Calibri"/>
      <family val="2"/>
      <charset val="238"/>
    </font>
    <font>
      <u/>
      <sz val="10"/>
      <color indexed="10"/>
      <name val="Calibri"/>
      <family val="2"/>
      <charset val="238"/>
    </font>
    <font>
      <sz val="10"/>
      <color indexed="60"/>
      <name val="Calibri"/>
      <family val="2"/>
      <charset val="238"/>
    </font>
    <font>
      <sz val="12"/>
      <name val="Calibri"/>
      <family val="2"/>
      <charset val="238"/>
    </font>
    <font>
      <b/>
      <sz val="12"/>
      <name val="Calibri"/>
      <family val="2"/>
      <charset val="238"/>
    </font>
    <font>
      <sz val="12"/>
      <color indexed="53"/>
      <name val="Calibri"/>
      <family val="2"/>
      <charset val="238"/>
    </font>
    <font>
      <b/>
      <sz val="12"/>
      <color indexed="53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10"/>
      <name val="Arial CE"/>
      <charset val="238"/>
    </font>
    <font>
      <sz val="9"/>
      <name val="Calibri"/>
      <family val="2"/>
      <charset val="238"/>
    </font>
    <font>
      <sz val="10"/>
      <color indexed="8"/>
      <name val="Arial CE"/>
      <charset val="238"/>
    </font>
    <font>
      <b/>
      <sz val="10"/>
      <color indexed="8"/>
      <name val="Calibri"/>
      <family val="2"/>
      <charset val="238"/>
    </font>
    <font>
      <vertAlign val="superscript"/>
      <sz val="10"/>
      <color indexed="8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1"/>
      <name val="Arial CE"/>
      <charset val="238"/>
    </font>
    <font>
      <b/>
      <sz val="12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name val="Arial CE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9"/>
      <name val="Calibri"/>
      <family val="2"/>
      <charset val="238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5" fillId="0" borderId="0"/>
    <xf numFmtId="0" fontId="5" fillId="0" borderId="0"/>
    <xf numFmtId="0" fontId="14" fillId="0" borderId="0"/>
    <xf numFmtId="0" fontId="1" fillId="0" borderId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5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Font="1"/>
    <xf numFmtId="1" fontId="2" fillId="0" borderId="3" xfId="0" applyNumberFormat="1" applyFont="1" applyFill="1" applyBorder="1" applyAlignment="1" applyProtection="1">
      <alignment horizontal="center" vertical="top" wrapText="1"/>
    </xf>
    <xf numFmtId="0" fontId="2" fillId="0" borderId="4" xfId="0" applyNumberFormat="1" applyFont="1" applyFill="1" applyBorder="1" applyAlignment="1" applyProtection="1">
      <alignment horizontal="center" vertical="top" wrapText="1"/>
    </xf>
    <xf numFmtId="0" fontId="2" fillId="0" borderId="5" xfId="0" applyNumberFormat="1" applyFont="1" applyFill="1" applyBorder="1" applyAlignment="1" applyProtection="1">
      <alignment horizontal="center" vertical="top" wrapText="1"/>
    </xf>
    <xf numFmtId="0" fontId="3" fillId="2" borderId="0" xfId="0" applyFont="1" applyFill="1"/>
    <xf numFmtId="0" fontId="4" fillId="2" borderId="0" xfId="0" applyFont="1" applyFill="1"/>
    <xf numFmtId="0" fontId="4" fillId="0" borderId="0" xfId="0" applyFont="1" applyFill="1" applyAlignment="1"/>
    <xf numFmtId="0" fontId="4" fillId="0" borderId="0" xfId="0" applyFont="1" applyFill="1"/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top"/>
    </xf>
    <xf numFmtId="0" fontId="4" fillId="0" borderId="0" xfId="0" applyFont="1" applyFill="1" applyAlignment="1">
      <alignment horizontal="right" vertical="center"/>
    </xf>
    <xf numFmtId="0" fontId="0" fillId="2" borderId="0" xfId="0" applyFill="1"/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0" xfId="0" applyFont="1" applyFill="1" applyAlignment="1"/>
    <xf numFmtId="0" fontId="4" fillId="0" borderId="4" xfId="0" applyNumberFormat="1" applyFont="1" applyFill="1" applyBorder="1" applyAlignment="1" applyProtection="1">
      <alignment horizontal="center" vertical="center" wrapText="1"/>
    </xf>
    <xf numFmtId="9" fontId="4" fillId="0" borderId="6" xfId="5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vertical="top" wrapText="1"/>
      <protection locked="0"/>
    </xf>
    <xf numFmtId="1" fontId="4" fillId="0" borderId="7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/>
    <xf numFmtId="0" fontId="4" fillId="0" borderId="4" xfId="0" applyFont="1" applyFill="1" applyBorder="1"/>
    <xf numFmtId="1" fontId="3" fillId="0" borderId="4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 wrapText="1"/>
    </xf>
    <xf numFmtId="3" fontId="4" fillId="0" borderId="4" xfId="4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1" fontId="4" fillId="0" borderId="4" xfId="4" applyNumberFormat="1" applyFont="1" applyFill="1" applyBorder="1" applyAlignment="1" applyProtection="1">
      <alignment horizontal="center" vertical="center"/>
    </xf>
    <xf numFmtId="3" fontId="6" fillId="0" borderId="4" xfId="4" applyNumberFormat="1" applyFont="1" applyFill="1" applyBorder="1" applyAlignment="1">
      <alignment horizontal="center" vertical="center" wrapText="1"/>
    </xf>
    <xf numFmtId="44" fontId="2" fillId="0" borderId="4" xfId="8" applyFont="1" applyFill="1" applyBorder="1" applyAlignment="1" applyProtection="1">
      <alignment horizontal="center" vertical="center"/>
    </xf>
    <xf numFmtId="3" fontId="4" fillId="0" borderId="7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vertical="top"/>
    </xf>
    <xf numFmtId="3" fontId="4" fillId="0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3" fontId="3" fillId="0" borderId="4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top" wrapText="1"/>
      <protection locked="0"/>
    </xf>
    <xf numFmtId="49" fontId="4" fillId="0" borderId="4" xfId="0" applyNumberFormat="1" applyFont="1" applyFill="1" applyBorder="1" applyAlignment="1" applyProtection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left" vertical="top" wrapText="1"/>
    </xf>
    <xf numFmtId="2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left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wrapText="1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4" applyFont="1" applyFill="1" applyBorder="1" applyAlignment="1">
      <alignment horizontal="left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4" fillId="0" borderId="4" xfId="4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2" fillId="0" borderId="4" xfId="4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 applyProtection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" fontId="4" fillId="0" borderId="3" xfId="0" applyNumberFormat="1" applyFont="1" applyFill="1" applyBorder="1" applyAlignment="1" applyProtection="1">
      <alignment horizontal="center" vertical="center"/>
    </xf>
    <xf numFmtId="1" fontId="4" fillId="0" borderId="5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8" fillId="0" borderId="5" xfId="0" applyFont="1" applyFill="1" applyBorder="1" applyAlignment="1" applyProtection="1">
      <alignment vertical="top" wrapText="1"/>
      <protection locked="0"/>
    </xf>
    <xf numFmtId="49" fontId="4" fillId="0" borderId="4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3" fontId="4" fillId="0" borderId="3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3" fontId="4" fillId="0" borderId="8" xfId="4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4" fillId="0" borderId="4" xfId="4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quotePrefix="1" applyFont="1" applyFill="1" applyBorder="1" applyAlignment="1">
      <alignment horizontal="center" vertical="center"/>
    </xf>
    <xf numFmtId="3" fontId="6" fillId="0" borderId="8" xfId="4" applyNumberFormat="1" applyFont="1" applyFill="1" applyBorder="1" applyAlignment="1">
      <alignment horizontal="center" vertical="center" wrapText="1"/>
    </xf>
    <xf numFmtId="0" fontId="4" fillId="0" borderId="9" xfId="0" quotePrefix="1" applyFont="1" applyFill="1" applyBorder="1" applyAlignment="1">
      <alignment horizontal="center" vertical="center"/>
    </xf>
    <xf numFmtId="3" fontId="6" fillId="0" borderId="9" xfId="4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left" vertical="center" wrapText="1"/>
    </xf>
    <xf numFmtId="0" fontId="7" fillId="0" borderId="4" xfId="4" applyFont="1" applyFill="1" applyBorder="1" applyAlignment="1">
      <alignment horizontal="left" vertical="top" wrapText="1"/>
    </xf>
    <xf numFmtId="2" fontId="2" fillId="0" borderId="4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/>
    </xf>
    <xf numFmtId="1" fontId="4" fillId="0" borderId="8" xfId="0" applyNumberFormat="1" applyFont="1" applyFill="1" applyBorder="1" applyAlignment="1" applyProtection="1">
      <alignment horizontal="center" vertical="center"/>
    </xf>
    <xf numFmtId="3" fontId="4" fillId="0" borderId="8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/>
    <xf numFmtId="0" fontId="4" fillId="0" borderId="10" xfId="0" applyFont="1" applyFill="1" applyBorder="1" applyAlignment="1">
      <alignment horizontal="left" vertical="top" wrapText="1"/>
    </xf>
    <xf numFmtId="0" fontId="2" fillId="0" borderId="8" xfId="0" applyFont="1" applyFill="1" applyBorder="1"/>
    <xf numFmtId="0" fontId="4" fillId="0" borderId="4" xfId="4" applyNumberFormat="1" applyFont="1" applyFill="1" applyBorder="1" applyAlignment="1" applyProtection="1">
      <alignment horizontal="center" vertical="center" wrapText="1"/>
    </xf>
    <xf numFmtId="49" fontId="4" fillId="0" borderId="4" xfId="4" applyNumberFormat="1" applyFont="1" applyFill="1" applyBorder="1" applyAlignment="1" applyProtection="1">
      <alignment horizontal="center" vertical="center" wrapText="1"/>
    </xf>
    <xf numFmtId="3" fontId="4" fillId="0" borderId="4" xfId="4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3" xfId="0" applyFont="1" applyFill="1" applyBorder="1"/>
    <xf numFmtId="1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13" fillId="0" borderId="14" xfId="0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center" vertical="center"/>
    </xf>
    <xf numFmtId="9" fontId="4" fillId="0" borderId="14" xfId="5" applyFont="1" applyFill="1" applyBorder="1" applyAlignment="1" applyProtection="1">
      <alignment horizontal="center" vertical="center"/>
    </xf>
    <xf numFmtId="1" fontId="4" fillId="0" borderId="15" xfId="0" applyNumberFormat="1" applyFont="1" applyFill="1" applyBorder="1" applyAlignment="1" applyProtection="1">
      <alignment horizontal="center" vertical="center"/>
    </xf>
    <xf numFmtId="9" fontId="4" fillId="0" borderId="4" xfId="5" applyFont="1" applyFill="1" applyBorder="1" applyAlignment="1" applyProtection="1">
      <alignment horizontal="center" vertical="center"/>
    </xf>
    <xf numFmtId="1" fontId="4" fillId="0" borderId="16" xfId="0" applyNumberFormat="1" applyFont="1" applyFill="1" applyBorder="1" applyAlignment="1" applyProtection="1">
      <alignment horizontal="center" vertical="center"/>
    </xf>
    <xf numFmtId="3" fontId="20" fillId="0" borderId="4" xfId="0" applyNumberFormat="1" applyFont="1" applyFill="1" applyBorder="1" applyAlignment="1" applyProtection="1">
      <alignment horizontal="center" vertical="center"/>
    </xf>
    <xf numFmtId="0" fontId="20" fillId="0" borderId="4" xfId="0" applyNumberFormat="1" applyFont="1" applyFill="1" applyBorder="1" applyAlignment="1" applyProtection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4" xfId="4" applyNumberFormat="1" applyFont="1" applyFill="1" applyBorder="1" applyAlignment="1" applyProtection="1">
      <alignment horizontal="center" vertical="center" wrapText="1"/>
    </xf>
    <xf numFmtId="0" fontId="20" fillId="0" borderId="9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vertical="top" wrapText="1"/>
    </xf>
    <xf numFmtId="0" fontId="19" fillId="0" borderId="8" xfId="0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9" fontId="4" fillId="0" borderId="6" xfId="7" applyFont="1" applyFill="1" applyBorder="1" applyAlignment="1" applyProtection="1">
      <alignment horizontal="center" vertical="center"/>
    </xf>
    <xf numFmtId="0" fontId="4" fillId="4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17" xfId="0" applyFill="1" applyBorder="1"/>
    <xf numFmtId="0" fontId="3" fillId="5" borderId="0" xfId="0" applyFont="1" applyFill="1"/>
    <xf numFmtId="0" fontId="4" fillId="5" borderId="0" xfId="0" applyFont="1" applyFill="1"/>
    <xf numFmtId="0" fontId="4" fillId="5" borderId="0" xfId="0" applyFont="1" applyFill="1" applyBorder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9" fontId="4" fillId="0" borderId="0" xfId="5" applyFont="1" applyFill="1" applyBorder="1" applyAlignment="1" applyProtection="1">
      <alignment horizontal="center" vertical="center"/>
    </xf>
    <xf numFmtId="2" fontId="4" fillId="0" borderId="4" xfId="5" applyNumberFormat="1" applyFont="1" applyFill="1" applyBorder="1" applyAlignment="1" applyProtection="1">
      <alignment horizontal="center" vertical="center"/>
    </xf>
    <xf numFmtId="2" fontId="4" fillId="0" borderId="4" xfId="8" applyNumberFormat="1" applyFont="1" applyFill="1" applyBorder="1" applyAlignment="1" applyProtection="1">
      <alignment horizontal="center" vertical="center"/>
    </xf>
    <xf numFmtId="2" fontId="4" fillId="0" borderId="6" xfId="5" applyNumberFormat="1" applyFont="1" applyFill="1" applyBorder="1" applyAlignment="1" applyProtection="1">
      <alignment horizontal="center" vertical="center"/>
    </xf>
    <xf numFmtId="2" fontId="13" fillId="0" borderId="0" xfId="0" applyNumberFormat="1" applyFont="1" applyFill="1" applyAlignment="1">
      <alignment horizontal="center" vertical="center"/>
    </xf>
    <xf numFmtId="2" fontId="13" fillId="0" borderId="0" xfId="8" applyNumberFormat="1" applyFont="1" applyFill="1" applyAlignment="1">
      <alignment horizontal="center" vertical="center"/>
    </xf>
    <xf numFmtId="2" fontId="13" fillId="0" borderId="14" xfId="0" applyNumberFormat="1" applyFont="1" applyFill="1" applyBorder="1" applyAlignment="1">
      <alignment horizontal="center" vertical="center"/>
    </xf>
    <xf numFmtId="2" fontId="13" fillId="0" borderId="14" xfId="8" applyNumberFormat="1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/>
    </xf>
    <xf numFmtId="2" fontId="5" fillId="0" borderId="4" xfId="8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1" fontId="20" fillId="0" borderId="0" xfId="0" applyNumberFormat="1" applyFont="1" applyFill="1" applyBorder="1" applyAlignment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44" fontId="2" fillId="0" borderId="0" xfId="8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vertical="top"/>
    </xf>
    <xf numFmtId="2" fontId="2" fillId="0" borderId="4" xfId="8" applyNumberFormat="1" applyFont="1" applyFill="1" applyBorder="1" applyAlignment="1" applyProtection="1">
      <alignment horizontal="center" vertical="center"/>
    </xf>
    <xf numFmtId="2" fontId="2" fillId="0" borderId="0" xfId="5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2" fontId="2" fillId="0" borderId="4" xfId="5" applyNumberFormat="1" applyFont="1" applyFill="1" applyBorder="1" applyAlignment="1" applyProtection="1">
      <alignment horizontal="center" vertical="center"/>
    </xf>
    <xf numFmtId="0" fontId="4" fillId="0" borderId="0" xfId="4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top" wrapText="1"/>
    </xf>
    <xf numFmtId="0" fontId="4" fillId="0" borderId="0" xfId="4" applyFont="1" applyFill="1" applyBorder="1" applyAlignment="1">
      <alignment horizontal="left" vertical="center" wrapText="1"/>
    </xf>
    <xf numFmtId="3" fontId="4" fillId="0" borderId="0" xfId="4" applyNumberFormat="1" applyFont="1" applyFill="1" applyBorder="1" applyAlignment="1">
      <alignment horizontal="center" vertical="center" wrapText="1"/>
    </xf>
    <xf numFmtId="3" fontId="6" fillId="0" borderId="0" xfId="4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 applyProtection="1">
      <alignment horizontal="center" vertical="center"/>
    </xf>
    <xf numFmtId="2" fontId="4" fillId="0" borderId="0" xfId="0" applyNumberFormat="1" applyFont="1" applyFill="1" applyBorder="1" applyAlignment="1" applyProtection="1">
      <alignment horizontal="center" vertical="center"/>
    </xf>
    <xf numFmtId="2" fontId="4" fillId="0" borderId="6" xfId="0" applyNumberFormat="1" applyFont="1" applyFill="1" applyBorder="1" applyAlignment="1" applyProtection="1">
      <alignment horizontal="center" vertical="center"/>
    </xf>
    <xf numFmtId="2" fontId="3" fillId="0" borderId="6" xfId="0" applyNumberFormat="1" applyFont="1" applyFill="1" applyBorder="1" applyAlignment="1" applyProtection="1">
      <alignment horizontal="center" vertical="center"/>
    </xf>
    <xf numFmtId="2" fontId="4" fillId="0" borderId="6" xfId="0" applyNumberFormat="1" applyFont="1" applyFill="1" applyBorder="1" applyAlignment="1" applyProtection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6" xfId="0" applyNumberFormat="1" applyFont="1" applyFill="1" applyBorder="1" applyAlignment="1">
      <alignment horizontal="center" vertical="top" wrapText="1"/>
    </xf>
    <xf numFmtId="2" fontId="4" fillId="0" borderId="6" xfId="0" applyNumberFormat="1" applyFont="1" applyFill="1" applyBorder="1" applyAlignment="1">
      <alignment horizontal="center" vertical="center"/>
    </xf>
    <xf numFmtId="2" fontId="20" fillId="0" borderId="6" xfId="0" applyNumberFormat="1" applyFont="1" applyFill="1" applyBorder="1" applyAlignment="1" applyProtection="1">
      <alignment horizontal="center" vertical="center"/>
    </xf>
    <xf numFmtId="2" fontId="4" fillId="0" borderId="6" xfId="4" applyNumberFormat="1" applyFont="1" applyFill="1" applyBorder="1" applyAlignment="1" applyProtection="1">
      <alignment horizontal="center" vertical="center"/>
    </xf>
    <xf numFmtId="2" fontId="20" fillId="0" borderId="4" xfId="0" applyNumberFormat="1" applyFont="1" applyFill="1" applyBorder="1" applyAlignment="1" applyProtection="1">
      <alignment horizontal="center" vertical="center"/>
    </xf>
    <xf numFmtId="2" fontId="4" fillId="0" borderId="10" xfId="0" applyNumberFormat="1" applyFont="1" applyFill="1" applyBorder="1" applyAlignment="1">
      <alignment horizontal="center" vertical="center" wrapText="1"/>
    </xf>
    <xf numFmtId="2" fontId="4" fillId="0" borderId="14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2" fontId="4" fillId="0" borderId="17" xfId="0" applyNumberFormat="1" applyFont="1" applyFill="1" applyBorder="1" applyAlignment="1">
      <alignment horizontal="center" vertical="center" wrapText="1"/>
    </xf>
    <xf numFmtId="2" fontId="4" fillId="0" borderId="19" xfId="0" applyNumberFormat="1" applyFont="1" applyFill="1" applyBorder="1" applyAlignment="1">
      <alignment horizontal="center" vertical="center" wrapText="1"/>
    </xf>
    <xf numFmtId="2" fontId="2" fillId="0" borderId="17" xfId="0" applyNumberFormat="1" applyFont="1" applyFill="1" applyBorder="1" applyAlignment="1">
      <alignment horizontal="center" vertical="center" wrapText="1"/>
    </xf>
    <xf numFmtId="2" fontId="4" fillId="0" borderId="6" xfId="4" applyNumberFormat="1" applyFont="1" applyFill="1" applyBorder="1" applyAlignment="1">
      <alignment horizontal="center" vertical="center" wrapText="1"/>
    </xf>
    <xf numFmtId="2" fontId="4" fillId="0" borderId="6" xfId="3" applyNumberFormat="1" applyFont="1" applyFill="1" applyBorder="1" applyAlignment="1">
      <alignment horizontal="center" vertical="center" wrapText="1"/>
    </xf>
    <xf numFmtId="0" fontId="4" fillId="0" borderId="19" xfId="4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center"/>
    </xf>
    <xf numFmtId="0" fontId="4" fillId="0" borderId="19" xfId="0" quotePrefix="1" applyFont="1" applyFill="1" applyBorder="1" applyAlignment="1">
      <alignment horizontal="center" vertical="center"/>
    </xf>
    <xf numFmtId="3" fontId="6" fillId="0" borderId="19" xfId="4" applyNumberFormat="1" applyFont="1" applyFill="1" applyBorder="1" applyAlignment="1">
      <alignment horizontal="center" vertical="center" wrapText="1"/>
    </xf>
    <xf numFmtId="9" fontId="4" fillId="0" borderId="19" xfId="5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>
      <alignment horizontal="left" vertical="top" wrapText="1"/>
    </xf>
    <xf numFmtId="3" fontId="4" fillId="0" borderId="19" xfId="4" applyNumberFormat="1" applyFont="1" applyFill="1" applyBorder="1" applyAlignment="1">
      <alignment horizontal="center" vertical="center" wrapText="1"/>
    </xf>
    <xf numFmtId="2" fontId="2" fillId="0" borderId="6" xfId="8" applyNumberFormat="1" applyFont="1" applyFill="1" applyBorder="1" applyAlignment="1" applyProtection="1">
      <alignment horizontal="center" vertical="center"/>
    </xf>
    <xf numFmtId="1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center"/>
    </xf>
    <xf numFmtId="10" fontId="4" fillId="0" borderId="0" xfId="0" applyNumberFormat="1" applyFont="1" applyFill="1"/>
    <xf numFmtId="0" fontId="0" fillId="0" borderId="0" xfId="0" applyFill="1"/>
    <xf numFmtId="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Alignment="1"/>
    <xf numFmtId="49" fontId="4" fillId="0" borderId="0" xfId="0" applyNumberFormat="1" applyFont="1" applyFill="1" applyAlignment="1"/>
    <xf numFmtId="0" fontId="0" fillId="0" borderId="0" xfId="0" applyFill="1" applyAlignment="1">
      <alignment horizontal="center"/>
    </xf>
    <xf numFmtId="0" fontId="0" fillId="0" borderId="17" xfId="0" applyFill="1" applyBorder="1"/>
    <xf numFmtId="2" fontId="4" fillId="0" borderId="4" xfId="4" applyNumberFormat="1" applyFont="1" applyFill="1" applyBorder="1" applyAlignment="1" applyProtection="1">
      <alignment horizontal="center" vertical="center"/>
    </xf>
    <xf numFmtId="1" fontId="4" fillId="0" borderId="19" xfId="4" applyNumberFormat="1" applyFont="1" applyFill="1" applyBorder="1" applyAlignment="1" applyProtection="1">
      <alignment horizontal="center" vertical="center"/>
    </xf>
    <xf numFmtId="49" fontId="20" fillId="0" borderId="19" xfId="4" applyNumberFormat="1" applyFont="1" applyFill="1" applyBorder="1" applyAlignment="1" applyProtection="1">
      <alignment horizontal="left" vertical="top" wrapText="1"/>
    </xf>
    <xf numFmtId="0" fontId="20" fillId="0" borderId="19" xfId="4" applyNumberFormat="1" applyFont="1" applyFill="1" applyBorder="1" applyAlignment="1" applyProtection="1">
      <alignment horizontal="center" vertical="center" wrapText="1"/>
    </xf>
    <xf numFmtId="49" fontId="4" fillId="0" borderId="19" xfId="4" applyNumberFormat="1" applyFont="1" applyFill="1" applyBorder="1" applyAlignment="1" applyProtection="1">
      <alignment horizontal="center" vertical="center" wrapText="1"/>
    </xf>
    <xf numFmtId="0" fontId="4" fillId="0" borderId="19" xfId="4" applyNumberFormat="1" applyFont="1" applyFill="1" applyBorder="1" applyAlignment="1" applyProtection="1">
      <alignment horizontal="center" vertical="center" wrapText="1"/>
    </xf>
    <xf numFmtId="3" fontId="4" fillId="0" borderId="19" xfId="4" applyNumberFormat="1" applyFont="1" applyFill="1" applyBorder="1" applyAlignment="1" applyProtection="1">
      <alignment horizontal="center" vertical="center"/>
    </xf>
    <xf numFmtId="2" fontId="4" fillId="0" borderId="19" xfId="4" applyNumberFormat="1" applyFont="1" applyFill="1" applyBorder="1" applyAlignment="1" applyProtection="1">
      <alignment horizontal="center" vertical="center"/>
    </xf>
    <xf numFmtId="0" fontId="4" fillId="0" borderId="0" xfId="4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9" xfId="0" applyNumberFormat="1" applyFont="1" applyFill="1" applyBorder="1" applyAlignment="1" applyProtection="1">
      <alignment horizontal="center" vertical="center"/>
    </xf>
    <xf numFmtId="2" fontId="4" fillId="0" borderId="19" xfId="0" applyNumberFormat="1" applyFont="1" applyFill="1" applyBorder="1" applyAlignment="1" applyProtection="1">
      <alignment horizontal="center" vertical="center"/>
    </xf>
    <xf numFmtId="3" fontId="4" fillId="0" borderId="7" xfId="4" applyNumberFormat="1" applyFont="1" applyFill="1" applyBorder="1" applyAlignment="1" applyProtection="1">
      <alignment horizontal="center" vertical="center"/>
    </xf>
    <xf numFmtId="3" fontId="20" fillId="0" borderId="16" xfId="0" applyNumberFormat="1" applyFont="1" applyFill="1" applyBorder="1" applyAlignment="1" applyProtection="1">
      <alignment horizontal="center" vertical="center"/>
    </xf>
    <xf numFmtId="1" fontId="4" fillId="0" borderId="19" xfId="0" applyNumberFormat="1" applyFont="1" applyFill="1" applyBorder="1" applyAlignment="1" applyProtection="1">
      <alignment horizontal="center" vertical="center"/>
    </xf>
    <xf numFmtId="0" fontId="20" fillId="0" borderId="19" xfId="0" applyFont="1" applyFill="1" applyBorder="1" applyAlignment="1">
      <alignment horizontal="left" vertical="top"/>
    </xf>
    <xf numFmtId="3" fontId="20" fillId="0" borderId="19" xfId="0" applyNumberFormat="1" applyFont="1" applyFill="1" applyBorder="1" applyAlignment="1" applyProtection="1">
      <alignment horizontal="center" vertical="center"/>
    </xf>
    <xf numFmtId="2" fontId="20" fillId="0" borderId="19" xfId="0" applyNumberFormat="1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2" fontId="24" fillId="0" borderId="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/>
    <xf numFmtId="0" fontId="4" fillId="3" borderId="0" xfId="0" applyFont="1" applyFill="1"/>
    <xf numFmtId="0" fontId="20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2" fontId="4" fillId="0" borderId="4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20" fillId="0" borderId="19" xfId="0" applyNumberFormat="1" applyFont="1" applyFill="1" applyBorder="1" applyAlignment="1" applyProtection="1">
      <alignment horizontal="left" vertical="top" wrapText="1"/>
    </xf>
    <xf numFmtId="2" fontId="3" fillId="0" borderId="4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left" vertical="center" wrapText="1"/>
    </xf>
    <xf numFmtId="2" fontId="4" fillId="0" borderId="8" xfId="5" applyNumberFormat="1" applyFont="1" applyFill="1" applyBorder="1" applyAlignment="1" applyProtection="1">
      <alignment horizontal="center" vertical="center"/>
    </xf>
    <xf numFmtId="2" fontId="2" fillId="0" borderId="8" xfId="8" applyNumberFormat="1" applyFont="1" applyFill="1" applyBorder="1" applyAlignment="1" applyProtection="1">
      <alignment horizontal="center" vertical="center"/>
    </xf>
    <xf numFmtId="2" fontId="2" fillId="0" borderId="23" xfId="5" applyNumberFormat="1" applyFont="1" applyFill="1" applyBorder="1" applyAlignment="1" applyProtection="1">
      <alignment horizontal="center" vertical="center"/>
    </xf>
    <xf numFmtId="2" fontId="2" fillId="0" borderId="24" xfId="8" applyNumberFormat="1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>
      <alignment horizontal="left" vertical="top" wrapText="1"/>
    </xf>
    <xf numFmtId="2" fontId="4" fillId="0" borderId="8" xfId="8" applyNumberFormat="1" applyFont="1" applyFill="1" applyBorder="1" applyAlignment="1" applyProtection="1">
      <alignment horizontal="center" vertical="center"/>
    </xf>
    <xf numFmtId="0" fontId="4" fillId="0" borderId="4" xfId="3" applyFont="1" applyFill="1" applyBorder="1" applyAlignment="1">
      <alignment horizontal="left" vertical="center" wrapText="1"/>
    </xf>
    <xf numFmtId="2" fontId="2" fillId="0" borderId="25" xfId="8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>
      <alignment horizontal="left" vertical="center" wrapText="1"/>
    </xf>
    <xf numFmtId="3" fontId="20" fillId="0" borderId="0" xfId="0" applyNumberFormat="1" applyFont="1" applyFill="1" applyBorder="1" applyAlignment="1" applyProtection="1">
      <alignment horizontal="center" vertical="center"/>
    </xf>
    <xf numFmtId="2" fontId="20" fillId="0" borderId="0" xfId="0" applyNumberFormat="1" applyFont="1" applyFill="1" applyBorder="1" applyAlignment="1" applyProtection="1">
      <alignment horizontal="center" vertical="center"/>
    </xf>
    <xf numFmtId="0" fontId="4" fillId="0" borderId="8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0" fillId="5" borderId="0" xfId="0" applyFill="1"/>
    <xf numFmtId="0" fontId="2" fillId="0" borderId="19" xfId="0" applyFont="1" applyFill="1" applyBorder="1"/>
    <xf numFmtId="0" fontId="3" fillId="0" borderId="4" xfId="0" applyFont="1" applyFill="1" applyBorder="1" applyAlignment="1">
      <alignment horizontal="center" vertical="center"/>
    </xf>
    <xf numFmtId="2" fontId="3" fillId="0" borderId="1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 applyBorder="1"/>
    <xf numFmtId="1" fontId="10" fillId="0" borderId="0" xfId="0" applyNumberFormat="1" applyFont="1" applyFill="1" applyBorder="1" applyAlignment="1">
      <alignment horizontal="right" vertical="top" wrapText="1"/>
    </xf>
    <xf numFmtId="0" fontId="11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12" fillId="0" borderId="0" xfId="0" applyFont="1" applyFill="1" applyAlignment="1">
      <alignment horizontal="center"/>
    </xf>
    <xf numFmtId="2" fontId="12" fillId="0" borderId="0" xfId="0" applyNumberFormat="1" applyFont="1" applyFill="1" applyAlignment="1">
      <alignment horizontal="center"/>
    </xf>
    <xf numFmtId="2" fontId="9" fillId="0" borderId="0" xfId="0" applyNumberFormat="1" applyFont="1" applyFill="1"/>
    <xf numFmtId="2" fontId="9" fillId="0" borderId="0" xfId="8" applyNumberFormat="1" applyFont="1" applyFill="1"/>
    <xf numFmtId="0" fontId="19" fillId="0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vertical="center"/>
    </xf>
    <xf numFmtId="0" fontId="0" fillId="0" borderId="4" xfId="0" applyFill="1" applyBorder="1"/>
    <xf numFmtId="0" fontId="19" fillId="0" borderId="19" xfId="0" applyFont="1" applyFill="1" applyBorder="1" applyAlignment="1">
      <alignment vertical="center"/>
    </xf>
    <xf numFmtId="0" fontId="20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0" fontId="4" fillId="0" borderId="14" xfId="4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left" vertical="center" wrapText="1"/>
    </xf>
    <xf numFmtId="0" fontId="4" fillId="0" borderId="14" xfId="3" applyFont="1" applyFill="1" applyBorder="1" applyAlignment="1">
      <alignment horizontal="center" vertical="center"/>
    </xf>
    <xf numFmtId="3" fontId="6" fillId="0" borderId="14" xfId="4" applyNumberFormat="1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/>
    </xf>
    <xf numFmtId="2" fontId="4" fillId="0" borderId="14" xfId="3" applyNumberFormat="1" applyFont="1" applyFill="1" applyBorder="1" applyAlignment="1">
      <alignment horizontal="center" vertical="center" wrapText="1"/>
    </xf>
    <xf numFmtId="9" fontId="4" fillId="0" borderId="14" xfId="7" applyFont="1" applyFill="1" applyBorder="1" applyAlignment="1" applyProtection="1">
      <alignment horizontal="center" vertical="center"/>
    </xf>
    <xf numFmtId="0" fontId="4" fillId="0" borderId="6" xfId="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2" fontId="0" fillId="0" borderId="0" xfId="0" applyNumberFormat="1" applyFill="1"/>
    <xf numFmtId="2" fontId="0" fillId="0" borderId="0" xfId="8" applyNumberFormat="1" applyFont="1" applyFill="1"/>
    <xf numFmtId="164" fontId="17" fillId="0" borderId="4" xfId="8" applyNumberFormat="1" applyFont="1" applyBorder="1" applyAlignment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5" applyNumberFormat="1" applyFont="1" applyFill="1" applyBorder="1" applyAlignment="1" applyProtection="1">
      <alignment horizontal="center" vertical="top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3" fontId="4" fillId="0" borderId="1" xfId="0" applyNumberFormat="1" applyFont="1" applyFill="1" applyBorder="1" applyAlignment="1" applyProtection="1">
      <alignment vertical="center" wrapText="1"/>
    </xf>
    <xf numFmtId="44" fontId="3" fillId="2" borderId="4" xfId="8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Border="1"/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9" fontId="4" fillId="6" borderId="4" xfId="5" applyFont="1" applyFill="1" applyBorder="1" applyAlignment="1" applyProtection="1">
      <alignment horizontal="center" vertical="center"/>
      <protection locked="0"/>
    </xf>
    <xf numFmtId="164" fontId="4" fillId="2" borderId="6" xfId="6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" fontId="2" fillId="0" borderId="26" xfId="0" applyNumberFormat="1" applyFont="1" applyFill="1" applyBorder="1" applyAlignment="1" applyProtection="1">
      <alignment horizontal="center" vertical="center" wrapText="1"/>
    </xf>
    <xf numFmtId="3" fontId="2" fillId="0" borderId="26" xfId="0" applyNumberFormat="1" applyFont="1" applyFill="1" applyBorder="1" applyAlignment="1" applyProtection="1">
      <alignment horizontal="center" vertical="center" wrapText="1"/>
    </xf>
    <xf numFmtId="44" fontId="3" fillId="0" borderId="4" xfId="8" applyFont="1" applyFill="1" applyBorder="1" applyAlignment="1">
      <alignment vertical="center"/>
    </xf>
    <xf numFmtId="1" fontId="4" fillId="0" borderId="0" xfId="0" applyNumberFormat="1" applyFont="1" applyFill="1" applyAlignment="1">
      <alignment horizontal="center" vertical="top"/>
    </xf>
    <xf numFmtId="1" fontId="2" fillId="0" borderId="27" xfId="0" applyNumberFormat="1" applyFont="1" applyFill="1" applyBorder="1" applyAlignment="1">
      <alignment horizontal="center" vertical="top" wrapText="1"/>
    </xf>
    <xf numFmtId="4" fontId="4" fillId="0" borderId="0" xfId="0" applyNumberFormat="1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44" fontId="3" fillId="2" borderId="0" xfId="8" applyFont="1" applyFill="1" applyBorder="1" applyAlignment="1">
      <alignment vertical="center"/>
    </xf>
    <xf numFmtId="44" fontId="17" fillId="0" borderId="28" xfId="8" applyFont="1" applyFill="1" applyBorder="1" applyAlignment="1">
      <alignment vertical="center"/>
    </xf>
    <xf numFmtId="44" fontId="17" fillId="0" borderId="27" xfId="8" applyFont="1" applyFill="1" applyBorder="1" applyAlignment="1">
      <alignment vertical="center"/>
    </xf>
    <xf numFmtId="0" fontId="3" fillId="0" borderId="6" xfId="0" applyFont="1" applyBorder="1"/>
    <xf numFmtId="0" fontId="4" fillId="0" borderId="8" xfId="4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 wrapText="1"/>
    </xf>
    <xf numFmtId="2" fontId="4" fillId="0" borderId="10" xfId="3" applyNumberFormat="1" applyFont="1" applyFill="1" applyBorder="1" applyAlignment="1">
      <alignment horizontal="center" vertical="center" wrapText="1"/>
    </xf>
    <xf numFmtId="9" fontId="4" fillId="0" borderId="10" xfId="7" applyFont="1" applyFill="1" applyBorder="1" applyAlignment="1" applyProtection="1">
      <alignment horizontal="center" vertical="center"/>
    </xf>
    <xf numFmtId="0" fontId="4" fillId="0" borderId="17" xfId="4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left" vertical="top" wrapText="1"/>
    </xf>
    <xf numFmtId="0" fontId="4" fillId="0" borderId="17" xfId="3" applyFont="1" applyFill="1" applyBorder="1" applyAlignment="1">
      <alignment horizontal="center" vertical="center"/>
    </xf>
    <xf numFmtId="3" fontId="6" fillId="0" borderId="17" xfId="4" applyNumberFormat="1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2" fontId="4" fillId="0" borderId="17" xfId="3" applyNumberFormat="1" applyFont="1" applyFill="1" applyBorder="1" applyAlignment="1">
      <alignment horizontal="center" vertical="center" wrapText="1"/>
    </xf>
    <xf numFmtId="9" fontId="4" fillId="0" borderId="17" xfId="7" applyFont="1" applyFill="1" applyBorder="1" applyAlignment="1" applyProtection="1">
      <alignment horizontal="center" vertical="center"/>
    </xf>
    <xf numFmtId="2" fontId="4" fillId="0" borderId="17" xfId="5" applyNumberFormat="1" applyFont="1" applyFill="1" applyBorder="1" applyAlignment="1" applyProtection="1">
      <alignment horizontal="center" vertical="center"/>
    </xf>
    <xf numFmtId="2" fontId="2" fillId="0" borderId="17" xfId="8" applyNumberFormat="1" applyFont="1" applyFill="1" applyBorder="1" applyAlignment="1" applyProtection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1" fontId="20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2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1" xfId="8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" fontId="2" fillId="0" borderId="16" xfId="0" applyNumberFormat="1" applyFont="1" applyFill="1" applyBorder="1" applyAlignment="1" applyProtection="1">
      <alignment horizontal="center" vertical="top" wrapText="1"/>
    </xf>
    <xf numFmtId="0" fontId="2" fillId="0" borderId="8" xfId="0" applyNumberFormat="1" applyFont="1" applyFill="1" applyBorder="1" applyAlignment="1" applyProtection="1">
      <alignment horizontal="center" vertical="top" wrapText="1"/>
    </xf>
    <xf numFmtId="0" fontId="2" fillId="0" borderId="15" xfId="0" applyNumberFormat="1" applyFont="1" applyFill="1" applyBorder="1" applyAlignment="1" applyProtection="1">
      <alignment horizontal="center" vertical="top" wrapText="1"/>
    </xf>
    <xf numFmtId="1" fontId="2" fillId="0" borderId="2" xfId="0" applyNumberFormat="1" applyFont="1" applyFill="1" applyBorder="1" applyAlignment="1" applyProtection="1">
      <alignment horizontal="center" vertical="center" wrapText="1"/>
    </xf>
    <xf numFmtId="1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2" xfId="8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20" fillId="0" borderId="4" xfId="0" applyNumberFormat="1" applyFont="1" applyFill="1" applyBorder="1" applyAlignment="1" applyProtection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49" fontId="20" fillId="0" borderId="4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 wrapText="1"/>
    </xf>
    <xf numFmtId="4" fontId="15" fillId="0" borderId="4" xfId="0" applyNumberFormat="1" applyFont="1" applyFill="1" applyBorder="1" applyAlignment="1" applyProtection="1">
      <alignment horizontal="left" vertical="center" wrapText="1"/>
    </xf>
    <xf numFmtId="49" fontId="20" fillId="0" borderId="4" xfId="4" applyNumberFormat="1" applyFont="1" applyFill="1" applyBorder="1" applyAlignment="1" applyProtection="1">
      <alignment horizontal="left" vertical="center" wrapText="1"/>
    </xf>
    <xf numFmtId="0" fontId="15" fillId="0" borderId="4" xfId="4" applyNumberFormat="1" applyFont="1" applyFill="1" applyBorder="1" applyAlignment="1">
      <alignment horizontal="left" vertical="center" wrapText="1"/>
    </xf>
    <xf numFmtId="0" fontId="15" fillId="0" borderId="6" xfId="0" applyFont="1" applyFill="1" applyBorder="1" applyAlignment="1" applyProtection="1">
      <alignment horizontal="left" vertical="center" wrapText="1"/>
      <protection locked="0"/>
    </xf>
    <xf numFmtId="0" fontId="15" fillId="0" borderId="4" xfId="0" applyFont="1" applyFill="1" applyBorder="1" applyAlignment="1" applyProtection="1">
      <alignment horizontal="left" vertical="center" wrapText="1"/>
      <protection locked="0"/>
    </xf>
    <xf numFmtId="0" fontId="15" fillId="0" borderId="9" xfId="4" applyNumberFormat="1" applyFont="1" applyFill="1" applyBorder="1" applyAlignment="1">
      <alignment horizontal="left" vertical="center" wrapText="1"/>
    </xf>
    <xf numFmtId="0" fontId="26" fillId="0" borderId="22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4" xfId="3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left" vertical="center" wrapText="1"/>
    </xf>
    <xf numFmtId="0" fontId="20" fillId="0" borderId="8" xfId="0" applyNumberFormat="1" applyFont="1" applyFill="1" applyBorder="1" applyAlignment="1" applyProtection="1">
      <alignment horizontal="left" vertical="center" wrapText="1"/>
    </xf>
    <xf numFmtId="0" fontId="15" fillId="0" borderId="4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left" vertical="center" wrapText="1"/>
    </xf>
    <xf numFmtId="0" fontId="4" fillId="0" borderId="8" xfId="3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4" fillId="0" borderId="4" xfId="0" applyFont="1" applyFill="1" applyBorder="1" applyAlignment="1"/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9" fontId="4" fillId="6" borderId="9" xfId="5" applyFont="1" applyFill="1" applyBorder="1" applyAlignment="1" applyProtection="1">
      <alignment horizontal="center" vertical="center"/>
      <protection locked="0"/>
    </xf>
    <xf numFmtId="164" fontId="4" fillId="2" borderId="21" xfId="6" applyNumberFormat="1" applyFont="1" applyFill="1" applyBorder="1" applyAlignment="1" applyProtection="1">
      <alignment horizontal="center" vertical="center"/>
    </xf>
    <xf numFmtId="44" fontId="3" fillId="2" borderId="9" xfId="8" applyFont="1" applyFill="1" applyBorder="1" applyAlignment="1">
      <alignment vertical="center"/>
    </xf>
    <xf numFmtId="44" fontId="3" fillId="0" borderId="9" xfId="8" applyFont="1" applyFill="1" applyBorder="1" applyAlignment="1">
      <alignment vertical="center"/>
    </xf>
    <xf numFmtId="0" fontId="4" fillId="0" borderId="9" xfId="0" applyFont="1" applyFill="1" applyBorder="1"/>
    <xf numFmtId="0" fontId="4" fillId="2" borderId="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9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3" fillId="0" borderId="0" xfId="0" applyFont="1" applyBorder="1"/>
    <xf numFmtId="0" fontId="3" fillId="0" borderId="0" xfId="0" applyFont="1" applyFill="1" applyBorder="1"/>
    <xf numFmtId="0" fontId="0" fillId="0" borderId="0" xfId="0" applyBorder="1" applyAlignment="1">
      <alignment vertical="center" wrapText="1"/>
    </xf>
    <xf numFmtId="9" fontId="2" fillId="0" borderId="1" xfId="5" applyFont="1" applyFill="1" applyBorder="1" applyAlignment="1" applyProtection="1">
      <alignment horizontal="center" vertical="center" wrapText="1"/>
      <protection locked="0"/>
    </xf>
    <xf numFmtId="44" fontId="17" fillId="0" borderId="4" xfId="8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top"/>
    </xf>
    <xf numFmtId="4" fontId="4" fillId="0" borderId="0" xfId="0" applyNumberFormat="1" applyFont="1" applyFill="1" applyBorder="1" applyAlignment="1">
      <alignment horizontal="center" vertical="top"/>
    </xf>
    <xf numFmtId="3" fontId="2" fillId="0" borderId="0" xfId="0" applyNumberFormat="1" applyFont="1" applyFill="1" applyBorder="1" applyAlignment="1">
      <alignment horizontal="center" vertical="top"/>
    </xf>
    <xf numFmtId="164" fontId="4" fillId="2" borderId="4" xfId="6" applyNumberFormat="1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>
      <alignment horizontal="left" vertical="center" wrapText="1"/>
    </xf>
    <xf numFmtId="0" fontId="29" fillId="0" borderId="4" xfId="3" applyFont="1" applyFill="1" applyBorder="1" applyAlignment="1">
      <alignment horizontal="left" vertical="center" wrapText="1"/>
    </xf>
    <xf numFmtId="0" fontId="15" fillId="0" borderId="8" xfId="3" applyFont="1" applyFill="1" applyBorder="1" applyAlignment="1">
      <alignment horizontal="left" vertical="center" wrapText="1"/>
    </xf>
    <xf numFmtId="0" fontId="2" fillId="0" borderId="1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8" borderId="19" xfId="0" applyNumberFormat="1" applyFont="1" applyFill="1" applyBorder="1" applyAlignment="1" applyProtection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2" fillId="8" borderId="14" xfId="0" applyNumberFormat="1" applyFont="1" applyFill="1" applyBorder="1" applyAlignment="1" applyProtection="1">
      <alignment horizontal="center" vertical="center"/>
    </xf>
    <xf numFmtId="1" fontId="2" fillId="7" borderId="7" xfId="0" applyNumberFormat="1" applyFont="1" applyFill="1" applyBorder="1" applyAlignment="1" applyProtection="1">
      <alignment horizontal="center" vertical="top" wrapText="1"/>
    </xf>
    <xf numFmtId="0" fontId="0" fillId="7" borderId="14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8" borderId="14" xfId="3" applyNumberFormat="1" applyFont="1" applyFill="1" applyBorder="1" applyAlignment="1" applyProtection="1">
      <alignment horizontal="center" vertical="center"/>
    </xf>
    <xf numFmtId="0" fontId="2" fillId="8" borderId="19" xfId="3" applyNumberFormat="1" applyFont="1" applyFill="1" applyBorder="1" applyAlignment="1" applyProtection="1">
      <alignment horizontal="center" vertical="center"/>
    </xf>
    <xf numFmtId="0" fontId="2" fillId="8" borderId="6" xfId="3" applyNumberFormat="1" applyFont="1" applyFill="1" applyBorder="1" applyAlignment="1" applyProtection="1">
      <alignment horizontal="center" vertical="center"/>
    </xf>
    <xf numFmtId="0" fontId="23" fillId="8" borderId="19" xfId="0" applyFont="1" applyFill="1" applyBorder="1" applyAlignment="1">
      <alignment horizontal="center" vertical="center" wrapText="1"/>
    </xf>
    <xf numFmtId="0" fontId="2" fillId="0" borderId="14" xfId="3" applyNumberFormat="1" applyFont="1" applyFill="1" applyBorder="1" applyAlignment="1" applyProtection="1">
      <alignment horizontal="center" vertical="center"/>
    </xf>
    <xf numFmtId="0" fontId="2" fillId="0" borderId="6" xfId="3" applyNumberFormat="1" applyFont="1" applyFill="1" applyBorder="1" applyAlignment="1" applyProtection="1">
      <alignment horizontal="center" vertical="center"/>
    </xf>
    <xf numFmtId="0" fontId="0" fillId="7" borderId="19" xfId="0" applyFill="1" applyBorder="1" applyAlignment="1">
      <alignment horizontal="center" wrapText="1"/>
    </xf>
    <xf numFmtId="0" fontId="23" fillId="8" borderId="14" xfId="0" applyFont="1" applyFill="1" applyBorder="1" applyAlignment="1">
      <alignment horizontal="center" vertical="center"/>
    </xf>
    <xf numFmtId="0" fontId="0" fillId="8" borderId="14" xfId="0" applyFill="1" applyBorder="1" applyAlignment="1">
      <alignment horizont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8" borderId="0" xfId="0" applyNumberFormat="1" applyFont="1" applyFill="1" applyBorder="1" applyAlignment="1" applyProtection="1">
      <alignment horizontal="center" vertical="center"/>
    </xf>
    <xf numFmtId="0" fontId="3" fillId="8" borderId="0" xfId="0" applyFont="1" applyFill="1" applyAlignment="1">
      <alignment horizontal="center" vertical="center"/>
    </xf>
    <xf numFmtId="1" fontId="4" fillId="0" borderId="8" xfId="0" applyNumberFormat="1" applyFont="1" applyFill="1" applyBorder="1" applyAlignment="1" applyProtection="1">
      <alignment horizontal="center" vertical="center" wrapText="1"/>
    </xf>
    <xf numFmtId="1" fontId="4" fillId="0" borderId="18" xfId="0" applyNumberFormat="1" applyFont="1" applyFill="1" applyBorder="1" applyAlignment="1" applyProtection="1">
      <alignment horizontal="center" vertical="center" wrapText="1"/>
    </xf>
    <xf numFmtId="9" fontId="2" fillId="0" borderId="0" xfId="5" applyFont="1" applyFill="1" applyBorder="1" applyAlignment="1">
      <alignment horizontal="center" vertical="top"/>
    </xf>
    <xf numFmtId="0" fontId="0" fillId="8" borderId="14" xfId="0" applyFill="1" applyBorder="1" applyAlignment="1"/>
    <xf numFmtId="0" fontId="0" fillId="8" borderId="17" xfId="0" applyFill="1" applyBorder="1" applyAlignment="1"/>
    <xf numFmtId="0" fontId="2" fillId="8" borderId="4" xfId="0" applyNumberFormat="1" applyFont="1" applyFill="1" applyBorder="1" applyAlignment="1" applyProtection="1">
      <alignment horizontal="center" vertical="center"/>
    </xf>
  </cellXfs>
  <cellStyles count="9">
    <cellStyle name="Normalny" xfId="0" builtinId="0"/>
    <cellStyle name="Normalny 2" xfId="1"/>
    <cellStyle name="Normalny 3" xfId="2"/>
    <cellStyle name="Normalny 4" xfId="3"/>
    <cellStyle name="Normalny_Arkusz1" xfId="4"/>
    <cellStyle name="Procentowy" xfId="5" builtinId="5"/>
    <cellStyle name="Procentowy 2" xfId="6"/>
    <cellStyle name="Procentowy 3" xfId="7"/>
    <cellStyle name="Walutowy" xfId="8" builtinId="4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64"/>
  <sheetViews>
    <sheetView view="pageBreakPreview" topLeftCell="B258" zoomScaleSheetLayoutView="100" workbookViewId="0">
      <selection activeCell="I264" sqref="I264"/>
    </sheetView>
  </sheetViews>
  <sheetFormatPr defaultRowHeight="12.75" x14ac:dyDescent="0.2"/>
  <cols>
    <col min="1" max="1" width="6" style="206" customWidth="1"/>
    <col min="2" max="2" width="67.85546875" style="206" customWidth="1"/>
    <col min="3" max="3" width="20.28515625" style="206" customWidth="1"/>
    <col min="4" max="4" width="10.5703125" style="206" customWidth="1"/>
    <col min="5" max="5" width="9.140625" style="301"/>
    <col min="6" max="6" width="7" style="206" customWidth="1"/>
    <col min="7" max="7" width="8.140625" style="206" customWidth="1"/>
    <col min="8" max="8" width="8.140625" style="302" customWidth="1"/>
    <col min="9" max="9" width="5.7109375" style="206" customWidth="1"/>
    <col min="10" max="10" width="9.140625" style="302" customWidth="1"/>
    <col min="11" max="11" width="16" style="303" customWidth="1"/>
    <col min="12" max="12" width="14.85546875" style="303" customWidth="1"/>
    <col min="13" max="13" width="12.5703125" style="206" customWidth="1"/>
    <col min="14" max="14" width="22.28515625" style="206" customWidth="1"/>
    <col min="15" max="55" width="9.140625" style="206"/>
  </cols>
  <sheetData>
    <row r="1" spans="1:55" s="365" customFormat="1" ht="30.75" customHeight="1" x14ac:dyDescent="0.2">
      <c r="A1" s="243" t="s">
        <v>0</v>
      </c>
      <c r="B1" s="357" t="s">
        <v>244</v>
      </c>
      <c r="C1" s="358" t="s">
        <v>1</v>
      </c>
      <c r="D1" s="358" t="s">
        <v>2</v>
      </c>
      <c r="E1" s="242" t="s">
        <v>3</v>
      </c>
      <c r="F1" s="243" t="s">
        <v>4</v>
      </c>
      <c r="G1" s="359" t="s">
        <v>5</v>
      </c>
      <c r="H1" s="242" t="s">
        <v>246</v>
      </c>
      <c r="I1" s="360" t="s">
        <v>6</v>
      </c>
      <c r="J1" s="361" t="s">
        <v>247</v>
      </c>
      <c r="K1" s="362" t="s">
        <v>249</v>
      </c>
      <c r="L1" s="362" t="s">
        <v>248</v>
      </c>
      <c r="M1" s="363" t="s">
        <v>7</v>
      </c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64"/>
      <c r="AW1" s="364"/>
      <c r="AX1" s="364"/>
      <c r="AY1" s="364"/>
      <c r="AZ1" s="364"/>
      <c r="BA1" s="364"/>
      <c r="BB1" s="364"/>
      <c r="BC1" s="364"/>
    </row>
    <row r="2" spans="1:55" s="4" customFormat="1" x14ac:dyDescent="0.2">
      <c r="A2" s="366">
        <v>1</v>
      </c>
      <c r="B2" s="367">
        <v>2</v>
      </c>
      <c r="C2" s="368">
        <v>3</v>
      </c>
      <c r="D2" s="2">
        <v>4</v>
      </c>
      <c r="E2" s="369">
        <v>5</v>
      </c>
      <c r="F2" s="370">
        <v>6</v>
      </c>
      <c r="G2" s="370">
        <v>7</v>
      </c>
      <c r="H2" s="370">
        <v>8</v>
      </c>
      <c r="I2" s="2">
        <v>9</v>
      </c>
      <c r="J2" s="2">
        <v>10</v>
      </c>
      <c r="K2" s="371">
        <v>11</v>
      </c>
      <c r="L2" s="371">
        <v>12</v>
      </c>
      <c r="M2" s="370">
        <v>13</v>
      </c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202"/>
      <c r="AX2" s="202"/>
      <c r="AY2" s="202"/>
      <c r="AZ2" s="202"/>
      <c r="BA2" s="202"/>
      <c r="BB2" s="202"/>
      <c r="BC2" s="202"/>
    </row>
    <row r="3" spans="1:55" s="4" customFormat="1" x14ac:dyDescent="0.2">
      <c r="A3" s="450"/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</row>
    <row r="4" spans="1:55" s="135" customFormat="1" ht="23.25" customHeight="1" x14ac:dyDescent="0.2">
      <c r="A4" s="431" t="s">
        <v>8</v>
      </c>
      <c r="B4" s="453"/>
      <c r="C4" s="453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2"/>
      <c r="AX4" s="202"/>
      <c r="AY4" s="202"/>
      <c r="AZ4" s="202"/>
      <c r="BA4" s="202"/>
      <c r="BB4" s="202"/>
      <c r="BC4" s="202"/>
    </row>
    <row r="5" spans="1:55" s="8" customFormat="1" ht="90" customHeight="1" x14ac:dyDescent="0.2">
      <c r="A5" s="267">
        <v>1</v>
      </c>
      <c r="B5" s="356" t="s">
        <v>110</v>
      </c>
      <c r="C5" s="20" t="s">
        <v>140</v>
      </c>
      <c r="D5" s="20"/>
      <c r="E5" s="35"/>
      <c r="F5" s="267" t="s">
        <v>9</v>
      </c>
      <c r="G5" s="36">
        <v>50</v>
      </c>
      <c r="H5" s="169">
        <v>0</v>
      </c>
      <c r="I5" s="117"/>
      <c r="J5" s="145">
        <f>H5*1.08</f>
        <v>0</v>
      </c>
      <c r="K5" s="146">
        <f>G5*H5</f>
        <v>0</v>
      </c>
      <c r="L5" s="146">
        <f>G5*J5</f>
        <v>0</v>
      </c>
      <c r="M5" s="37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02"/>
      <c r="AQ5" s="202"/>
      <c r="AR5" s="202"/>
      <c r="AS5" s="202"/>
      <c r="AT5" s="202"/>
      <c r="AU5" s="202"/>
      <c r="AV5" s="202"/>
      <c r="AW5" s="202"/>
      <c r="AX5" s="202"/>
      <c r="AY5" s="202"/>
      <c r="AZ5" s="202"/>
      <c r="BA5" s="202"/>
      <c r="BB5" s="202"/>
      <c r="BC5" s="202"/>
    </row>
    <row r="6" spans="1:55" s="8" customFormat="1" ht="86.25" customHeight="1" x14ac:dyDescent="0.2">
      <c r="A6" s="267">
        <v>2</v>
      </c>
      <c r="B6" s="356" t="s">
        <v>119</v>
      </c>
      <c r="C6" s="20" t="s">
        <v>120</v>
      </c>
      <c r="D6" s="20"/>
      <c r="E6" s="35"/>
      <c r="F6" s="267" t="s">
        <v>9</v>
      </c>
      <c r="G6" s="36">
        <v>1200</v>
      </c>
      <c r="H6" s="169">
        <v>4</v>
      </c>
      <c r="I6" s="117"/>
      <c r="J6" s="145">
        <f t="shared" ref="J6:J7" si="0">H6*1.08</f>
        <v>4.32</v>
      </c>
      <c r="K6" s="146">
        <v>0</v>
      </c>
      <c r="L6" s="146">
        <v>0</v>
      </c>
      <c r="M6" s="37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02"/>
      <c r="AQ6" s="202"/>
      <c r="AR6" s="202"/>
      <c r="AS6" s="202"/>
      <c r="AT6" s="202"/>
      <c r="AU6" s="202"/>
      <c r="AV6" s="202"/>
      <c r="AW6" s="202"/>
      <c r="AX6" s="202"/>
      <c r="AY6" s="202"/>
      <c r="AZ6" s="202"/>
      <c r="BA6" s="202"/>
      <c r="BB6" s="202"/>
      <c r="BC6" s="202"/>
    </row>
    <row r="7" spans="1:55" s="8" customFormat="1" ht="84.75" customHeight="1" x14ac:dyDescent="0.2">
      <c r="A7" s="267">
        <v>3</v>
      </c>
      <c r="B7" s="356" t="s">
        <v>119</v>
      </c>
      <c r="C7" s="20" t="s">
        <v>121</v>
      </c>
      <c r="D7" s="20"/>
      <c r="E7" s="35"/>
      <c r="F7" s="267" t="s">
        <v>9</v>
      </c>
      <c r="G7" s="36">
        <v>800</v>
      </c>
      <c r="H7" s="169">
        <v>0</v>
      </c>
      <c r="I7" s="117"/>
      <c r="J7" s="145">
        <f t="shared" si="0"/>
        <v>0</v>
      </c>
      <c r="K7" s="146">
        <f t="shared" ref="K7" si="1">G7*H7</f>
        <v>0</v>
      </c>
      <c r="L7" s="146">
        <f t="shared" ref="L7" si="2">G7*J7</f>
        <v>0</v>
      </c>
      <c r="M7" s="37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  <c r="AA7" s="202"/>
      <c r="AB7" s="202"/>
      <c r="AC7" s="202"/>
      <c r="AD7" s="202"/>
      <c r="AE7" s="202"/>
      <c r="AF7" s="202"/>
      <c r="AG7" s="202"/>
      <c r="AH7" s="202"/>
      <c r="AI7" s="202"/>
      <c r="AJ7" s="202"/>
      <c r="AK7" s="202"/>
      <c r="AL7" s="202"/>
      <c r="AM7" s="202"/>
      <c r="AN7" s="202"/>
      <c r="AO7" s="202"/>
      <c r="AP7" s="202"/>
      <c r="AQ7" s="202"/>
      <c r="AR7" s="202"/>
      <c r="AS7" s="202"/>
      <c r="AT7" s="202"/>
      <c r="AU7" s="202"/>
      <c r="AV7" s="202"/>
      <c r="AW7" s="202"/>
      <c r="AX7" s="202"/>
      <c r="AY7" s="202"/>
      <c r="AZ7" s="202"/>
      <c r="BA7" s="202"/>
      <c r="BB7" s="202"/>
      <c r="BC7" s="202"/>
    </row>
    <row r="8" spans="1:55" s="8" customFormat="1" ht="30" customHeight="1" x14ac:dyDescent="0.2">
      <c r="A8" s="154"/>
      <c r="B8" s="155"/>
      <c r="C8" s="156"/>
      <c r="D8" s="156"/>
      <c r="E8" s="157"/>
      <c r="F8" s="154"/>
      <c r="G8" s="140"/>
      <c r="H8" s="170"/>
      <c r="I8" s="144"/>
      <c r="J8" s="160" t="s">
        <v>252</v>
      </c>
      <c r="K8" s="159">
        <f>SUM(K5:K7)</f>
        <v>0</v>
      </c>
      <c r="L8" s="159">
        <f>SUM(L5:L7)</f>
        <v>0</v>
      </c>
      <c r="M8" s="158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2"/>
      <c r="AR8" s="202"/>
      <c r="AS8" s="202"/>
      <c r="AT8" s="202"/>
      <c r="AU8" s="202"/>
      <c r="AV8" s="202"/>
      <c r="AW8" s="202"/>
      <c r="AX8" s="202"/>
      <c r="AY8" s="202"/>
      <c r="AZ8" s="202"/>
      <c r="BA8" s="202"/>
      <c r="BB8" s="202"/>
      <c r="BC8" s="202"/>
    </row>
    <row r="9" spans="1:55" s="4" customFormat="1" x14ac:dyDescent="0.2">
      <c r="A9" s="450"/>
      <c r="B9" s="451"/>
      <c r="C9" s="451"/>
      <c r="D9" s="451"/>
      <c r="E9" s="451"/>
      <c r="F9" s="451"/>
      <c r="G9" s="451"/>
      <c r="H9" s="451"/>
      <c r="I9" s="451"/>
      <c r="J9" s="451"/>
      <c r="K9" s="451"/>
      <c r="L9" s="451"/>
      <c r="M9" s="452"/>
      <c r="N9" s="202"/>
      <c r="O9" s="202"/>
      <c r="P9" s="202"/>
      <c r="Q9" s="202"/>
      <c r="R9" s="202"/>
      <c r="S9" s="202"/>
      <c r="T9" s="202"/>
      <c r="U9" s="202"/>
      <c r="V9" s="202"/>
      <c r="W9" s="202"/>
      <c r="X9" s="202"/>
      <c r="Y9" s="202"/>
      <c r="Z9" s="202"/>
      <c r="AA9" s="202"/>
      <c r="AB9" s="202"/>
      <c r="AC9" s="202"/>
      <c r="AD9" s="202"/>
      <c r="AE9" s="202"/>
      <c r="AF9" s="202"/>
      <c r="AG9" s="202"/>
      <c r="AH9" s="202"/>
      <c r="AI9" s="202"/>
      <c r="AJ9" s="202"/>
      <c r="AK9" s="202"/>
      <c r="AL9" s="202"/>
      <c r="AM9" s="202"/>
      <c r="AN9" s="202"/>
      <c r="AO9" s="202"/>
      <c r="AP9" s="202"/>
      <c r="AQ9" s="202"/>
      <c r="AR9" s="202"/>
      <c r="AS9" s="202"/>
      <c r="AT9" s="202"/>
      <c r="AU9" s="202"/>
      <c r="AV9" s="202"/>
      <c r="AW9" s="202"/>
      <c r="AX9" s="202"/>
      <c r="AY9" s="202"/>
      <c r="AZ9" s="202"/>
      <c r="BA9" s="202"/>
      <c r="BB9" s="202"/>
      <c r="BC9" s="202"/>
    </row>
    <row r="10" spans="1:55" s="135" customFormat="1" ht="21.75" customHeight="1" x14ac:dyDescent="0.2">
      <c r="A10" s="431" t="s">
        <v>10</v>
      </c>
      <c r="B10" s="453"/>
      <c r="C10" s="453"/>
      <c r="D10" s="453"/>
      <c r="E10" s="453"/>
      <c r="F10" s="453"/>
      <c r="G10" s="453"/>
      <c r="H10" s="453"/>
      <c r="I10" s="453"/>
      <c r="J10" s="453"/>
      <c r="K10" s="453"/>
      <c r="L10" s="453"/>
      <c r="M10" s="453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2"/>
      <c r="BC10" s="202"/>
    </row>
    <row r="11" spans="1:55" s="9" customFormat="1" ht="24.75" customHeight="1" x14ac:dyDescent="0.2">
      <c r="A11" s="267">
        <v>1</v>
      </c>
      <c r="B11" s="83" t="s">
        <v>13</v>
      </c>
      <c r="C11" s="20" t="s">
        <v>14</v>
      </c>
      <c r="D11" s="20"/>
      <c r="E11" s="267"/>
      <c r="F11" s="267" t="s">
        <v>15</v>
      </c>
      <c r="G11" s="38">
        <v>4000</v>
      </c>
      <c r="H11" s="171">
        <v>0</v>
      </c>
      <c r="I11" s="21"/>
      <c r="J11" s="145">
        <f>H11*1.08</f>
        <v>0</v>
      </c>
      <c r="K11" s="146">
        <f>G11*H11</f>
        <v>0</v>
      </c>
      <c r="L11" s="146">
        <f>G11*J11</f>
        <v>0</v>
      </c>
      <c r="M11" s="22"/>
      <c r="N11" s="10"/>
      <c r="O11" s="10"/>
      <c r="P11" s="10"/>
      <c r="Q11" s="10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</row>
    <row r="12" spans="1:55" s="9" customFormat="1" ht="48" customHeight="1" x14ac:dyDescent="0.2">
      <c r="A12" s="267">
        <v>2</v>
      </c>
      <c r="B12" s="83" t="s">
        <v>16</v>
      </c>
      <c r="C12" s="20"/>
      <c r="D12" s="20"/>
      <c r="E12" s="267"/>
      <c r="F12" s="267" t="s">
        <v>15</v>
      </c>
      <c r="G12" s="38">
        <v>50</v>
      </c>
      <c r="H12" s="171">
        <v>0</v>
      </c>
      <c r="I12" s="21"/>
      <c r="J12" s="145">
        <f t="shared" ref="J12:J25" si="3">H12*1.08</f>
        <v>0</v>
      </c>
      <c r="K12" s="146">
        <f t="shared" ref="K12:K25" si="4">G12*H12</f>
        <v>0</v>
      </c>
      <c r="L12" s="146">
        <f t="shared" ref="L12:L25" si="5">G12*J12</f>
        <v>0</v>
      </c>
      <c r="M12" s="22"/>
      <c r="N12" s="10"/>
      <c r="O12" s="10"/>
      <c r="P12" s="10"/>
      <c r="Q12" s="10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</row>
    <row r="13" spans="1:55" s="9" customFormat="1" ht="81.75" customHeight="1" x14ac:dyDescent="0.2">
      <c r="A13" s="267">
        <v>3</v>
      </c>
      <c r="B13" s="83" t="s">
        <v>17</v>
      </c>
      <c r="C13" s="20" t="s">
        <v>18</v>
      </c>
      <c r="D13" s="20"/>
      <c r="E13" s="267"/>
      <c r="F13" s="267" t="s">
        <v>15</v>
      </c>
      <c r="G13" s="38">
        <v>500</v>
      </c>
      <c r="H13" s="171">
        <v>0</v>
      </c>
      <c r="I13" s="21"/>
      <c r="J13" s="145">
        <f t="shared" si="3"/>
        <v>0</v>
      </c>
      <c r="K13" s="146">
        <f t="shared" si="4"/>
        <v>0</v>
      </c>
      <c r="L13" s="146">
        <f t="shared" si="5"/>
        <v>0</v>
      </c>
      <c r="M13" s="22"/>
      <c r="N13" s="10"/>
      <c r="O13" s="10"/>
      <c r="P13" s="10"/>
      <c r="Q13" s="10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</row>
    <row r="14" spans="1:55" s="9" customFormat="1" ht="78.75" customHeight="1" x14ac:dyDescent="0.2">
      <c r="A14" s="267">
        <v>4</v>
      </c>
      <c r="B14" s="83" t="s">
        <v>19</v>
      </c>
      <c r="C14" s="20" t="s">
        <v>20</v>
      </c>
      <c r="D14" s="20"/>
      <c r="E14" s="267"/>
      <c r="F14" s="267" t="s">
        <v>15</v>
      </c>
      <c r="G14" s="38">
        <v>900</v>
      </c>
      <c r="H14" s="171">
        <v>0</v>
      </c>
      <c r="I14" s="21"/>
      <c r="J14" s="145">
        <f t="shared" si="3"/>
        <v>0</v>
      </c>
      <c r="K14" s="146">
        <f t="shared" si="4"/>
        <v>0</v>
      </c>
      <c r="L14" s="146">
        <f t="shared" si="5"/>
        <v>0</v>
      </c>
      <c r="M14" s="22"/>
      <c r="N14" s="10"/>
      <c r="O14" s="10"/>
      <c r="P14" s="10"/>
      <c r="Q14" s="10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</row>
    <row r="15" spans="1:55" s="9" customFormat="1" ht="81" customHeight="1" x14ac:dyDescent="0.2">
      <c r="A15" s="267">
        <v>5</v>
      </c>
      <c r="B15" s="83" t="s">
        <v>202</v>
      </c>
      <c r="C15" s="20" t="s">
        <v>21</v>
      </c>
      <c r="D15" s="20"/>
      <c r="E15" s="267"/>
      <c r="F15" s="267" t="s">
        <v>15</v>
      </c>
      <c r="G15" s="38">
        <v>1100</v>
      </c>
      <c r="H15" s="171">
        <v>0</v>
      </c>
      <c r="I15" s="21"/>
      <c r="J15" s="145">
        <f t="shared" si="3"/>
        <v>0</v>
      </c>
      <c r="K15" s="146">
        <f t="shared" si="4"/>
        <v>0</v>
      </c>
      <c r="L15" s="146">
        <f t="shared" si="5"/>
        <v>0</v>
      </c>
      <c r="M15" s="22"/>
      <c r="N15" s="10"/>
      <c r="O15" s="10"/>
      <c r="P15" s="10"/>
      <c r="Q15" s="10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</row>
    <row r="16" spans="1:55" s="9" customFormat="1" ht="83.25" customHeight="1" x14ac:dyDescent="0.2">
      <c r="A16" s="267">
        <v>6</v>
      </c>
      <c r="B16" s="83" t="s">
        <v>202</v>
      </c>
      <c r="C16" s="20" t="s">
        <v>22</v>
      </c>
      <c r="D16" s="20"/>
      <c r="E16" s="267"/>
      <c r="F16" s="267" t="s">
        <v>15</v>
      </c>
      <c r="G16" s="38">
        <v>50</v>
      </c>
      <c r="H16" s="171">
        <v>0</v>
      </c>
      <c r="I16" s="21"/>
      <c r="J16" s="145">
        <f t="shared" si="3"/>
        <v>0</v>
      </c>
      <c r="K16" s="146">
        <f t="shared" si="4"/>
        <v>0</v>
      </c>
      <c r="L16" s="146">
        <f t="shared" si="5"/>
        <v>0</v>
      </c>
      <c r="M16" s="22"/>
      <c r="N16" s="10"/>
      <c r="O16" s="10"/>
      <c r="P16" s="10"/>
      <c r="Q16" s="10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</row>
    <row r="17" spans="1:55" s="9" customFormat="1" ht="24" customHeight="1" x14ac:dyDescent="0.2">
      <c r="A17" s="267">
        <v>7</v>
      </c>
      <c r="B17" s="83" t="s">
        <v>23</v>
      </c>
      <c r="C17" s="20" t="s">
        <v>24</v>
      </c>
      <c r="D17" s="20"/>
      <c r="E17" s="267"/>
      <c r="F17" s="267" t="s">
        <v>15</v>
      </c>
      <c r="G17" s="38">
        <v>50</v>
      </c>
      <c r="H17" s="171">
        <v>0</v>
      </c>
      <c r="I17" s="21"/>
      <c r="J17" s="145">
        <f t="shared" si="3"/>
        <v>0</v>
      </c>
      <c r="K17" s="146">
        <f t="shared" si="4"/>
        <v>0</v>
      </c>
      <c r="L17" s="146">
        <f t="shared" si="5"/>
        <v>0</v>
      </c>
      <c r="M17" s="22"/>
      <c r="N17" s="10"/>
      <c r="O17" s="10"/>
      <c r="P17" s="10"/>
      <c r="Q17" s="10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</row>
    <row r="18" spans="1:55" s="9" customFormat="1" ht="24" customHeight="1" x14ac:dyDescent="0.2">
      <c r="A18" s="267">
        <v>8</v>
      </c>
      <c r="B18" s="83" t="s">
        <v>25</v>
      </c>
      <c r="C18" s="20" t="s">
        <v>26</v>
      </c>
      <c r="D18" s="20"/>
      <c r="E18" s="267"/>
      <c r="F18" s="267" t="s">
        <v>15</v>
      </c>
      <c r="G18" s="38">
        <v>550</v>
      </c>
      <c r="H18" s="171">
        <v>0</v>
      </c>
      <c r="I18" s="21"/>
      <c r="J18" s="145">
        <f t="shared" si="3"/>
        <v>0</v>
      </c>
      <c r="K18" s="146">
        <f t="shared" si="4"/>
        <v>0</v>
      </c>
      <c r="L18" s="146">
        <f t="shared" si="5"/>
        <v>0</v>
      </c>
      <c r="M18" s="22"/>
      <c r="N18" s="10"/>
      <c r="O18" s="10"/>
      <c r="P18" s="10"/>
      <c r="Q18" s="10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</row>
    <row r="19" spans="1:55" s="9" customFormat="1" ht="24" customHeight="1" x14ac:dyDescent="0.2">
      <c r="A19" s="267">
        <v>9</v>
      </c>
      <c r="B19" s="372" t="s">
        <v>27</v>
      </c>
      <c r="C19" s="39" t="s">
        <v>171</v>
      </c>
      <c r="D19" s="39"/>
      <c r="E19" s="26"/>
      <c r="F19" s="26" t="s">
        <v>15</v>
      </c>
      <c r="G19" s="40">
        <v>20</v>
      </c>
      <c r="H19" s="172">
        <v>0</v>
      </c>
      <c r="I19" s="21"/>
      <c r="J19" s="145">
        <f t="shared" si="3"/>
        <v>0</v>
      </c>
      <c r="K19" s="146">
        <f t="shared" si="4"/>
        <v>0</v>
      </c>
      <c r="L19" s="146">
        <f t="shared" si="5"/>
        <v>0</v>
      </c>
      <c r="M19" s="22"/>
      <c r="N19" s="10"/>
      <c r="O19" s="10"/>
      <c r="P19" s="10"/>
      <c r="Q19" s="10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</row>
    <row r="20" spans="1:55" s="9" customFormat="1" ht="24" customHeight="1" x14ac:dyDescent="0.2">
      <c r="A20" s="267">
        <v>10</v>
      </c>
      <c r="B20" s="83" t="s">
        <v>28</v>
      </c>
      <c r="C20" s="20" t="s">
        <v>29</v>
      </c>
      <c r="D20" s="20"/>
      <c r="E20" s="267"/>
      <c r="F20" s="267" t="s">
        <v>15</v>
      </c>
      <c r="G20" s="38">
        <v>900</v>
      </c>
      <c r="H20" s="171">
        <v>0</v>
      </c>
      <c r="I20" s="21"/>
      <c r="J20" s="145">
        <f t="shared" si="3"/>
        <v>0</v>
      </c>
      <c r="K20" s="146">
        <f t="shared" si="4"/>
        <v>0</v>
      </c>
      <c r="L20" s="146">
        <f t="shared" si="5"/>
        <v>0</v>
      </c>
      <c r="M20" s="22"/>
      <c r="N20" s="10"/>
      <c r="O20" s="10"/>
      <c r="P20" s="10"/>
      <c r="Q20" s="10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</row>
    <row r="21" spans="1:55" s="9" customFormat="1" ht="24" customHeight="1" x14ac:dyDescent="0.2">
      <c r="A21" s="267">
        <v>12</v>
      </c>
      <c r="B21" s="83" t="s">
        <v>30</v>
      </c>
      <c r="C21" s="20" t="s">
        <v>31</v>
      </c>
      <c r="D21" s="20"/>
      <c r="E21" s="267"/>
      <c r="F21" s="267" t="s">
        <v>15</v>
      </c>
      <c r="G21" s="38">
        <v>50</v>
      </c>
      <c r="H21" s="171">
        <v>0</v>
      </c>
      <c r="I21" s="21"/>
      <c r="J21" s="145">
        <f t="shared" si="3"/>
        <v>0</v>
      </c>
      <c r="K21" s="146">
        <f t="shared" si="4"/>
        <v>0</v>
      </c>
      <c r="L21" s="146">
        <f t="shared" si="5"/>
        <v>0</v>
      </c>
      <c r="M21" s="22"/>
      <c r="N21" s="10"/>
      <c r="O21" s="10"/>
      <c r="P21" s="10"/>
      <c r="Q21" s="10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</row>
    <row r="22" spans="1:55" s="9" customFormat="1" ht="24" customHeight="1" x14ac:dyDescent="0.2">
      <c r="A22" s="267">
        <v>13</v>
      </c>
      <c r="B22" s="83" t="s">
        <v>30</v>
      </c>
      <c r="C22" s="20" t="s">
        <v>32</v>
      </c>
      <c r="D22" s="20"/>
      <c r="E22" s="267"/>
      <c r="F22" s="267" t="s">
        <v>15</v>
      </c>
      <c r="G22" s="38">
        <v>150</v>
      </c>
      <c r="H22" s="171">
        <v>0</v>
      </c>
      <c r="I22" s="21"/>
      <c r="J22" s="145">
        <f t="shared" si="3"/>
        <v>0</v>
      </c>
      <c r="K22" s="146">
        <f t="shared" si="4"/>
        <v>0</v>
      </c>
      <c r="L22" s="146">
        <f t="shared" si="5"/>
        <v>0</v>
      </c>
      <c r="M22" s="22"/>
      <c r="N22" s="10"/>
      <c r="O22" s="10"/>
      <c r="P22" s="10"/>
      <c r="Q22" s="10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</row>
    <row r="23" spans="1:55" s="9" customFormat="1" ht="39.75" customHeight="1" x14ac:dyDescent="0.2">
      <c r="A23" s="267">
        <v>14</v>
      </c>
      <c r="B23" s="83" t="s">
        <v>33</v>
      </c>
      <c r="C23" s="20"/>
      <c r="D23" s="20"/>
      <c r="E23" s="267"/>
      <c r="F23" s="267" t="s">
        <v>34</v>
      </c>
      <c r="G23" s="38">
        <v>2500</v>
      </c>
      <c r="H23" s="171">
        <v>0</v>
      </c>
      <c r="I23" s="21"/>
      <c r="J23" s="145">
        <f t="shared" si="3"/>
        <v>0</v>
      </c>
      <c r="K23" s="146">
        <f t="shared" si="4"/>
        <v>0</v>
      </c>
      <c r="L23" s="146">
        <f t="shared" si="5"/>
        <v>0</v>
      </c>
      <c r="M23" s="22"/>
      <c r="N23" s="10"/>
      <c r="O23" s="10"/>
      <c r="P23" s="10"/>
      <c r="Q23" s="10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</row>
    <row r="24" spans="1:55" s="9" customFormat="1" ht="36" customHeight="1" x14ac:dyDescent="0.2">
      <c r="A24" s="267">
        <v>15</v>
      </c>
      <c r="B24" s="83" t="s">
        <v>35</v>
      </c>
      <c r="C24" s="20"/>
      <c r="D24" s="20"/>
      <c r="E24" s="267"/>
      <c r="F24" s="267" t="s">
        <v>34</v>
      </c>
      <c r="G24" s="38">
        <v>4100</v>
      </c>
      <c r="H24" s="171">
        <v>0</v>
      </c>
      <c r="I24" s="21"/>
      <c r="J24" s="145">
        <f t="shared" si="3"/>
        <v>0</v>
      </c>
      <c r="K24" s="146">
        <f t="shared" si="4"/>
        <v>0</v>
      </c>
      <c r="L24" s="146">
        <f t="shared" si="5"/>
        <v>0</v>
      </c>
      <c r="M24" s="22"/>
      <c r="N24" s="10"/>
      <c r="O24" s="10"/>
      <c r="P24" s="10"/>
      <c r="Q24" s="10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</row>
    <row r="25" spans="1:55" s="9" customFormat="1" ht="36.75" customHeight="1" x14ac:dyDescent="0.2">
      <c r="A25" s="267">
        <v>16</v>
      </c>
      <c r="B25" s="83" t="s">
        <v>36</v>
      </c>
      <c r="C25" s="20" t="s">
        <v>37</v>
      </c>
      <c r="D25" s="20"/>
      <c r="E25" s="267"/>
      <c r="F25" s="267" t="s">
        <v>15</v>
      </c>
      <c r="G25" s="38">
        <v>10</v>
      </c>
      <c r="H25" s="171">
        <v>0</v>
      </c>
      <c r="I25" s="21"/>
      <c r="J25" s="145">
        <f t="shared" si="3"/>
        <v>0</v>
      </c>
      <c r="K25" s="146">
        <f t="shared" si="4"/>
        <v>0</v>
      </c>
      <c r="L25" s="146">
        <f t="shared" si="5"/>
        <v>0</v>
      </c>
      <c r="M25" s="41"/>
      <c r="N25" s="10"/>
      <c r="O25" s="10"/>
      <c r="P25" s="10"/>
      <c r="Q25" s="10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</row>
    <row r="26" spans="1:55" s="9" customFormat="1" ht="30" customHeight="1" x14ac:dyDescent="0.2">
      <c r="A26" s="154"/>
      <c r="B26" s="161"/>
      <c r="C26" s="156"/>
      <c r="D26" s="156"/>
      <c r="E26" s="154"/>
      <c r="F26" s="154"/>
      <c r="G26" s="140"/>
      <c r="H26" s="170"/>
      <c r="I26" s="144"/>
      <c r="J26" s="163" t="s">
        <v>252</v>
      </c>
      <c r="K26" s="159">
        <f>SUM(K11:K25)</f>
        <v>0</v>
      </c>
      <c r="L26" s="159">
        <f>SUM(L11:L25)</f>
        <v>0</v>
      </c>
      <c r="M26" s="162"/>
      <c r="N26" s="10"/>
      <c r="O26" s="10"/>
      <c r="P26" s="10"/>
      <c r="Q26" s="10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</row>
    <row r="27" spans="1:55" s="4" customFormat="1" x14ac:dyDescent="0.2">
      <c r="A27" s="450"/>
      <c r="B27" s="451"/>
      <c r="C27" s="451"/>
      <c r="D27" s="451"/>
      <c r="E27" s="451"/>
      <c r="F27" s="451"/>
      <c r="G27" s="451"/>
      <c r="H27" s="451"/>
      <c r="I27" s="451"/>
      <c r="J27" s="451"/>
      <c r="K27" s="451"/>
      <c r="L27" s="451"/>
      <c r="M27" s="452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202"/>
      <c r="Y27" s="202"/>
      <c r="Z27" s="202"/>
      <c r="AA27" s="202"/>
      <c r="AB27" s="202"/>
      <c r="AC27" s="202"/>
      <c r="AD27" s="202"/>
      <c r="AE27" s="202"/>
      <c r="AF27" s="202"/>
      <c r="AG27" s="202"/>
      <c r="AH27" s="202"/>
      <c r="AI27" s="202"/>
      <c r="AJ27" s="202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</row>
    <row r="28" spans="1:55" s="135" customFormat="1" ht="21.95" customHeight="1" x14ac:dyDescent="0.2">
      <c r="A28" s="431" t="s">
        <v>12</v>
      </c>
      <c r="B28" s="453"/>
      <c r="C28" s="453"/>
      <c r="D28" s="453"/>
      <c r="E28" s="453"/>
      <c r="F28" s="453"/>
      <c r="G28" s="453"/>
      <c r="H28" s="453"/>
      <c r="I28" s="453"/>
      <c r="J28" s="453"/>
      <c r="K28" s="453"/>
      <c r="L28" s="453"/>
      <c r="M28" s="453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2"/>
      <c r="AC28" s="202"/>
      <c r="AD28" s="202"/>
      <c r="AE28" s="202"/>
      <c r="AF28" s="202"/>
      <c r="AG28" s="202"/>
      <c r="AH28" s="202"/>
      <c r="AI28" s="202"/>
      <c r="AJ28" s="202"/>
      <c r="AK28" s="202"/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2"/>
      <c r="AY28" s="202"/>
      <c r="AZ28" s="202"/>
      <c r="BA28" s="202"/>
      <c r="BB28" s="202"/>
      <c r="BC28" s="202"/>
    </row>
    <row r="29" spans="1:55" s="9" customFormat="1" ht="24" customHeight="1" x14ac:dyDescent="0.2">
      <c r="A29" s="267">
        <v>1</v>
      </c>
      <c r="B29" s="373" t="s">
        <v>39</v>
      </c>
      <c r="C29" s="42" t="s">
        <v>40</v>
      </c>
      <c r="D29" s="20"/>
      <c r="E29" s="267"/>
      <c r="F29" s="267" t="s">
        <v>41</v>
      </c>
      <c r="G29" s="38">
        <v>450</v>
      </c>
      <c r="H29" s="171">
        <v>0</v>
      </c>
      <c r="I29" s="21"/>
      <c r="J29" s="145">
        <f t="shared" ref="J29" si="6">H29*1.08</f>
        <v>0</v>
      </c>
      <c r="K29" s="159">
        <f t="shared" ref="K29" si="7">G29*H29</f>
        <v>0</v>
      </c>
      <c r="L29" s="159">
        <f t="shared" ref="L29" si="8">G29*J29</f>
        <v>0</v>
      </c>
      <c r="M29" s="24"/>
      <c r="N29" s="10"/>
      <c r="O29" s="10"/>
      <c r="P29" s="10"/>
      <c r="Q29" s="10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</row>
    <row r="30" spans="1:55" s="4" customFormat="1" x14ac:dyDescent="0.2">
      <c r="A30" s="45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2"/>
      <c r="AF30" s="202"/>
      <c r="AG30" s="202"/>
      <c r="AH30" s="202"/>
      <c r="AI30" s="202"/>
      <c r="AJ30" s="202"/>
      <c r="AK30" s="202"/>
      <c r="AL30" s="202"/>
      <c r="AM30" s="202"/>
      <c r="AN30" s="202"/>
      <c r="AO30" s="202"/>
      <c r="AP30" s="202"/>
      <c r="AQ30" s="202"/>
      <c r="AR30" s="202"/>
      <c r="AS30" s="202"/>
      <c r="AT30" s="202"/>
      <c r="AU30" s="202"/>
      <c r="AV30" s="202"/>
      <c r="AW30" s="202"/>
      <c r="AX30" s="202"/>
      <c r="AY30" s="202"/>
      <c r="AZ30" s="202"/>
      <c r="BA30" s="202"/>
      <c r="BB30" s="202"/>
      <c r="BC30" s="202"/>
    </row>
    <row r="31" spans="1:55" s="135" customFormat="1" ht="21.95" customHeight="1" x14ac:dyDescent="0.2">
      <c r="A31" s="431" t="s">
        <v>38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  <c r="L31" s="453"/>
      <c r="M31" s="453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10"/>
      <c r="Y31" s="202"/>
      <c r="Z31" s="202"/>
      <c r="AA31" s="202"/>
      <c r="AB31" s="202"/>
      <c r="AC31" s="202"/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02"/>
    </row>
    <row r="32" spans="1:55" s="9" customFormat="1" ht="24" customHeight="1" x14ac:dyDescent="0.2">
      <c r="A32" s="43">
        <v>1</v>
      </c>
      <c r="B32" s="373" t="s">
        <v>43</v>
      </c>
      <c r="C32" s="39"/>
      <c r="D32" s="39"/>
      <c r="E32" s="26"/>
      <c r="F32" s="26" t="s">
        <v>15</v>
      </c>
      <c r="G32" s="40">
        <v>1500</v>
      </c>
      <c r="H32" s="172">
        <v>0</v>
      </c>
      <c r="I32" s="21"/>
      <c r="J32" s="145">
        <f t="shared" ref="J32" si="9">H32*1.08</f>
        <v>0</v>
      </c>
      <c r="K32" s="159">
        <f t="shared" ref="K32" si="10">G32*H32</f>
        <v>0</v>
      </c>
      <c r="L32" s="159">
        <f t="shared" ref="L32" si="11">G32*J32</f>
        <v>0</v>
      </c>
      <c r="M32" s="44"/>
      <c r="N32" s="10"/>
      <c r="O32" s="10"/>
      <c r="P32" s="10"/>
      <c r="Q32" s="10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</row>
    <row r="33" spans="1:55" s="4" customFormat="1" x14ac:dyDescent="0.2">
      <c r="A33" s="450"/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2"/>
      <c r="AL33" s="202"/>
      <c r="AM33" s="202"/>
      <c r="AN33" s="202"/>
      <c r="AO33" s="202"/>
      <c r="AP33" s="202"/>
      <c r="AQ33" s="202"/>
      <c r="AR33" s="202"/>
      <c r="AS33" s="202"/>
      <c r="AT33" s="202"/>
      <c r="AU33" s="202"/>
      <c r="AV33" s="202"/>
      <c r="AW33" s="202"/>
      <c r="AX33" s="202"/>
      <c r="AY33" s="202"/>
      <c r="AZ33" s="202"/>
      <c r="BA33" s="202"/>
      <c r="BB33" s="202"/>
      <c r="BC33" s="202"/>
    </row>
    <row r="34" spans="1:55" s="136" customFormat="1" ht="21.95" customHeight="1" x14ac:dyDescent="0.2">
      <c r="A34" s="431" t="s">
        <v>42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11"/>
      <c r="O34" s="10"/>
      <c r="P34" s="10"/>
      <c r="Q34" s="10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</row>
    <row r="35" spans="1:55" s="4" customFormat="1" ht="107.25" customHeight="1" x14ac:dyDescent="0.2">
      <c r="A35" s="354">
        <v>1</v>
      </c>
      <c r="B35" s="373" t="s">
        <v>149</v>
      </c>
      <c r="C35" s="42" t="s">
        <v>150</v>
      </c>
      <c r="D35" s="20"/>
      <c r="E35" s="354"/>
      <c r="F35" s="354" t="s">
        <v>41</v>
      </c>
      <c r="G35" s="38">
        <v>30</v>
      </c>
      <c r="H35" s="46">
        <v>0</v>
      </c>
      <c r="I35" s="117"/>
      <c r="J35" s="145">
        <f t="shared" ref="J35" si="12">H35*1.08</f>
        <v>0</v>
      </c>
      <c r="K35" s="159">
        <f t="shared" ref="K35" si="13">G35*H35</f>
        <v>0</v>
      </c>
      <c r="L35" s="159">
        <f t="shared" ref="L35" si="14">G35*J35</f>
        <v>0</v>
      </c>
      <c r="M35" s="379" t="s">
        <v>242</v>
      </c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2"/>
      <c r="AL35" s="202"/>
      <c r="AM35" s="202"/>
      <c r="AN35" s="202"/>
      <c r="AO35" s="202"/>
      <c r="AP35" s="202"/>
      <c r="AQ35" s="202"/>
      <c r="AR35" s="202"/>
      <c r="AS35" s="202"/>
      <c r="AT35" s="202"/>
      <c r="AU35" s="202"/>
      <c r="AV35" s="202"/>
      <c r="AW35" s="202"/>
      <c r="AX35" s="202"/>
      <c r="AY35" s="202"/>
      <c r="AZ35" s="202"/>
      <c r="BA35" s="202"/>
      <c r="BB35" s="202"/>
      <c r="BC35" s="202"/>
    </row>
    <row r="36" spans="1:55" s="4" customFormat="1" x14ac:dyDescent="0.2">
      <c r="A36" s="450"/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  <c r="AM36" s="202"/>
      <c r="AN36" s="202"/>
      <c r="AO36" s="202"/>
      <c r="AP36" s="202"/>
      <c r="AQ36" s="202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</row>
    <row r="37" spans="1:55" s="136" customFormat="1" ht="21.95" customHeight="1" x14ac:dyDescent="0.2">
      <c r="A37" s="430" t="s">
        <v>44</v>
      </c>
      <c r="B37" s="430"/>
      <c r="C37" s="430"/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10"/>
      <c r="O37" s="10"/>
      <c r="P37" s="10"/>
      <c r="Q37" s="10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</row>
    <row r="38" spans="1:55" s="4" customFormat="1" ht="35.25" customHeight="1" x14ac:dyDescent="0.2">
      <c r="A38" s="23">
        <v>1</v>
      </c>
      <c r="B38" s="375" t="s">
        <v>126</v>
      </c>
      <c r="C38" s="24"/>
      <c r="D38" s="25"/>
      <c r="E38" s="20"/>
      <c r="F38" s="20" t="s">
        <v>15</v>
      </c>
      <c r="G38" s="48">
        <v>2400</v>
      </c>
      <c r="H38" s="173">
        <v>0</v>
      </c>
      <c r="I38" s="21"/>
      <c r="J38" s="145">
        <f t="shared" ref="J38" si="15">H38*1.08</f>
        <v>0</v>
      </c>
      <c r="K38" s="159">
        <f t="shared" ref="K38" si="16">G38*H38</f>
        <v>0</v>
      </c>
      <c r="L38" s="159">
        <f t="shared" ref="L38" si="17">G38*J38</f>
        <v>0</v>
      </c>
      <c r="M38" s="24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2"/>
      <c r="AE38" s="202"/>
      <c r="AF38" s="202"/>
      <c r="AG38" s="202"/>
      <c r="AH38" s="202"/>
      <c r="AI38" s="202"/>
      <c r="AJ38" s="202"/>
      <c r="AK38" s="202"/>
      <c r="AL38" s="202"/>
      <c r="AM38" s="202"/>
      <c r="AN38" s="202"/>
      <c r="AO38" s="202"/>
      <c r="AP38" s="202"/>
      <c r="AQ38" s="202"/>
      <c r="AR38" s="202"/>
      <c r="AS38" s="202"/>
      <c r="AT38" s="202"/>
      <c r="AU38" s="202"/>
      <c r="AV38" s="202"/>
      <c r="AW38" s="202"/>
      <c r="AX38" s="202"/>
      <c r="AY38" s="202"/>
      <c r="AZ38" s="202"/>
      <c r="BA38" s="202"/>
      <c r="BB38" s="202"/>
      <c r="BC38" s="202"/>
    </row>
    <row r="39" spans="1:55" s="4" customFormat="1" x14ac:dyDescent="0.2">
      <c r="A39" s="450"/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2"/>
      <c r="AE39" s="202"/>
      <c r="AF39" s="202"/>
      <c r="AG39" s="202"/>
      <c r="AH39" s="202"/>
      <c r="AI39" s="202"/>
      <c r="AJ39" s="202"/>
      <c r="AK39" s="202"/>
      <c r="AL39" s="202"/>
      <c r="AM39" s="202"/>
      <c r="AN39" s="202"/>
      <c r="AO39" s="202"/>
      <c r="AP39" s="202"/>
      <c r="AQ39" s="202"/>
      <c r="AR39" s="202"/>
      <c r="AS39" s="202"/>
      <c r="AT39" s="202"/>
      <c r="AU39" s="202"/>
      <c r="AV39" s="202"/>
      <c r="AW39" s="202"/>
      <c r="AX39" s="202"/>
      <c r="AY39" s="202"/>
      <c r="AZ39" s="202"/>
      <c r="BA39" s="202"/>
      <c r="BB39" s="202"/>
      <c r="BC39" s="202"/>
    </row>
    <row r="40" spans="1:55" s="137" customFormat="1" ht="21.95" customHeight="1" x14ac:dyDescent="0.2">
      <c r="A40" s="431" t="s">
        <v>45</v>
      </c>
      <c r="B40" s="453"/>
      <c r="C40" s="453"/>
      <c r="D40" s="453"/>
      <c r="E40" s="453"/>
      <c r="F40" s="453"/>
      <c r="G40" s="453"/>
      <c r="H40" s="453"/>
      <c r="I40" s="453"/>
      <c r="J40" s="453"/>
      <c r="K40" s="453"/>
      <c r="L40" s="453"/>
      <c r="M40" s="453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  <c r="AP40" s="201"/>
      <c r="AQ40" s="201"/>
      <c r="AR40" s="201"/>
      <c r="AS40" s="201"/>
      <c r="AT40" s="201"/>
      <c r="AU40" s="201"/>
      <c r="AV40" s="201"/>
      <c r="AW40" s="201"/>
      <c r="AX40" s="201"/>
      <c r="AY40" s="201"/>
      <c r="AZ40" s="201"/>
      <c r="BA40" s="201"/>
      <c r="BB40" s="201"/>
      <c r="BC40" s="201"/>
    </row>
    <row r="41" spans="1:55" s="4" customFormat="1" ht="64.5" customHeight="1" x14ac:dyDescent="0.2">
      <c r="A41" s="267">
        <v>1</v>
      </c>
      <c r="B41" s="377" t="s">
        <v>169</v>
      </c>
      <c r="C41" s="27" t="s">
        <v>170</v>
      </c>
      <c r="D41" s="46"/>
      <c r="E41" s="46"/>
      <c r="F41" s="267" t="s">
        <v>9</v>
      </c>
      <c r="G41" s="38">
        <v>320</v>
      </c>
      <c r="H41" s="171">
        <v>0</v>
      </c>
      <c r="I41" s="21"/>
      <c r="J41" s="145">
        <f t="shared" ref="J41" si="18">H41*1.08</f>
        <v>0</v>
      </c>
      <c r="K41" s="159">
        <f t="shared" ref="K41" si="19">G41*H41</f>
        <v>0</v>
      </c>
      <c r="L41" s="159">
        <f t="shared" ref="L41" si="20">G41*J41</f>
        <v>0</v>
      </c>
      <c r="M41" s="376" t="s">
        <v>280</v>
      </c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  <c r="AJ41" s="202"/>
      <c r="AK41" s="202"/>
      <c r="AL41" s="202"/>
      <c r="AM41" s="202"/>
      <c r="AN41" s="202"/>
      <c r="AO41" s="202"/>
      <c r="AP41" s="202"/>
      <c r="AQ41" s="202"/>
      <c r="AR41" s="202"/>
      <c r="AS41" s="202"/>
      <c r="AT41" s="202"/>
      <c r="AU41" s="202"/>
      <c r="AV41" s="202"/>
      <c r="AW41" s="202"/>
      <c r="AX41" s="202"/>
      <c r="AY41" s="202"/>
      <c r="AZ41" s="202"/>
      <c r="BA41" s="202"/>
      <c r="BB41" s="202"/>
      <c r="BC41" s="202"/>
    </row>
    <row r="42" spans="1:55" s="4" customFormat="1" x14ac:dyDescent="0.2">
      <c r="A42" s="450"/>
      <c r="B42" s="451"/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2"/>
      <c r="AE42" s="202"/>
      <c r="AF42" s="202"/>
      <c r="AG42" s="202"/>
      <c r="AH42" s="202"/>
      <c r="AI42" s="202"/>
      <c r="AJ42" s="202"/>
      <c r="AK42" s="202"/>
      <c r="AL42" s="202"/>
      <c r="AM42" s="202"/>
      <c r="AN42" s="202"/>
      <c r="AO42" s="202"/>
      <c r="AP42" s="202"/>
      <c r="AQ42" s="202"/>
      <c r="AR42" s="202"/>
      <c r="AS42" s="202"/>
      <c r="AT42" s="202"/>
      <c r="AU42" s="202"/>
      <c r="AV42" s="202"/>
      <c r="AW42" s="202"/>
      <c r="AX42" s="202"/>
      <c r="AY42" s="202"/>
      <c r="AZ42" s="202"/>
      <c r="BA42" s="202"/>
      <c r="BB42" s="202"/>
      <c r="BC42" s="202"/>
    </row>
    <row r="43" spans="1:55" s="136" customFormat="1" ht="21.95" customHeight="1" x14ac:dyDescent="0.2">
      <c r="A43" s="431" t="s">
        <v>46</v>
      </c>
      <c r="B43" s="453"/>
      <c r="C43" s="453"/>
      <c r="D43" s="453"/>
      <c r="E43" s="453"/>
      <c r="F43" s="453"/>
      <c r="G43" s="453"/>
      <c r="H43" s="453"/>
      <c r="I43" s="453"/>
      <c r="J43" s="453"/>
      <c r="K43" s="453"/>
      <c r="L43" s="453"/>
      <c r="M43" s="453"/>
      <c r="N43" s="10"/>
      <c r="O43" s="10"/>
      <c r="P43" s="10"/>
      <c r="Q43" s="10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</row>
    <row r="44" spans="1:55" s="4" customFormat="1" ht="35.25" customHeight="1" x14ac:dyDescent="0.2">
      <c r="A44" s="267">
        <v>1</v>
      </c>
      <c r="B44" s="120" t="s">
        <v>216</v>
      </c>
      <c r="C44" s="25"/>
      <c r="D44" s="47"/>
      <c r="E44" s="20"/>
      <c r="F44" s="20" t="s">
        <v>15</v>
      </c>
      <c r="G44" s="48">
        <v>6000</v>
      </c>
      <c r="H44" s="173">
        <v>0</v>
      </c>
      <c r="I44" s="21"/>
      <c r="J44" s="145">
        <f t="shared" ref="J44" si="21">H44*1.08</f>
        <v>0</v>
      </c>
      <c r="K44" s="159">
        <f t="shared" ref="K44" si="22">G44*H44</f>
        <v>0</v>
      </c>
      <c r="L44" s="159">
        <f t="shared" ref="L44" si="23">G44*J44</f>
        <v>0</v>
      </c>
      <c r="M44" s="44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2"/>
      <c r="AE44" s="202"/>
      <c r="AF44" s="202"/>
      <c r="AG44" s="202"/>
      <c r="AH44" s="202"/>
      <c r="AI44" s="202"/>
      <c r="AJ44" s="202"/>
      <c r="AK44" s="202"/>
      <c r="AL44" s="202"/>
      <c r="AM44" s="202"/>
      <c r="AN44" s="202"/>
      <c r="AO44" s="202"/>
      <c r="AP44" s="202"/>
      <c r="AQ44" s="202"/>
      <c r="AR44" s="202"/>
      <c r="AS44" s="202"/>
      <c r="AT44" s="202"/>
      <c r="AU44" s="202"/>
      <c r="AV44" s="202"/>
      <c r="AW44" s="202"/>
      <c r="AX44" s="202"/>
      <c r="AY44" s="202"/>
      <c r="AZ44" s="202"/>
      <c r="BA44" s="202"/>
      <c r="BB44" s="202"/>
      <c r="BC44" s="202"/>
    </row>
    <row r="45" spans="1:55" s="4" customFormat="1" x14ac:dyDescent="0.2">
      <c r="A45" s="450"/>
      <c r="B45" s="451"/>
      <c r="C45" s="451"/>
      <c r="D45" s="451"/>
      <c r="E45" s="451"/>
      <c r="F45" s="451"/>
      <c r="G45" s="451"/>
      <c r="H45" s="451"/>
      <c r="I45" s="451"/>
      <c r="J45" s="451"/>
      <c r="K45" s="451"/>
      <c r="L45" s="451"/>
      <c r="M45" s="45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2"/>
      <c r="AE45" s="202"/>
      <c r="AF45" s="202"/>
      <c r="AG45" s="202"/>
      <c r="AH45" s="202"/>
      <c r="AI45" s="202"/>
      <c r="AJ45" s="202"/>
      <c r="AK45" s="202"/>
      <c r="AL45" s="202"/>
      <c r="AM45" s="202"/>
      <c r="AN45" s="202"/>
      <c r="AO45" s="202"/>
      <c r="AP45" s="202"/>
      <c r="AQ45" s="202"/>
      <c r="AR45" s="202"/>
      <c r="AS45" s="202"/>
      <c r="AT45" s="202"/>
      <c r="AU45" s="202"/>
      <c r="AV45" s="202"/>
      <c r="AW45" s="202"/>
      <c r="AX45" s="202"/>
      <c r="AY45" s="202"/>
      <c r="AZ45" s="202"/>
      <c r="BA45" s="202"/>
      <c r="BB45" s="202"/>
      <c r="BC45" s="202"/>
    </row>
    <row r="46" spans="1:55" s="136" customFormat="1" ht="21.95" customHeight="1" x14ac:dyDescent="0.2">
      <c r="A46" s="431" t="s">
        <v>47</v>
      </c>
      <c r="B46" s="453"/>
      <c r="C46" s="453"/>
      <c r="D46" s="453"/>
      <c r="E46" s="453"/>
      <c r="F46" s="453"/>
      <c r="G46" s="453"/>
      <c r="H46" s="453"/>
      <c r="I46" s="453"/>
      <c r="J46" s="453"/>
      <c r="K46" s="453"/>
      <c r="L46" s="453"/>
      <c r="M46" s="453"/>
      <c r="N46" s="10"/>
      <c r="O46" s="10"/>
      <c r="P46" s="10"/>
      <c r="Q46" s="10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</row>
    <row r="47" spans="1:55" s="4" customFormat="1" ht="24" customHeight="1" x14ac:dyDescent="0.2">
      <c r="A47" s="49">
        <v>1</v>
      </c>
      <c r="B47" s="377" t="s">
        <v>50</v>
      </c>
      <c r="C47" s="27" t="s">
        <v>51</v>
      </c>
      <c r="D47" s="25"/>
      <c r="E47" s="50"/>
      <c r="F47" s="51" t="s">
        <v>11</v>
      </c>
      <c r="G47" s="49">
        <v>120</v>
      </c>
      <c r="H47" s="174">
        <v>0</v>
      </c>
      <c r="I47" s="21"/>
      <c r="J47" s="145">
        <f>H47*1.08</f>
        <v>0</v>
      </c>
      <c r="K47" s="159">
        <f>G47*H47</f>
        <v>0</v>
      </c>
      <c r="L47" s="159">
        <f>G47*J47</f>
        <v>0</v>
      </c>
      <c r="M47" s="5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02"/>
      <c r="AI47" s="202"/>
      <c r="AJ47" s="202"/>
      <c r="AK47" s="202"/>
      <c r="AL47" s="202"/>
      <c r="AM47" s="202"/>
      <c r="AN47" s="202"/>
      <c r="AO47" s="202"/>
      <c r="AP47" s="202"/>
      <c r="AQ47" s="202"/>
      <c r="AR47" s="202"/>
      <c r="AS47" s="202"/>
      <c r="AT47" s="202"/>
      <c r="AU47" s="202"/>
      <c r="AV47" s="202"/>
      <c r="AW47" s="202"/>
      <c r="AX47" s="202"/>
      <c r="AY47" s="202"/>
      <c r="AZ47" s="202"/>
      <c r="BA47" s="202"/>
      <c r="BB47" s="202"/>
      <c r="BC47" s="202"/>
    </row>
    <row r="48" spans="1:55" s="4" customFormat="1" x14ac:dyDescent="0.2">
      <c r="A48" s="450"/>
      <c r="B48" s="451"/>
      <c r="C48" s="451"/>
      <c r="D48" s="451"/>
      <c r="E48" s="451"/>
      <c r="F48" s="451"/>
      <c r="G48" s="451"/>
      <c r="H48" s="451"/>
      <c r="I48" s="451"/>
      <c r="J48" s="451"/>
      <c r="K48" s="451"/>
      <c r="L48" s="451"/>
      <c r="M48" s="45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2"/>
      <c r="AE48" s="202"/>
      <c r="AF48" s="202"/>
      <c r="AG48" s="202"/>
      <c r="AH48" s="202"/>
      <c r="AI48" s="202"/>
      <c r="AJ48" s="202"/>
      <c r="AK48" s="202"/>
      <c r="AL48" s="202"/>
      <c r="AM48" s="202"/>
      <c r="AN48" s="202"/>
      <c r="AO48" s="202"/>
      <c r="AP48" s="202"/>
      <c r="AQ48" s="202"/>
      <c r="AR48" s="202"/>
      <c r="AS48" s="202"/>
      <c r="AT48" s="202"/>
      <c r="AU48" s="202"/>
      <c r="AV48" s="202"/>
      <c r="AW48" s="202"/>
      <c r="AX48" s="202"/>
      <c r="AY48" s="202"/>
      <c r="AZ48" s="202"/>
      <c r="BA48" s="202"/>
      <c r="BB48" s="202"/>
      <c r="BC48" s="202"/>
    </row>
    <row r="49" spans="1:55" s="136" customFormat="1" ht="21.95" customHeight="1" x14ac:dyDescent="0.2">
      <c r="A49" s="431" t="s">
        <v>48</v>
      </c>
      <c r="B49" s="453"/>
      <c r="C49" s="453"/>
      <c r="D49" s="453"/>
      <c r="E49" s="453"/>
      <c r="F49" s="453"/>
      <c r="G49" s="453"/>
      <c r="H49" s="453"/>
      <c r="I49" s="453"/>
      <c r="J49" s="453"/>
      <c r="K49" s="453"/>
      <c r="L49" s="453"/>
      <c r="M49" s="453"/>
      <c r="N49" s="10"/>
      <c r="O49" s="10"/>
      <c r="P49" s="10"/>
      <c r="Q49" s="10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</row>
    <row r="50" spans="1:55" s="4" customFormat="1" ht="84" customHeight="1" x14ac:dyDescent="0.2">
      <c r="A50" s="53">
        <v>1</v>
      </c>
      <c r="B50" s="125" t="s">
        <v>243</v>
      </c>
      <c r="C50" s="54"/>
      <c r="D50" s="27"/>
      <c r="E50" s="55"/>
      <c r="F50" s="27" t="s">
        <v>15</v>
      </c>
      <c r="G50" s="56">
        <v>550</v>
      </c>
      <c r="H50" s="175">
        <v>0</v>
      </c>
      <c r="I50" s="21"/>
      <c r="J50" s="145">
        <f>H50*1.08</f>
        <v>0</v>
      </c>
      <c r="K50" s="159">
        <f>G50*H50</f>
        <v>0</v>
      </c>
      <c r="L50" s="159">
        <f>G50*J50</f>
        <v>0</v>
      </c>
      <c r="M50" s="64" t="s">
        <v>163</v>
      </c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2"/>
      <c r="AE50" s="202"/>
      <c r="AF50" s="202"/>
      <c r="AG50" s="202"/>
      <c r="AH50" s="202"/>
      <c r="AI50" s="202"/>
      <c r="AJ50" s="202"/>
      <c r="AK50" s="202"/>
      <c r="AL50" s="202"/>
      <c r="AM50" s="202"/>
      <c r="AN50" s="202"/>
      <c r="AO50" s="202"/>
      <c r="AP50" s="202"/>
      <c r="AQ50" s="202"/>
      <c r="AR50" s="202"/>
      <c r="AS50" s="202"/>
      <c r="AT50" s="202"/>
      <c r="AU50" s="202"/>
      <c r="AV50" s="202"/>
      <c r="AW50" s="202"/>
      <c r="AX50" s="202"/>
      <c r="AY50" s="202"/>
      <c r="AZ50" s="202"/>
      <c r="BA50" s="202"/>
      <c r="BB50" s="202"/>
      <c r="BC50" s="202"/>
    </row>
    <row r="51" spans="1:55" s="4" customFormat="1" x14ac:dyDescent="0.2">
      <c r="A51" s="450"/>
      <c r="B51" s="451"/>
      <c r="C51" s="451"/>
      <c r="D51" s="451"/>
      <c r="E51" s="451"/>
      <c r="F51" s="451"/>
      <c r="G51" s="451"/>
      <c r="H51" s="451"/>
      <c r="I51" s="451"/>
      <c r="J51" s="451"/>
      <c r="K51" s="451"/>
      <c r="L51" s="451"/>
      <c r="M51" s="452"/>
      <c r="N51" s="202"/>
      <c r="O51" s="202"/>
      <c r="P51" s="202"/>
      <c r="Q51" s="202"/>
      <c r="R51" s="202"/>
      <c r="S51" s="202"/>
      <c r="T51" s="202"/>
      <c r="U51" s="202"/>
      <c r="V51" s="202"/>
      <c r="W51" s="202"/>
      <c r="X51" s="202"/>
      <c r="Y51" s="202"/>
      <c r="Z51" s="202"/>
      <c r="AA51" s="202"/>
      <c r="AB51" s="202"/>
      <c r="AC51" s="202"/>
      <c r="AD51" s="202"/>
      <c r="AE51" s="202"/>
      <c r="AF51" s="202"/>
      <c r="AG51" s="202"/>
      <c r="AH51" s="202"/>
      <c r="AI51" s="202"/>
      <c r="AJ51" s="202"/>
      <c r="AK51" s="202"/>
      <c r="AL51" s="202"/>
      <c r="AM51" s="202"/>
      <c r="AN51" s="202"/>
      <c r="AO51" s="202"/>
      <c r="AP51" s="202"/>
      <c r="AQ51" s="202"/>
      <c r="AR51" s="202"/>
      <c r="AS51" s="202"/>
      <c r="AT51" s="202"/>
      <c r="AU51" s="202"/>
      <c r="AV51" s="202"/>
      <c r="AW51" s="202"/>
      <c r="AX51" s="202"/>
      <c r="AY51" s="202"/>
      <c r="AZ51" s="202"/>
      <c r="BA51" s="202"/>
      <c r="BB51" s="202"/>
      <c r="BC51" s="202"/>
    </row>
    <row r="52" spans="1:55" s="136" customFormat="1" ht="21.95" customHeight="1" x14ac:dyDescent="0.2">
      <c r="A52" s="431" t="s">
        <v>49</v>
      </c>
      <c r="B52" s="453"/>
      <c r="C52" s="453"/>
      <c r="D52" s="453"/>
      <c r="E52" s="453"/>
      <c r="F52" s="453"/>
      <c r="G52" s="453"/>
      <c r="H52" s="453"/>
      <c r="I52" s="453"/>
      <c r="J52" s="453"/>
      <c r="K52" s="453"/>
      <c r="L52" s="453"/>
      <c r="M52" s="453"/>
      <c r="N52" s="10"/>
      <c r="O52" s="10"/>
      <c r="P52" s="10"/>
      <c r="Q52" s="10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</row>
    <row r="53" spans="1:55" s="4" customFormat="1" ht="32.25" customHeight="1" x14ac:dyDescent="0.2">
      <c r="A53" s="26">
        <v>1</v>
      </c>
      <c r="B53" s="120" t="s">
        <v>125</v>
      </c>
      <c r="C53" s="57"/>
      <c r="D53" s="26"/>
      <c r="E53" s="199"/>
      <c r="F53" s="26" t="s">
        <v>15</v>
      </c>
      <c r="G53" s="40">
        <v>200</v>
      </c>
      <c r="H53" s="172">
        <v>0</v>
      </c>
      <c r="I53" s="21"/>
      <c r="J53" s="145">
        <f>H53*1.08</f>
        <v>0</v>
      </c>
      <c r="K53" s="159">
        <f>G53*H53</f>
        <v>0</v>
      </c>
      <c r="L53" s="159">
        <f>G53*J53</f>
        <v>0</v>
      </c>
      <c r="M53" s="29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202"/>
      <c r="AE53" s="202"/>
      <c r="AF53" s="202"/>
      <c r="AG53" s="202"/>
      <c r="AH53" s="202"/>
      <c r="AI53" s="202"/>
      <c r="AJ53" s="202"/>
      <c r="AK53" s="202"/>
      <c r="AL53" s="202"/>
      <c r="AM53" s="202"/>
      <c r="AN53" s="202"/>
      <c r="AO53" s="202"/>
      <c r="AP53" s="202"/>
      <c r="AQ53" s="202"/>
      <c r="AR53" s="202"/>
      <c r="AS53" s="202"/>
      <c r="AT53" s="202"/>
      <c r="AU53" s="202"/>
      <c r="AV53" s="202"/>
      <c r="AW53" s="202"/>
      <c r="AX53" s="202"/>
      <c r="AY53" s="202"/>
      <c r="AZ53" s="202"/>
      <c r="BA53" s="202"/>
      <c r="BB53" s="202"/>
      <c r="BC53" s="202"/>
    </row>
    <row r="54" spans="1:55" s="4" customFormat="1" x14ac:dyDescent="0.2">
      <c r="A54" s="450"/>
      <c r="B54" s="451"/>
      <c r="C54" s="451"/>
      <c r="D54" s="451"/>
      <c r="E54" s="451"/>
      <c r="F54" s="451"/>
      <c r="G54" s="451"/>
      <c r="H54" s="451"/>
      <c r="I54" s="451"/>
      <c r="J54" s="451"/>
      <c r="K54" s="451"/>
      <c r="L54" s="451"/>
      <c r="M54" s="45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202"/>
      <c r="AE54" s="202"/>
      <c r="AF54" s="202"/>
      <c r="AG54" s="202"/>
      <c r="AH54" s="202"/>
      <c r="AI54" s="202"/>
      <c r="AJ54" s="202"/>
      <c r="AK54" s="202"/>
      <c r="AL54" s="202"/>
      <c r="AM54" s="202"/>
      <c r="AN54" s="202"/>
      <c r="AO54" s="202"/>
      <c r="AP54" s="202"/>
      <c r="AQ54" s="202"/>
      <c r="AR54" s="202"/>
      <c r="AS54" s="202"/>
      <c r="AT54" s="202"/>
      <c r="AU54" s="202"/>
      <c r="AV54" s="202"/>
      <c r="AW54" s="202"/>
      <c r="AX54" s="202"/>
      <c r="AY54" s="202"/>
      <c r="AZ54" s="202"/>
      <c r="BA54" s="202"/>
      <c r="BB54" s="202"/>
      <c r="BC54" s="202"/>
    </row>
    <row r="55" spans="1:55" s="136" customFormat="1" ht="21.95" customHeight="1" x14ac:dyDescent="0.2">
      <c r="A55" s="431" t="s">
        <v>281</v>
      </c>
      <c r="B55" s="453"/>
      <c r="C55" s="453"/>
      <c r="D55" s="453"/>
      <c r="E55" s="453"/>
      <c r="F55" s="453"/>
      <c r="G55" s="453"/>
      <c r="H55" s="453"/>
      <c r="I55" s="453"/>
      <c r="J55" s="453"/>
      <c r="K55" s="453"/>
      <c r="L55" s="453"/>
      <c r="M55" s="453"/>
      <c r="N55" s="10"/>
      <c r="O55" s="10"/>
      <c r="P55" s="10"/>
      <c r="Q55" s="10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</row>
    <row r="56" spans="1:55" s="4" customFormat="1" ht="53.25" customHeight="1" x14ac:dyDescent="0.2">
      <c r="A56" s="26">
        <v>1</v>
      </c>
      <c r="B56" s="378" t="s">
        <v>52</v>
      </c>
      <c r="C56" s="27"/>
      <c r="D56" s="28"/>
      <c r="E56" s="28"/>
      <c r="F56" s="267" t="s">
        <v>9</v>
      </c>
      <c r="G56" s="28">
        <v>500</v>
      </c>
      <c r="H56" s="178">
        <v>0</v>
      </c>
      <c r="I56" s="21"/>
      <c r="J56" s="145">
        <f>H56*1.08</f>
        <v>0</v>
      </c>
      <c r="K56" s="159">
        <f>G56*H56</f>
        <v>0</v>
      </c>
      <c r="L56" s="159">
        <f>G56*J56</f>
        <v>0</v>
      </c>
      <c r="M56" s="29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2"/>
      <c r="AE56" s="202"/>
      <c r="AF56" s="202"/>
      <c r="AG56" s="202"/>
      <c r="AH56" s="202"/>
      <c r="AI56" s="202"/>
      <c r="AJ56" s="202"/>
      <c r="AK56" s="202"/>
      <c r="AL56" s="202"/>
      <c r="AM56" s="202"/>
      <c r="AN56" s="202"/>
      <c r="AO56" s="202"/>
      <c r="AP56" s="202"/>
      <c r="AQ56" s="202"/>
      <c r="AR56" s="202"/>
      <c r="AS56" s="202"/>
      <c r="AT56" s="202"/>
      <c r="AU56" s="202"/>
      <c r="AV56" s="202"/>
      <c r="AW56" s="202"/>
      <c r="AX56" s="202"/>
      <c r="AY56" s="202"/>
      <c r="AZ56" s="202"/>
      <c r="BA56" s="202"/>
      <c r="BB56" s="202"/>
      <c r="BC56" s="202"/>
    </row>
    <row r="57" spans="1:55" s="4" customFormat="1" x14ac:dyDescent="0.2">
      <c r="A57" s="450"/>
      <c r="B57" s="451"/>
      <c r="C57" s="451"/>
      <c r="D57" s="451"/>
      <c r="E57" s="451"/>
      <c r="F57" s="451"/>
      <c r="G57" s="451"/>
      <c r="H57" s="451"/>
      <c r="I57" s="451"/>
      <c r="J57" s="451"/>
      <c r="K57" s="451"/>
      <c r="L57" s="451"/>
      <c r="M57" s="452"/>
      <c r="N57" s="202"/>
      <c r="O57" s="202"/>
      <c r="P57" s="202"/>
      <c r="Q57" s="202"/>
      <c r="R57" s="202"/>
      <c r="S57" s="202"/>
      <c r="T57" s="202"/>
      <c r="U57" s="202"/>
      <c r="V57" s="202"/>
      <c r="W57" s="202"/>
      <c r="X57" s="202"/>
      <c r="Y57" s="202"/>
      <c r="Z57" s="202"/>
      <c r="AA57" s="202"/>
      <c r="AB57" s="202"/>
      <c r="AC57" s="202"/>
      <c r="AD57" s="202"/>
      <c r="AE57" s="202"/>
      <c r="AF57" s="202"/>
      <c r="AG57" s="202"/>
      <c r="AH57" s="202"/>
      <c r="AI57" s="202"/>
      <c r="AJ57" s="202"/>
      <c r="AK57" s="202"/>
      <c r="AL57" s="202"/>
      <c r="AM57" s="202"/>
      <c r="AN57" s="202"/>
      <c r="AO57" s="202"/>
      <c r="AP57" s="202"/>
      <c r="AQ57" s="202"/>
      <c r="AR57" s="202"/>
      <c r="AS57" s="202"/>
      <c r="AT57" s="202"/>
      <c r="AU57" s="202"/>
      <c r="AV57" s="202"/>
      <c r="AW57" s="202"/>
      <c r="AX57" s="202"/>
      <c r="AY57" s="202"/>
      <c r="AZ57" s="202"/>
      <c r="BA57" s="202"/>
      <c r="BB57" s="202"/>
      <c r="BC57" s="202"/>
    </row>
    <row r="58" spans="1:55" s="136" customFormat="1" ht="21.95" customHeight="1" x14ac:dyDescent="0.2">
      <c r="A58" s="431" t="s">
        <v>118</v>
      </c>
      <c r="B58" s="453"/>
      <c r="C58" s="453"/>
      <c r="D58" s="453"/>
      <c r="E58" s="453"/>
      <c r="F58" s="453"/>
      <c r="G58" s="453"/>
      <c r="H58" s="453"/>
      <c r="I58" s="453"/>
      <c r="J58" s="453"/>
      <c r="K58" s="453"/>
      <c r="L58" s="453"/>
      <c r="M58" s="453"/>
      <c r="N58" s="10"/>
      <c r="O58" s="10"/>
      <c r="P58" s="10"/>
      <c r="Q58" s="10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</row>
    <row r="59" spans="1:55" s="9" customFormat="1" ht="38.25" x14ac:dyDescent="0.2">
      <c r="A59" s="269">
        <v>1</v>
      </c>
      <c r="B59" s="373" t="s">
        <v>215</v>
      </c>
      <c r="C59" s="30"/>
      <c r="D59" s="27"/>
      <c r="E59" s="34"/>
      <c r="F59" s="269" t="s">
        <v>15</v>
      </c>
      <c r="G59" s="38">
        <v>40</v>
      </c>
      <c r="H59" s="171">
        <v>0</v>
      </c>
      <c r="I59" s="21"/>
      <c r="J59" s="145">
        <f>H59*1.08</f>
        <v>0</v>
      </c>
      <c r="K59" s="146">
        <f>G59*H59</f>
        <v>0</v>
      </c>
      <c r="L59" s="146">
        <f>G59*J59</f>
        <v>0</v>
      </c>
      <c r="M59" s="58"/>
      <c r="N59" s="10"/>
      <c r="O59" s="10"/>
      <c r="P59" s="10"/>
      <c r="Q59" s="10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</row>
    <row r="60" spans="1:55" s="9" customFormat="1" ht="34.5" customHeight="1" x14ac:dyDescent="0.2">
      <c r="A60" s="269">
        <v>2</v>
      </c>
      <c r="B60" s="377" t="s">
        <v>137</v>
      </c>
      <c r="C60" s="59"/>
      <c r="D60" s="31"/>
      <c r="E60" s="34"/>
      <c r="F60" s="269" t="s">
        <v>15</v>
      </c>
      <c r="G60" s="58">
        <v>20</v>
      </c>
      <c r="H60" s="175">
        <v>0</v>
      </c>
      <c r="I60" s="21"/>
      <c r="J60" s="145">
        <f t="shared" ref="J60:J61" si="24">H60*1.08</f>
        <v>0</v>
      </c>
      <c r="K60" s="146">
        <f t="shared" ref="K60:K61" si="25">G60*H60</f>
        <v>0</v>
      </c>
      <c r="L60" s="146">
        <f t="shared" ref="L60:L61" si="26">G60*J60</f>
        <v>0</v>
      </c>
      <c r="M60" s="58"/>
      <c r="N60" s="10"/>
      <c r="O60" s="10"/>
      <c r="P60" s="10"/>
      <c r="Q60" s="10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</row>
    <row r="61" spans="1:55" s="11" customFormat="1" ht="41.25" customHeight="1" x14ac:dyDescent="0.2">
      <c r="A61" s="269" t="s">
        <v>55</v>
      </c>
      <c r="B61" s="377" t="s">
        <v>56</v>
      </c>
      <c r="C61" s="59"/>
      <c r="D61" s="31"/>
      <c r="E61" s="34"/>
      <c r="F61" s="269" t="s">
        <v>9</v>
      </c>
      <c r="G61" s="58">
        <v>200</v>
      </c>
      <c r="H61" s="175">
        <v>0</v>
      </c>
      <c r="I61" s="21"/>
      <c r="J61" s="145">
        <f t="shared" si="24"/>
        <v>0</v>
      </c>
      <c r="K61" s="146">
        <f t="shared" si="25"/>
        <v>0</v>
      </c>
      <c r="L61" s="146">
        <f t="shared" si="26"/>
        <v>0</v>
      </c>
      <c r="M61" s="58"/>
      <c r="N61" s="10"/>
      <c r="O61" s="10"/>
      <c r="P61" s="10"/>
      <c r="Q61" s="10"/>
    </row>
    <row r="62" spans="1:55" s="11" customFormat="1" ht="30" customHeight="1" x14ac:dyDescent="0.2">
      <c r="A62" s="164"/>
      <c r="B62" s="165"/>
      <c r="C62" s="166"/>
      <c r="D62" s="167"/>
      <c r="E62" s="168"/>
      <c r="F62" s="164"/>
      <c r="G62" s="141"/>
      <c r="H62" s="176"/>
      <c r="I62" s="144"/>
      <c r="J62" s="163" t="s">
        <v>252</v>
      </c>
      <c r="K62" s="35">
        <f>SUM(K59:K61)</f>
        <v>0</v>
      </c>
      <c r="L62" s="35">
        <f>SUM(L59:L61)</f>
        <v>0</v>
      </c>
      <c r="M62" s="141"/>
      <c r="N62" s="10"/>
      <c r="O62" s="10"/>
      <c r="P62" s="10"/>
      <c r="Q62" s="10"/>
    </row>
    <row r="63" spans="1:55" s="4" customFormat="1" x14ac:dyDescent="0.2">
      <c r="A63" s="450"/>
      <c r="B63" s="451"/>
      <c r="C63" s="451"/>
      <c r="D63" s="451"/>
      <c r="E63" s="451"/>
      <c r="F63" s="451"/>
      <c r="G63" s="451"/>
      <c r="H63" s="451"/>
      <c r="I63" s="451"/>
      <c r="J63" s="451"/>
      <c r="K63" s="451"/>
      <c r="L63" s="451"/>
      <c r="M63" s="452"/>
      <c r="N63" s="202"/>
      <c r="O63" s="202"/>
      <c r="P63" s="202"/>
      <c r="Q63" s="202"/>
      <c r="R63" s="202"/>
      <c r="S63" s="202"/>
      <c r="T63" s="202"/>
      <c r="U63" s="202"/>
      <c r="V63" s="202"/>
      <c r="W63" s="202"/>
      <c r="X63" s="202"/>
      <c r="Y63" s="202"/>
      <c r="Z63" s="202"/>
      <c r="AA63" s="202"/>
      <c r="AB63" s="202"/>
      <c r="AC63" s="202"/>
      <c r="AD63" s="202"/>
      <c r="AE63" s="202"/>
      <c r="AF63" s="202"/>
      <c r="AG63" s="202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2"/>
      <c r="AT63" s="202"/>
      <c r="AU63" s="202"/>
      <c r="AV63" s="202"/>
      <c r="AW63" s="202"/>
      <c r="AX63" s="202"/>
      <c r="AY63" s="202"/>
      <c r="AZ63" s="202"/>
      <c r="BA63" s="202"/>
      <c r="BB63" s="202"/>
      <c r="BC63" s="202"/>
    </row>
    <row r="64" spans="1:55" s="130" customFormat="1" ht="21.95" customHeight="1" x14ac:dyDescent="0.2">
      <c r="A64" s="467" t="s">
        <v>229</v>
      </c>
      <c r="B64" s="468"/>
      <c r="C64" s="468"/>
      <c r="D64" s="468"/>
      <c r="E64" s="468"/>
      <c r="F64" s="468"/>
      <c r="G64" s="468"/>
      <c r="H64" s="468"/>
      <c r="I64" s="468"/>
      <c r="J64" s="468"/>
      <c r="K64" s="468"/>
      <c r="L64" s="468"/>
      <c r="M64" s="468"/>
      <c r="N64" s="10"/>
      <c r="O64" s="10"/>
      <c r="P64" s="10"/>
      <c r="Q64" s="10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</row>
    <row r="65" spans="1:55" s="9" customFormat="1" ht="81" customHeight="1" x14ac:dyDescent="0.2">
      <c r="A65" s="269">
        <v>1</v>
      </c>
      <c r="B65" s="377" t="s">
        <v>230</v>
      </c>
      <c r="C65" s="59"/>
      <c r="D65" s="31"/>
      <c r="E65" s="34"/>
      <c r="F65" s="269" t="s">
        <v>15</v>
      </c>
      <c r="G65" s="58">
        <v>90</v>
      </c>
      <c r="H65" s="175">
        <v>0</v>
      </c>
      <c r="I65" s="21"/>
      <c r="J65" s="145">
        <f>H65*1.08</f>
        <v>0</v>
      </c>
      <c r="K65" s="146">
        <f>G65*H65</f>
        <v>0</v>
      </c>
      <c r="L65" s="146">
        <f>G65*J65</f>
        <v>0</v>
      </c>
      <c r="M65" s="58"/>
      <c r="N65" s="10"/>
      <c r="O65" s="10"/>
      <c r="P65" s="10"/>
      <c r="Q65" s="10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</row>
    <row r="66" spans="1:55" s="14" customFormat="1" ht="87.75" customHeight="1" x14ac:dyDescent="0.2">
      <c r="A66" s="269">
        <v>2</v>
      </c>
      <c r="B66" s="377" t="s">
        <v>231</v>
      </c>
      <c r="C66" s="59"/>
      <c r="D66" s="31"/>
      <c r="E66" s="34"/>
      <c r="F66" s="269" t="s">
        <v>15</v>
      </c>
      <c r="G66" s="58">
        <v>36</v>
      </c>
      <c r="H66" s="175">
        <v>0</v>
      </c>
      <c r="I66" s="21"/>
      <c r="J66" s="145">
        <f>H66*1.08</f>
        <v>0</v>
      </c>
      <c r="K66" s="146">
        <f t="shared" ref="K66:K71" si="27">G66*H66</f>
        <v>0</v>
      </c>
      <c r="L66" s="146">
        <f t="shared" ref="L66:L71" si="28">G66*J66</f>
        <v>0</v>
      </c>
      <c r="M66" s="58"/>
      <c r="N66" s="203"/>
      <c r="O66" s="203"/>
      <c r="P66" s="203"/>
      <c r="Q66" s="203"/>
      <c r="R66" s="203"/>
      <c r="S66" s="203"/>
      <c r="T66" s="203"/>
      <c r="U66" s="203"/>
      <c r="V66" s="203"/>
      <c r="W66" s="203"/>
      <c r="X66" s="203"/>
      <c r="Y66" s="203"/>
      <c r="Z66" s="203"/>
      <c r="AA66" s="203"/>
      <c r="AB66" s="203"/>
      <c r="AC66" s="203"/>
      <c r="AD66" s="203"/>
      <c r="AE66" s="203"/>
      <c r="AF66" s="203"/>
      <c r="AG66" s="203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3"/>
      <c r="AT66" s="203"/>
      <c r="AU66" s="203"/>
      <c r="AV66" s="203"/>
      <c r="AW66" s="203"/>
      <c r="AX66" s="203"/>
      <c r="AY66" s="203"/>
      <c r="AZ66" s="203"/>
      <c r="BA66" s="203"/>
      <c r="BB66" s="203"/>
      <c r="BC66" s="203"/>
    </row>
    <row r="67" spans="1:55" s="14" customFormat="1" ht="79.5" customHeight="1" x14ac:dyDescent="0.2">
      <c r="A67" s="60">
        <v>3</v>
      </c>
      <c r="B67" s="377" t="s">
        <v>183</v>
      </c>
      <c r="C67" s="30"/>
      <c r="D67" s="27"/>
      <c r="E67" s="34"/>
      <c r="F67" s="269" t="s">
        <v>15</v>
      </c>
      <c r="G67" s="58">
        <v>30</v>
      </c>
      <c r="H67" s="175">
        <v>0</v>
      </c>
      <c r="I67" s="21"/>
      <c r="J67" s="145">
        <f>H67*1.08</f>
        <v>0</v>
      </c>
      <c r="K67" s="146">
        <f t="shared" si="27"/>
        <v>0</v>
      </c>
      <c r="L67" s="146">
        <f t="shared" si="28"/>
        <v>0</v>
      </c>
      <c r="M67" s="58"/>
      <c r="N67" s="203"/>
      <c r="O67" s="203"/>
      <c r="P67" s="203"/>
      <c r="Q67" s="203"/>
      <c r="R67" s="203"/>
      <c r="S67" s="203"/>
      <c r="T67" s="203"/>
      <c r="U67" s="203"/>
      <c r="V67" s="203"/>
      <c r="W67" s="203"/>
      <c r="X67" s="203"/>
      <c r="Y67" s="203"/>
      <c r="Z67" s="203"/>
      <c r="AA67" s="203"/>
      <c r="AB67" s="203"/>
      <c r="AC67" s="203"/>
      <c r="AD67" s="203"/>
      <c r="AE67" s="203"/>
      <c r="AF67" s="203"/>
      <c r="AG67" s="203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3"/>
      <c r="AT67" s="203"/>
      <c r="AU67" s="203"/>
      <c r="AV67" s="203"/>
      <c r="AW67" s="203"/>
      <c r="AX67" s="203"/>
      <c r="AY67" s="203"/>
      <c r="AZ67" s="203"/>
      <c r="BA67" s="203"/>
      <c r="BB67" s="203"/>
      <c r="BC67" s="203"/>
    </row>
    <row r="68" spans="1:55" s="14" customFormat="1" ht="29.25" customHeight="1" x14ac:dyDescent="0.2">
      <c r="A68" s="61">
        <v>4</v>
      </c>
      <c r="B68" s="377" t="s">
        <v>232</v>
      </c>
      <c r="C68" s="45"/>
      <c r="D68" s="53"/>
      <c r="E68" s="34"/>
      <c r="F68" s="61" t="s">
        <v>15</v>
      </c>
      <c r="G68" s="62">
        <v>90</v>
      </c>
      <c r="H68" s="177">
        <v>0</v>
      </c>
      <c r="I68" s="21"/>
      <c r="J68" s="145">
        <f>H68*1.08</f>
        <v>0</v>
      </c>
      <c r="K68" s="146">
        <f t="shared" si="27"/>
        <v>0</v>
      </c>
      <c r="L68" s="146">
        <f t="shared" si="28"/>
        <v>0</v>
      </c>
      <c r="M68" s="62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203"/>
      <c r="Y68" s="203"/>
      <c r="Z68" s="203"/>
      <c r="AA68" s="203"/>
      <c r="AB68" s="203"/>
      <c r="AC68" s="203"/>
      <c r="AD68" s="203"/>
      <c r="AE68" s="203"/>
      <c r="AF68" s="203"/>
      <c r="AG68" s="203"/>
      <c r="AH68" s="203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03"/>
      <c r="AT68" s="203"/>
      <c r="AU68" s="203"/>
      <c r="AV68" s="203"/>
      <c r="AW68" s="203"/>
      <c r="AX68" s="203"/>
      <c r="AY68" s="203"/>
      <c r="AZ68" s="203"/>
      <c r="BA68" s="203"/>
      <c r="BB68" s="203"/>
      <c r="BC68" s="203"/>
    </row>
    <row r="69" spans="1:55" s="9" customFormat="1" ht="30" customHeight="1" x14ac:dyDescent="0.2">
      <c r="A69" s="61">
        <v>5</v>
      </c>
      <c r="B69" s="377" t="s">
        <v>228</v>
      </c>
      <c r="C69" s="45"/>
      <c r="D69" s="53"/>
      <c r="E69" s="34"/>
      <c r="F69" s="61" t="s">
        <v>58</v>
      </c>
      <c r="G69" s="62">
        <v>90</v>
      </c>
      <c r="H69" s="177">
        <v>0</v>
      </c>
      <c r="I69" s="21"/>
      <c r="J69" s="145">
        <f t="shared" ref="J69" si="29">H69*1.08</f>
        <v>0</v>
      </c>
      <c r="K69" s="146">
        <f t="shared" si="27"/>
        <v>0</v>
      </c>
      <c r="L69" s="146">
        <f t="shared" si="28"/>
        <v>0</v>
      </c>
      <c r="M69" s="62"/>
      <c r="N69" s="10"/>
      <c r="O69" s="10"/>
      <c r="P69" s="10"/>
      <c r="Q69" s="10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</row>
    <row r="70" spans="1:55" s="11" customFormat="1" ht="33.75" customHeight="1" x14ac:dyDescent="0.2">
      <c r="A70" s="61">
        <v>6</v>
      </c>
      <c r="B70" s="377" t="s">
        <v>182</v>
      </c>
      <c r="C70" s="45"/>
      <c r="D70" s="53"/>
      <c r="E70" s="34"/>
      <c r="F70" s="61" t="s">
        <v>15</v>
      </c>
      <c r="G70" s="62">
        <v>90</v>
      </c>
      <c r="H70" s="177">
        <v>0</v>
      </c>
      <c r="I70" s="21"/>
      <c r="J70" s="145">
        <f>H70*1.08</f>
        <v>0</v>
      </c>
      <c r="K70" s="146">
        <f t="shared" si="27"/>
        <v>0</v>
      </c>
      <c r="L70" s="146">
        <f t="shared" si="28"/>
        <v>0</v>
      </c>
      <c r="M70" s="62"/>
      <c r="N70" s="10"/>
      <c r="O70" s="10"/>
      <c r="P70" s="10"/>
      <c r="Q70" s="10"/>
    </row>
    <row r="71" spans="1:55" s="4" customFormat="1" ht="36" customHeight="1" x14ac:dyDescent="0.2">
      <c r="A71" s="269">
        <v>7</v>
      </c>
      <c r="B71" s="377" t="s">
        <v>195</v>
      </c>
      <c r="C71" s="63"/>
      <c r="D71" s="31"/>
      <c r="E71" s="34"/>
      <c r="F71" s="269" t="s">
        <v>15</v>
      </c>
      <c r="G71" s="58">
        <v>24</v>
      </c>
      <c r="H71" s="175">
        <v>0</v>
      </c>
      <c r="I71" s="21"/>
      <c r="J71" s="249">
        <f>H71*1.08</f>
        <v>0</v>
      </c>
      <c r="K71" s="254">
        <f t="shared" si="27"/>
        <v>0</v>
      </c>
      <c r="L71" s="254">
        <f t="shared" si="28"/>
        <v>0</v>
      </c>
      <c r="M71" s="64"/>
      <c r="N71" s="202"/>
      <c r="O71" s="202"/>
      <c r="P71" s="202"/>
      <c r="Q71" s="202"/>
      <c r="R71" s="202"/>
      <c r="S71" s="202"/>
      <c r="T71" s="202"/>
      <c r="U71" s="202"/>
      <c r="V71" s="202"/>
      <c r="W71" s="202"/>
      <c r="X71" s="202"/>
      <c r="Y71" s="202"/>
      <c r="Z71" s="202"/>
      <c r="AA71" s="202"/>
      <c r="AB71" s="202"/>
      <c r="AC71" s="202"/>
      <c r="AD71" s="202"/>
      <c r="AE71" s="202"/>
      <c r="AF71" s="202"/>
      <c r="AG71" s="202"/>
      <c r="AH71" s="202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02"/>
      <c r="AT71" s="202"/>
      <c r="AU71" s="202"/>
      <c r="AV71" s="202"/>
      <c r="AW71" s="202"/>
      <c r="AX71" s="202"/>
      <c r="AY71" s="202"/>
      <c r="AZ71" s="202"/>
      <c r="BA71" s="202"/>
      <c r="BB71" s="202"/>
      <c r="BC71" s="202"/>
    </row>
    <row r="72" spans="1:55" s="4" customFormat="1" ht="30" customHeight="1" x14ac:dyDescent="0.2">
      <c r="A72" s="164"/>
      <c r="B72" s="165"/>
      <c r="C72" s="248"/>
      <c r="D72" s="167"/>
      <c r="E72" s="168"/>
      <c r="F72" s="164"/>
      <c r="G72" s="141"/>
      <c r="H72" s="176"/>
      <c r="I72" s="144"/>
      <c r="J72" s="163" t="s">
        <v>252</v>
      </c>
      <c r="K72" s="159">
        <f>SUM(K65:K71)</f>
        <v>0</v>
      </c>
      <c r="L72" s="159">
        <f>SUM(L65:L71)</f>
        <v>0</v>
      </c>
      <c r="M72" s="141"/>
      <c r="N72" s="202"/>
      <c r="O72" s="202"/>
      <c r="P72" s="202"/>
      <c r="Q72" s="202"/>
      <c r="R72" s="202"/>
      <c r="S72" s="202"/>
      <c r="T72" s="202"/>
      <c r="U72" s="202"/>
      <c r="V72" s="202"/>
      <c r="W72" s="202"/>
      <c r="X72" s="202"/>
      <c r="Y72" s="202"/>
      <c r="Z72" s="202"/>
      <c r="AA72" s="202"/>
      <c r="AB72" s="202"/>
      <c r="AC72" s="202"/>
      <c r="AD72" s="202"/>
      <c r="AE72" s="202"/>
      <c r="AF72" s="202"/>
      <c r="AG72" s="202"/>
      <c r="AH72" s="202"/>
      <c r="AI72" s="202"/>
      <c r="AJ72" s="202"/>
      <c r="AK72" s="202"/>
      <c r="AL72" s="202"/>
      <c r="AM72" s="202"/>
      <c r="AN72" s="202"/>
      <c r="AO72" s="202"/>
      <c r="AP72" s="202"/>
      <c r="AQ72" s="202"/>
      <c r="AR72" s="202"/>
      <c r="AS72" s="202"/>
      <c r="AT72" s="202"/>
      <c r="AU72" s="202"/>
      <c r="AV72" s="202"/>
      <c r="AW72" s="202"/>
      <c r="AX72" s="202"/>
      <c r="AY72" s="202"/>
      <c r="AZ72" s="202"/>
      <c r="BA72" s="202"/>
      <c r="BB72" s="202"/>
      <c r="BC72" s="202"/>
    </row>
    <row r="73" spans="1:55" s="4" customFormat="1" x14ac:dyDescent="0.2">
      <c r="A73" s="450"/>
      <c r="B73" s="451"/>
      <c r="C73" s="451"/>
      <c r="D73" s="451"/>
      <c r="E73" s="451"/>
      <c r="F73" s="451"/>
      <c r="G73" s="451"/>
      <c r="H73" s="451"/>
      <c r="I73" s="451"/>
      <c r="J73" s="451"/>
      <c r="K73" s="451"/>
      <c r="L73" s="451"/>
      <c r="M73" s="452"/>
      <c r="N73" s="202"/>
      <c r="O73" s="202"/>
      <c r="P73" s="202"/>
      <c r="Q73" s="202"/>
      <c r="R73" s="202"/>
      <c r="S73" s="202"/>
      <c r="T73" s="202"/>
      <c r="U73" s="202"/>
      <c r="V73" s="202"/>
      <c r="W73" s="202"/>
      <c r="X73" s="202"/>
      <c r="Y73" s="202"/>
      <c r="Z73" s="202"/>
      <c r="AA73" s="202"/>
      <c r="AB73" s="202"/>
      <c r="AC73" s="202"/>
      <c r="AD73" s="202"/>
      <c r="AE73" s="202"/>
      <c r="AF73" s="202"/>
      <c r="AG73" s="202"/>
      <c r="AH73" s="202"/>
      <c r="AI73" s="202"/>
      <c r="AJ73" s="202"/>
      <c r="AK73" s="202"/>
      <c r="AL73" s="202"/>
      <c r="AM73" s="202"/>
      <c r="AN73" s="202"/>
      <c r="AO73" s="202"/>
      <c r="AP73" s="202"/>
      <c r="AQ73" s="202"/>
      <c r="AR73" s="202"/>
      <c r="AS73" s="202"/>
      <c r="AT73" s="202"/>
      <c r="AU73" s="202"/>
      <c r="AV73" s="202"/>
      <c r="AW73" s="202"/>
      <c r="AX73" s="202"/>
      <c r="AY73" s="202"/>
      <c r="AZ73" s="202"/>
      <c r="BA73" s="202"/>
      <c r="BB73" s="202"/>
      <c r="BC73" s="202"/>
    </row>
    <row r="74" spans="1:55" s="137" customFormat="1" ht="21.95" customHeight="1" x14ac:dyDescent="0.2">
      <c r="A74" s="431" t="s">
        <v>53</v>
      </c>
      <c r="B74" s="453"/>
      <c r="C74" s="453"/>
      <c r="D74" s="453"/>
      <c r="E74" s="453"/>
      <c r="F74" s="453"/>
      <c r="G74" s="453"/>
      <c r="H74" s="453"/>
      <c r="I74" s="453"/>
      <c r="J74" s="453"/>
      <c r="K74" s="453"/>
      <c r="L74" s="453"/>
      <c r="M74" s="453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D74" s="201"/>
      <c r="AE74" s="201"/>
      <c r="AF74" s="201"/>
      <c r="AG74" s="201"/>
      <c r="AH74" s="201"/>
      <c r="AI74" s="201"/>
      <c r="AJ74" s="201"/>
      <c r="AK74" s="201"/>
      <c r="AL74" s="201"/>
      <c r="AM74" s="201"/>
      <c r="AN74" s="201"/>
      <c r="AO74" s="201"/>
      <c r="AP74" s="201"/>
      <c r="AQ74" s="201"/>
      <c r="AR74" s="201"/>
      <c r="AS74" s="201"/>
      <c r="AT74" s="201"/>
      <c r="AU74" s="201"/>
      <c r="AV74" s="201"/>
      <c r="AW74" s="201"/>
      <c r="AX74" s="201"/>
      <c r="AY74" s="201"/>
      <c r="AZ74" s="201"/>
      <c r="BA74" s="201"/>
      <c r="BB74" s="201"/>
      <c r="BC74" s="201"/>
    </row>
    <row r="75" spans="1:55" s="11" customFormat="1" ht="30.75" customHeight="1" x14ac:dyDescent="0.2">
      <c r="A75" s="267">
        <v>1</v>
      </c>
      <c r="B75" s="121" t="s">
        <v>157</v>
      </c>
      <c r="C75" s="47"/>
      <c r="D75" s="65"/>
      <c r="E75" s="241"/>
      <c r="F75" s="267" t="s">
        <v>11</v>
      </c>
      <c r="G75" s="38">
        <v>30</v>
      </c>
      <c r="H75" s="171">
        <v>0</v>
      </c>
      <c r="I75" s="21"/>
      <c r="J75" s="145">
        <f>H75*1.08</f>
        <v>0</v>
      </c>
      <c r="K75" s="146">
        <f>G75*H75</f>
        <v>0</v>
      </c>
      <c r="L75" s="146">
        <f>G75*J75</f>
        <v>0</v>
      </c>
      <c r="M75" s="66"/>
      <c r="N75" s="10"/>
      <c r="O75" s="10"/>
      <c r="P75" s="10"/>
      <c r="Q75" s="10"/>
    </row>
    <row r="76" spans="1:55" s="4" customFormat="1" ht="33.75" customHeight="1" x14ac:dyDescent="0.2">
      <c r="A76" s="267">
        <v>2</v>
      </c>
      <c r="B76" s="121" t="s">
        <v>158</v>
      </c>
      <c r="C76" s="25"/>
      <c r="D76" s="46"/>
      <c r="E76" s="46"/>
      <c r="F76" s="267" t="s">
        <v>11</v>
      </c>
      <c r="G76" s="38">
        <v>16</v>
      </c>
      <c r="H76" s="171">
        <v>0</v>
      </c>
      <c r="I76" s="21"/>
      <c r="J76" s="145">
        <f>H76*1.08</f>
        <v>0</v>
      </c>
      <c r="K76" s="146">
        <f>G76*H76</f>
        <v>0</v>
      </c>
      <c r="L76" s="146">
        <f>G76*J76</f>
        <v>0</v>
      </c>
      <c r="M76" s="67"/>
      <c r="N76" s="202"/>
      <c r="O76" s="202"/>
      <c r="P76" s="202"/>
      <c r="Q76" s="202"/>
      <c r="R76" s="202"/>
      <c r="S76" s="202"/>
      <c r="T76" s="202"/>
      <c r="U76" s="202"/>
      <c r="V76" s="202"/>
      <c r="W76" s="202"/>
      <c r="X76" s="202"/>
      <c r="Y76" s="202"/>
      <c r="Z76" s="202"/>
      <c r="AA76" s="202"/>
      <c r="AB76" s="202"/>
      <c r="AC76" s="202"/>
      <c r="AD76" s="202"/>
      <c r="AE76" s="202"/>
      <c r="AF76" s="202"/>
      <c r="AG76" s="202"/>
      <c r="AH76" s="202"/>
      <c r="AI76" s="202"/>
      <c r="AJ76" s="202"/>
      <c r="AK76" s="202"/>
      <c r="AL76" s="202"/>
      <c r="AM76" s="202"/>
      <c r="AN76" s="202"/>
      <c r="AO76" s="202"/>
      <c r="AP76" s="202"/>
      <c r="AQ76" s="202"/>
      <c r="AR76" s="202"/>
      <c r="AS76" s="202"/>
      <c r="AT76" s="202"/>
      <c r="AU76" s="202"/>
      <c r="AV76" s="202"/>
      <c r="AW76" s="202"/>
      <c r="AX76" s="202"/>
      <c r="AY76" s="202"/>
      <c r="AZ76" s="202"/>
      <c r="BA76" s="202"/>
      <c r="BB76" s="202"/>
      <c r="BC76" s="202"/>
    </row>
    <row r="77" spans="1:55" s="4" customFormat="1" ht="30" customHeight="1" x14ac:dyDescent="0.2">
      <c r="A77" s="154"/>
      <c r="B77" s="165"/>
      <c r="C77" s="200"/>
      <c r="D77" s="170"/>
      <c r="E77" s="170"/>
      <c r="F77" s="154"/>
      <c r="G77" s="140"/>
      <c r="H77" s="170"/>
      <c r="I77" s="144"/>
      <c r="J77" s="145" t="s">
        <v>252</v>
      </c>
      <c r="K77" s="159">
        <f>SUM(K75:K76)</f>
        <v>0</v>
      </c>
      <c r="L77" s="159">
        <f>SUM(L75:L76)</f>
        <v>0</v>
      </c>
      <c r="M77" s="201"/>
      <c r="N77" s="202"/>
      <c r="O77" s="202"/>
      <c r="P77" s="202"/>
      <c r="Q77" s="202"/>
      <c r="R77" s="202"/>
      <c r="S77" s="202"/>
      <c r="T77" s="202"/>
      <c r="U77" s="202"/>
      <c r="V77" s="202"/>
      <c r="W77" s="202"/>
      <c r="X77" s="202"/>
      <c r="Y77" s="202"/>
      <c r="Z77" s="202"/>
      <c r="AA77" s="202"/>
      <c r="AB77" s="202"/>
      <c r="AC77" s="202"/>
      <c r="AD77" s="202"/>
      <c r="AE77" s="202"/>
      <c r="AF77" s="202"/>
      <c r="AG77" s="202"/>
      <c r="AH77" s="202"/>
      <c r="AI77" s="202"/>
      <c r="AJ77" s="202"/>
      <c r="AK77" s="202"/>
      <c r="AL77" s="202"/>
      <c r="AM77" s="202"/>
      <c r="AN77" s="202"/>
      <c r="AO77" s="202"/>
      <c r="AP77" s="202"/>
      <c r="AQ77" s="202"/>
      <c r="AR77" s="202"/>
      <c r="AS77" s="202"/>
      <c r="AT77" s="202"/>
      <c r="AU77" s="202"/>
      <c r="AV77" s="202"/>
      <c r="AW77" s="202"/>
      <c r="AX77" s="202"/>
      <c r="AY77" s="202"/>
      <c r="AZ77" s="202"/>
      <c r="BA77" s="202"/>
      <c r="BB77" s="202"/>
      <c r="BC77" s="202"/>
    </row>
    <row r="78" spans="1:55" s="4" customFormat="1" x14ac:dyDescent="0.2">
      <c r="A78" s="450"/>
      <c r="B78" s="451"/>
      <c r="C78" s="451"/>
      <c r="D78" s="451"/>
      <c r="E78" s="451"/>
      <c r="F78" s="451"/>
      <c r="G78" s="451"/>
      <c r="H78" s="451"/>
      <c r="I78" s="451"/>
      <c r="J78" s="451"/>
      <c r="K78" s="451"/>
      <c r="L78" s="451"/>
      <c r="M78" s="452"/>
      <c r="N78" s="202"/>
      <c r="O78" s="20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  <c r="AA78" s="202"/>
      <c r="AB78" s="202"/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202"/>
      <c r="AQ78" s="202"/>
      <c r="AR78" s="202"/>
      <c r="AS78" s="202"/>
      <c r="AT78" s="202"/>
      <c r="AU78" s="202"/>
      <c r="AV78" s="202"/>
      <c r="AW78" s="202"/>
      <c r="AX78" s="202"/>
      <c r="AY78" s="202"/>
      <c r="AZ78" s="202"/>
      <c r="BA78" s="202"/>
      <c r="BB78" s="202"/>
      <c r="BC78" s="202"/>
    </row>
    <row r="79" spans="1:55" s="136" customFormat="1" ht="21.95" customHeight="1" x14ac:dyDescent="0.2">
      <c r="A79" s="431" t="s">
        <v>54</v>
      </c>
      <c r="B79" s="453"/>
      <c r="C79" s="453"/>
      <c r="D79" s="453"/>
      <c r="E79" s="453"/>
      <c r="F79" s="453"/>
      <c r="G79" s="453"/>
      <c r="H79" s="453"/>
      <c r="I79" s="453"/>
      <c r="J79" s="453"/>
      <c r="K79" s="453"/>
      <c r="L79" s="453"/>
      <c r="M79" s="453"/>
      <c r="N79" s="10"/>
      <c r="O79" s="10"/>
      <c r="P79" s="10"/>
      <c r="Q79" s="10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</row>
    <row r="80" spans="1:55" s="4" customFormat="1" ht="24" customHeight="1" x14ac:dyDescent="0.2">
      <c r="A80" s="27">
        <v>1</v>
      </c>
      <c r="B80" s="378" t="s">
        <v>159</v>
      </c>
      <c r="C80" s="25"/>
      <c r="D80" s="25"/>
      <c r="E80" s="27"/>
      <c r="F80" s="27" t="s">
        <v>9</v>
      </c>
      <c r="G80" s="27">
        <v>500</v>
      </c>
      <c r="H80" s="178">
        <v>0</v>
      </c>
      <c r="I80" s="21"/>
      <c r="J80" s="145">
        <f>H80*1.08</f>
        <v>0</v>
      </c>
      <c r="K80" s="159">
        <f>G80*H80</f>
        <v>0</v>
      </c>
      <c r="L80" s="159">
        <f>G80*J80</f>
        <v>0</v>
      </c>
      <c r="M80" s="24"/>
      <c r="N80" s="202"/>
      <c r="O80" s="202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  <c r="AA80" s="202"/>
      <c r="AB80" s="202"/>
      <c r="AC80" s="202"/>
      <c r="AD80" s="202"/>
      <c r="AE80" s="202"/>
      <c r="AF80" s="202"/>
      <c r="AG80" s="202"/>
      <c r="AH80" s="202"/>
      <c r="AI80" s="202"/>
      <c r="AJ80" s="202"/>
      <c r="AK80" s="202"/>
      <c r="AL80" s="202"/>
      <c r="AM80" s="202"/>
      <c r="AN80" s="202"/>
      <c r="AO80" s="202"/>
      <c r="AP80" s="202"/>
      <c r="AQ80" s="202"/>
      <c r="AR80" s="202"/>
      <c r="AS80" s="202"/>
      <c r="AT80" s="202"/>
      <c r="AU80" s="202"/>
      <c r="AV80" s="202"/>
      <c r="AW80" s="202"/>
      <c r="AX80" s="202"/>
      <c r="AY80" s="202"/>
      <c r="AZ80" s="202"/>
      <c r="BA80" s="202"/>
      <c r="BB80" s="202"/>
      <c r="BC80" s="202"/>
    </row>
    <row r="81" spans="1:55" s="4" customFormat="1" x14ac:dyDescent="0.2">
      <c r="A81" s="450"/>
      <c r="B81" s="451"/>
      <c r="C81" s="451"/>
      <c r="D81" s="451"/>
      <c r="E81" s="451"/>
      <c r="F81" s="451"/>
      <c r="G81" s="451"/>
      <c r="H81" s="451"/>
      <c r="I81" s="451"/>
      <c r="J81" s="451"/>
      <c r="K81" s="451"/>
      <c r="L81" s="451"/>
      <c r="M81" s="452"/>
      <c r="N81" s="202"/>
      <c r="O81" s="202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  <c r="AA81" s="202"/>
      <c r="AB81" s="202"/>
      <c r="AC81" s="202"/>
      <c r="AD81" s="202"/>
      <c r="AE81" s="202"/>
      <c r="AF81" s="202"/>
      <c r="AG81" s="202"/>
      <c r="AH81" s="202"/>
      <c r="AI81" s="202"/>
      <c r="AJ81" s="202"/>
      <c r="AK81" s="202"/>
      <c r="AL81" s="202"/>
      <c r="AM81" s="202"/>
      <c r="AN81" s="202"/>
      <c r="AO81" s="202"/>
      <c r="AP81" s="202"/>
      <c r="AQ81" s="202"/>
      <c r="AR81" s="202"/>
      <c r="AS81" s="202"/>
      <c r="AT81" s="202"/>
      <c r="AU81" s="202"/>
      <c r="AV81" s="202"/>
      <c r="AW81" s="202"/>
      <c r="AX81" s="202"/>
      <c r="AY81" s="202"/>
      <c r="AZ81" s="202"/>
      <c r="BA81" s="202"/>
      <c r="BB81" s="202"/>
      <c r="BC81" s="202"/>
    </row>
    <row r="82" spans="1:55" s="136" customFormat="1" ht="21.95" customHeight="1" x14ac:dyDescent="0.2">
      <c r="A82" s="431" t="s">
        <v>57</v>
      </c>
      <c r="B82" s="453"/>
      <c r="C82" s="453"/>
      <c r="D82" s="453"/>
      <c r="E82" s="453"/>
      <c r="F82" s="453"/>
      <c r="G82" s="453"/>
      <c r="H82" s="453"/>
      <c r="I82" s="453"/>
      <c r="J82" s="453"/>
      <c r="K82" s="453"/>
      <c r="L82" s="453"/>
      <c r="M82" s="453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</row>
    <row r="83" spans="1:55" s="4" customFormat="1" ht="29.25" customHeight="1" x14ac:dyDescent="0.2">
      <c r="A83" s="269">
        <v>1</v>
      </c>
      <c r="B83" s="120" t="s">
        <v>160</v>
      </c>
      <c r="C83" s="30"/>
      <c r="D83" s="27"/>
      <c r="E83" s="31"/>
      <c r="F83" s="269" t="s">
        <v>15</v>
      </c>
      <c r="G83" s="38">
        <v>96</v>
      </c>
      <c r="H83" s="171">
        <v>0</v>
      </c>
      <c r="I83" s="21"/>
      <c r="J83" s="147">
        <f>H83*1.23</f>
        <v>0</v>
      </c>
      <c r="K83" s="198">
        <f>G83*H83</f>
        <v>0</v>
      </c>
      <c r="L83" s="198">
        <f>G83*J83</f>
        <v>0</v>
      </c>
      <c r="M83" s="32"/>
      <c r="N83" s="202"/>
      <c r="O83" s="202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  <c r="AA83" s="202"/>
      <c r="AB83" s="202"/>
      <c r="AC83" s="202"/>
      <c r="AD83" s="202"/>
      <c r="AE83" s="202"/>
      <c r="AF83" s="202"/>
      <c r="AG83" s="202"/>
      <c r="AH83" s="202"/>
      <c r="AI83" s="202"/>
      <c r="AJ83" s="202"/>
      <c r="AK83" s="202"/>
      <c r="AL83" s="202"/>
      <c r="AM83" s="202"/>
      <c r="AN83" s="202"/>
      <c r="AO83" s="202"/>
      <c r="AP83" s="202"/>
      <c r="AQ83" s="202"/>
      <c r="AR83" s="202"/>
      <c r="AS83" s="202"/>
      <c r="AT83" s="202"/>
      <c r="AU83" s="202"/>
      <c r="AV83" s="202"/>
      <c r="AW83" s="202"/>
      <c r="AX83" s="202"/>
      <c r="AY83" s="202"/>
      <c r="AZ83" s="202"/>
      <c r="BA83" s="202"/>
      <c r="BB83" s="202"/>
      <c r="BC83" s="202"/>
    </row>
    <row r="84" spans="1:55" s="4" customFormat="1" x14ac:dyDescent="0.2">
      <c r="A84" s="450"/>
      <c r="B84" s="451"/>
      <c r="C84" s="451"/>
      <c r="D84" s="451"/>
      <c r="E84" s="451"/>
      <c r="F84" s="451"/>
      <c r="G84" s="451"/>
      <c r="H84" s="451"/>
      <c r="I84" s="451"/>
      <c r="J84" s="451"/>
      <c r="K84" s="451"/>
      <c r="L84" s="451"/>
      <c r="M84" s="452"/>
      <c r="N84" s="202"/>
      <c r="O84" s="202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  <c r="AA84" s="202"/>
      <c r="AB84" s="202"/>
      <c r="AC84" s="202"/>
      <c r="AD84" s="202"/>
      <c r="AE84" s="202"/>
      <c r="AF84" s="202"/>
      <c r="AG84" s="202"/>
      <c r="AH84" s="202"/>
      <c r="AI84" s="202"/>
      <c r="AJ84" s="202"/>
      <c r="AK84" s="202"/>
      <c r="AL84" s="202"/>
      <c r="AM84" s="202"/>
      <c r="AN84" s="202"/>
      <c r="AO84" s="202"/>
      <c r="AP84" s="202"/>
      <c r="AQ84" s="202"/>
      <c r="AR84" s="202"/>
      <c r="AS84" s="202"/>
      <c r="AT84" s="202"/>
      <c r="AU84" s="202"/>
      <c r="AV84" s="202"/>
      <c r="AW84" s="202"/>
      <c r="AX84" s="202"/>
      <c r="AY84" s="202"/>
      <c r="AZ84" s="202"/>
      <c r="BA84" s="202"/>
      <c r="BB84" s="202"/>
      <c r="BC84" s="202"/>
    </row>
    <row r="85" spans="1:55" s="11" customFormat="1" ht="21.95" customHeight="1" x14ac:dyDescent="0.2">
      <c r="A85" s="431" t="s">
        <v>59</v>
      </c>
      <c r="B85" s="453"/>
      <c r="C85" s="453"/>
      <c r="D85" s="453"/>
      <c r="E85" s="453"/>
      <c r="F85" s="453"/>
      <c r="G85" s="453"/>
      <c r="H85" s="453"/>
      <c r="I85" s="453"/>
      <c r="J85" s="453"/>
      <c r="K85" s="453"/>
      <c r="L85" s="453"/>
      <c r="M85" s="453"/>
    </row>
    <row r="86" spans="1:55" s="4" customFormat="1" ht="78" customHeight="1" x14ac:dyDescent="0.2">
      <c r="A86" s="27">
        <v>1</v>
      </c>
      <c r="B86" s="378" t="s">
        <v>168</v>
      </c>
      <c r="C86" s="27" t="s">
        <v>255</v>
      </c>
      <c r="D86" s="28"/>
      <c r="E86" s="28"/>
      <c r="F86" s="27" t="s">
        <v>9</v>
      </c>
      <c r="G86" s="27">
        <v>3000</v>
      </c>
      <c r="H86" s="174">
        <v>0</v>
      </c>
      <c r="I86" s="115"/>
      <c r="J86" s="145">
        <f>H86*1.08</f>
        <v>0</v>
      </c>
      <c r="K86" s="159">
        <f>G86*H86</f>
        <v>0</v>
      </c>
      <c r="L86" s="159">
        <f>G86*J86</f>
        <v>0</v>
      </c>
      <c r="M86" s="379" t="s">
        <v>151</v>
      </c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202"/>
      <c r="AV86" s="202"/>
      <c r="AW86" s="202"/>
      <c r="AX86" s="202"/>
      <c r="AY86" s="202"/>
      <c r="AZ86" s="202"/>
      <c r="BA86" s="202"/>
      <c r="BB86" s="202"/>
      <c r="BC86" s="202"/>
    </row>
    <row r="87" spans="1:55" s="4" customFormat="1" x14ac:dyDescent="0.2">
      <c r="A87" s="450"/>
      <c r="B87" s="451"/>
      <c r="C87" s="451"/>
      <c r="D87" s="451"/>
      <c r="E87" s="451"/>
      <c r="F87" s="451"/>
      <c r="G87" s="451"/>
      <c r="H87" s="451"/>
      <c r="I87" s="451"/>
      <c r="J87" s="451"/>
      <c r="K87" s="451"/>
      <c r="L87" s="451"/>
      <c r="M87" s="45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202"/>
      <c r="AV87" s="202"/>
      <c r="AW87" s="202"/>
      <c r="AX87" s="202"/>
      <c r="AY87" s="202"/>
      <c r="AZ87" s="202"/>
      <c r="BA87" s="202"/>
      <c r="BB87" s="202"/>
      <c r="BC87" s="202"/>
    </row>
    <row r="88" spans="1:55" s="11" customFormat="1" ht="21.95" customHeight="1" x14ac:dyDescent="0.2">
      <c r="A88" s="431" t="s">
        <v>153</v>
      </c>
      <c r="B88" s="453"/>
      <c r="C88" s="453"/>
      <c r="D88" s="453"/>
      <c r="E88" s="453"/>
      <c r="F88" s="453"/>
      <c r="G88" s="453"/>
      <c r="H88" s="453"/>
      <c r="I88" s="453"/>
      <c r="J88" s="453"/>
      <c r="K88" s="453"/>
      <c r="L88" s="453"/>
      <c r="M88" s="453"/>
      <c r="N88" s="10"/>
      <c r="O88" s="10"/>
      <c r="P88" s="10"/>
      <c r="Q88" s="10"/>
    </row>
    <row r="89" spans="1:55" s="11" customFormat="1" ht="144" x14ac:dyDescent="0.2">
      <c r="A89" s="33">
        <v>1</v>
      </c>
      <c r="B89" s="373" t="s">
        <v>124</v>
      </c>
      <c r="C89" s="27"/>
      <c r="D89" s="27"/>
      <c r="E89" s="34"/>
      <c r="F89" s="269" t="s">
        <v>15</v>
      </c>
      <c r="G89" s="38">
        <v>500</v>
      </c>
      <c r="H89" s="171">
        <v>0</v>
      </c>
      <c r="I89" s="21"/>
      <c r="J89" s="145">
        <f>H89*1.08</f>
        <v>0</v>
      </c>
      <c r="K89" s="159">
        <f>G89*H89</f>
        <v>0</v>
      </c>
      <c r="L89" s="159">
        <f>G89*J89</f>
        <v>0</v>
      </c>
      <c r="M89" s="374" t="s">
        <v>152</v>
      </c>
    </row>
    <row r="90" spans="1:55" s="4" customFormat="1" x14ac:dyDescent="0.2">
      <c r="A90" s="450"/>
      <c r="B90" s="451"/>
      <c r="C90" s="451"/>
      <c r="D90" s="451"/>
      <c r="E90" s="451"/>
      <c r="F90" s="451"/>
      <c r="G90" s="451"/>
      <c r="H90" s="451"/>
      <c r="I90" s="451"/>
      <c r="J90" s="451"/>
      <c r="K90" s="451"/>
      <c r="L90" s="451"/>
      <c r="M90" s="452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  <c r="AA90" s="202"/>
      <c r="AB90" s="202"/>
      <c r="AC90" s="202"/>
      <c r="AD90" s="202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202"/>
      <c r="AV90" s="202"/>
      <c r="AW90" s="202"/>
      <c r="AX90" s="202"/>
      <c r="AY90" s="202"/>
      <c r="AZ90" s="202"/>
      <c r="BA90" s="202"/>
      <c r="BB90" s="202"/>
      <c r="BC90" s="202"/>
    </row>
    <row r="91" spans="1:55" s="13" customFormat="1" ht="21.95" customHeight="1" x14ac:dyDescent="0.2">
      <c r="A91" s="431" t="s">
        <v>60</v>
      </c>
      <c r="B91" s="453"/>
      <c r="C91" s="453"/>
      <c r="D91" s="453"/>
      <c r="E91" s="453"/>
      <c r="F91" s="453"/>
      <c r="G91" s="453"/>
      <c r="H91" s="453"/>
      <c r="I91" s="453"/>
      <c r="J91" s="453"/>
      <c r="K91" s="453"/>
      <c r="L91" s="453"/>
      <c r="M91" s="453"/>
      <c r="N91" s="10"/>
      <c r="O91" s="10"/>
      <c r="P91" s="10"/>
      <c r="Q91" s="10"/>
      <c r="R91" s="204"/>
      <c r="S91" s="204"/>
      <c r="T91" s="204"/>
      <c r="U91" s="204"/>
      <c r="V91" s="204"/>
      <c r="W91" s="204"/>
      <c r="X91" s="204"/>
      <c r="Y91" s="204"/>
      <c r="Z91" s="204"/>
      <c r="AA91" s="204"/>
      <c r="AB91" s="204"/>
      <c r="AC91" s="204"/>
      <c r="AD91" s="204"/>
      <c r="AE91" s="204"/>
      <c r="AF91" s="204"/>
      <c r="AG91" s="204"/>
      <c r="AH91" s="204"/>
      <c r="AI91" s="204"/>
      <c r="AJ91" s="204"/>
      <c r="AK91" s="204"/>
      <c r="AL91" s="204"/>
      <c r="AM91" s="204"/>
      <c r="AN91" s="204"/>
      <c r="AO91" s="204"/>
      <c r="AP91" s="204"/>
      <c r="AQ91" s="204"/>
      <c r="AR91" s="204"/>
      <c r="AS91" s="204"/>
      <c r="AT91" s="204"/>
      <c r="AU91" s="204"/>
      <c r="AV91" s="204"/>
      <c r="AW91" s="204"/>
      <c r="AX91" s="204"/>
      <c r="AY91" s="204"/>
      <c r="AZ91" s="204"/>
      <c r="BA91" s="204"/>
      <c r="BB91" s="204"/>
      <c r="BC91" s="204"/>
    </row>
    <row r="92" spans="1:55" s="11" customFormat="1" ht="24" customHeight="1" x14ac:dyDescent="0.2">
      <c r="A92" s="68">
        <v>1</v>
      </c>
      <c r="B92" s="380" t="s">
        <v>63</v>
      </c>
      <c r="C92" s="27" t="s">
        <v>145</v>
      </c>
      <c r="D92" s="27"/>
      <c r="E92" s="27"/>
      <c r="F92" s="69" t="s">
        <v>15</v>
      </c>
      <c r="G92" s="76">
        <v>2</v>
      </c>
      <c r="H92" s="46">
        <v>0</v>
      </c>
      <c r="I92" s="21"/>
      <c r="J92" s="145">
        <f>H92*1.08</f>
        <v>0</v>
      </c>
      <c r="K92" s="146">
        <f>G92*H92</f>
        <v>0</v>
      </c>
      <c r="L92" s="146">
        <f>G92*J92</f>
        <v>0</v>
      </c>
      <c r="M92" s="52"/>
      <c r="N92" s="10"/>
      <c r="O92" s="10"/>
      <c r="P92" s="10"/>
      <c r="Q92" s="10"/>
    </row>
    <row r="93" spans="1:55" s="4" customFormat="1" ht="24" customHeight="1" x14ac:dyDescent="0.2">
      <c r="A93" s="70">
        <v>2</v>
      </c>
      <c r="B93" s="381" t="s">
        <v>63</v>
      </c>
      <c r="C93" s="27" t="s">
        <v>144</v>
      </c>
      <c r="D93" s="27"/>
      <c r="E93" s="27"/>
      <c r="F93" s="69" t="s">
        <v>15</v>
      </c>
      <c r="G93" s="76">
        <v>20</v>
      </c>
      <c r="H93" s="46">
        <v>0</v>
      </c>
      <c r="I93" s="21"/>
      <c r="J93" s="145">
        <f>H93*1.08</f>
        <v>0</v>
      </c>
      <c r="K93" s="146">
        <f>G93*H93</f>
        <v>0</v>
      </c>
      <c r="L93" s="146">
        <f>G93*J93</f>
        <v>0</v>
      </c>
      <c r="M93" s="52"/>
      <c r="N93" s="202"/>
      <c r="O93" s="202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  <c r="AA93" s="202"/>
      <c r="AB93" s="202"/>
      <c r="AC93" s="202"/>
      <c r="AD93" s="202"/>
      <c r="AE93" s="202"/>
      <c r="AF93" s="202"/>
      <c r="AG93" s="202"/>
      <c r="AH93" s="202"/>
      <c r="AI93" s="202"/>
      <c r="AJ93" s="202"/>
      <c r="AK93" s="202"/>
      <c r="AL93" s="202"/>
      <c r="AM93" s="202"/>
      <c r="AN93" s="202"/>
      <c r="AO93" s="202"/>
      <c r="AP93" s="202"/>
      <c r="AQ93" s="202"/>
      <c r="AR93" s="202"/>
      <c r="AS93" s="202"/>
      <c r="AT93" s="202"/>
      <c r="AU93" s="202"/>
      <c r="AV93" s="202"/>
      <c r="AW93" s="202"/>
      <c r="AX93" s="202"/>
      <c r="AY93" s="202"/>
      <c r="AZ93" s="202"/>
      <c r="BA93" s="202"/>
      <c r="BB93" s="202"/>
      <c r="BC93" s="202"/>
    </row>
    <row r="94" spans="1:55" s="4" customFormat="1" ht="30" customHeight="1" x14ac:dyDescent="0.2">
      <c r="A94" s="154"/>
      <c r="B94" s="239"/>
      <c r="C94" s="139"/>
      <c r="D94" s="139"/>
      <c r="E94" s="139"/>
      <c r="F94" s="154"/>
      <c r="G94" s="140"/>
      <c r="H94" s="170"/>
      <c r="I94" s="144"/>
      <c r="J94" s="163" t="s">
        <v>252</v>
      </c>
      <c r="K94" s="159">
        <f>SUM(K92:K93)</f>
        <v>0</v>
      </c>
      <c r="L94" s="159">
        <f>SUM(L92:L93)</f>
        <v>0</v>
      </c>
      <c r="M94" s="240"/>
      <c r="N94" s="202"/>
      <c r="O94" s="202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  <c r="AA94" s="202"/>
      <c r="AB94" s="202"/>
      <c r="AC94" s="202"/>
      <c r="AD94" s="202"/>
      <c r="AE94" s="202"/>
      <c r="AF94" s="202"/>
      <c r="AG94" s="202"/>
      <c r="AH94" s="202"/>
      <c r="AI94" s="202"/>
      <c r="AJ94" s="202"/>
      <c r="AK94" s="202"/>
      <c r="AL94" s="202"/>
      <c r="AM94" s="202"/>
      <c r="AN94" s="202"/>
      <c r="AO94" s="202"/>
      <c r="AP94" s="202"/>
      <c r="AQ94" s="202"/>
      <c r="AR94" s="202"/>
      <c r="AS94" s="202"/>
      <c r="AT94" s="202"/>
      <c r="AU94" s="202"/>
      <c r="AV94" s="202"/>
      <c r="AW94" s="202"/>
      <c r="AX94" s="202"/>
      <c r="AY94" s="202"/>
      <c r="AZ94" s="202"/>
      <c r="BA94" s="202"/>
      <c r="BB94" s="202"/>
      <c r="BC94" s="202"/>
    </row>
    <row r="95" spans="1:55" s="4" customFormat="1" x14ac:dyDescent="0.2">
      <c r="A95" s="450"/>
      <c r="B95" s="451"/>
      <c r="C95" s="451"/>
      <c r="D95" s="451"/>
      <c r="E95" s="451"/>
      <c r="F95" s="451"/>
      <c r="G95" s="451"/>
      <c r="H95" s="451"/>
      <c r="I95" s="451"/>
      <c r="J95" s="451"/>
      <c r="K95" s="451"/>
      <c r="L95" s="451"/>
      <c r="M95" s="452"/>
      <c r="N95" s="202"/>
      <c r="O95" s="202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  <c r="AA95" s="202"/>
      <c r="AB95" s="202"/>
      <c r="AC95" s="202"/>
      <c r="AD95" s="202"/>
      <c r="AE95" s="202"/>
      <c r="AF95" s="202"/>
      <c r="AG95" s="202"/>
      <c r="AH95" s="202"/>
      <c r="AI95" s="202"/>
      <c r="AJ95" s="202"/>
      <c r="AK95" s="202"/>
      <c r="AL95" s="202"/>
      <c r="AM95" s="202"/>
      <c r="AN95" s="202"/>
      <c r="AO95" s="202"/>
      <c r="AP95" s="202"/>
      <c r="AQ95" s="202"/>
      <c r="AR95" s="202"/>
      <c r="AS95" s="202"/>
      <c r="AT95" s="202"/>
      <c r="AU95" s="202"/>
      <c r="AV95" s="202"/>
      <c r="AW95" s="202"/>
      <c r="AX95" s="202"/>
      <c r="AY95" s="202"/>
      <c r="AZ95" s="202"/>
      <c r="BA95" s="202"/>
      <c r="BB95" s="202"/>
      <c r="BC95" s="202"/>
    </row>
    <row r="96" spans="1:55" s="11" customFormat="1" ht="21.95" customHeight="1" x14ac:dyDescent="0.2">
      <c r="A96" s="431" t="s">
        <v>61</v>
      </c>
      <c r="B96" s="453"/>
      <c r="C96" s="453"/>
      <c r="D96" s="453"/>
      <c r="E96" s="453"/>
      <c r="F96" s="453"/>
      <c r="G96" s="453"/>
      <c r="H96" s="453"/>
      <c r="I96" s="453"/>
      <c r="J96" s="453"/>
      <c r="K96" s="453"/>
      <c r="L96" s="453"/>
      <c r="M96" s="453"/>
      <c r="N96" s="10"/>
      <c r="O96" s="10"/>
      <c r="P96" s="10"/>
      <c r="Q96" s="10"/>
    </row>
    <row r="97" spans="1:55" s="4" customFormat="1" ht="36" customHeight="1" x14ac:dyDescent="0.2">
      <c r="A97" s="68">
        <v>1</v>
      </c>
      <c r="B97" s="377" t="s">
        <v>64</v>
      </c>
      <c r="C97" s="71" t="s">
        <v>65</v>
      </c>
      <c r="D97" s="72"/>
      <c r="E97" s="244"/>
      <c r="F97" s="70" t="s">
        <v>15</v>
      </c>
      <c r="G97" s="49">
        <v>250</v>
      </c>
      <c r="H97" s="174">
        <v>0</v>
      </c>
      <c r="I97" s="21"/>
      <c r="J97" s="145">
        <f>H97*1.08</f>
        <v>0</v>
      </c>
      <c r="K97" s="159">
        <f>G97*H97</f>
        <v>0</v>
      </c>
      <c r="L97" s="159">
        <f>G97*J97</f>
        <v>0</v>
      </c>
      <c r="M97" s="73"/>
      <c r="N97" s="202"/>
      <c r="O97" s="202"/>
      <c r="P97" s="202"/>
      <c r="Q97" s="202"/>
      <c r="R97" s="202"/>
      <c r="S97" s="202"/>
      <c r="T97" s="202"/>
      <c r="U97" s="202"/>
      <c r="V97" s="202"/>
      <c r="W97" s="202"/>
      <c r="X97" s="202"/>
      <c r="Y97" s="202"/>
      <c r="Z97" s="202"/>
      <c r="AA97" s="202"/>
      <c r="AB97" s="202"/>
      <c r="AC97" s="202"/>
      <c r="AD97" s="202"/>
      <c r="AE97" s="202"/>
      <c r="AF97" s="202"/>
      <c r="AG97" s="202"/>
      <c r="AH97" s="202"/>
      <c r="AI97" s="202"/>
      <c r="AJ97" s="202"/>
      <c r="AK97" s="202"/>
      <c r="AL97" s="202"/>
      <c r="AM97" s="202"/>
      <c r="AN97" s="202"/>
      <c r="AO97" s="202"/>
      <c r="AP97" s="202"/>
      <c r="AQ97" s="202"/>
      <c r="AR97" s="202"/>
      <c r="AS97" s="202"/>
      <c r="AT97" s="202"/>
      <c r="AU97" s="202"/>
      <c r="AV97" s="202"/>
      <c r="AW97" s="202"/>
      <c r="AX97" s="202"/>
      <c r="AY97" s="202"/>
      <c r="AZ97" s="202"/>
      <c r="BA97" s="202"/>
      <c r="BB97" s="202"/>
      <c r="BC97" s="202"/>
    </row>
    <row r="98" spans="1:55" s="4" customFormat="1" x14ac:dyDescent="0.2">
      <c r="A98" s="450"/>
      <c r="B98" s="451"/>
      <c r="C98" s="451"/>
      <c r="D98" s="451"/>
      <c r="E98" s="451"/>
      <c r="F98" s="451"/>
      <c r="G98" s="451"/>
      <c r="H98" s="451"/>
      <c r="I98" s="451"/>
      <c r="J98" s="451"/>
      <c r="K98" s="451"/>
      <c r="L98" s="451"/>
      <c r="M98" s="452"/>
      <c r="N98" s="202"/>
      <c r="O98" s="202"/>
      <c r="P98" s="202"/>
      <c r="Q98" s="202"/>
      <c r="R98" s="202"/>
      <c r="S98" s="202"/>
      <c r="T98" s="202"/>
      <c r="U98" s="202"/>
      <c r="V98" s="202"/>
      <c r="W98" s="202"/>
      <c r="X98" s="202"/>
      <c r="Y98" s="202"/>
      <c r="Z98" s="202"/>
      <c r="AA98" s="202"/>
      <c r="AB98" s="202"/>
      <c r="AC98" s="202"/>
      <c r="AD98" s="202"/>
      <c r="AE98" s="202"/>
      <c r="AF98" s="202"/>
      <c r="AG98" s="202"/>
      <c r="AH98" s="202"/>
      <c r="AI98" s="202"/>
      <c r="AJ98" s="202"/>
      <c r="AK98" s="202"/>
      <c r="AL98" s="202"/>
      <c r="AM98" s="202"/>
      <c r="AN98" s="202"/>
      <c r="AO98" s="202"/>
      <c r="AP98" s="202"/>
      <c r="AQ98" s="202"/>
      <c r="AR98" s="202"/>
      <c r="AS98" s="202"/>
      <c r="AT98" s="202"/>
      <c r="AU98" s="202"/>
      <c r="AV98" s="202"/>
      <c r="AW98" s="202"/>
      <c r="AX98" s="202"/>
      <c r="AY98" s="202"/>
      <c r="AZ98" s="202"/>
      <c r="BA98" s="202"/>
      <c r="BB98" s="202"/>
      <c r="BC98" s="202"/>
    </row>
    <row r="99" spans="1:55" s="11" customFormat="1" ht="21.95" customHeight="1" x14ac:dyDescent="0.2">
      <c r="A99" s="431" t="s">
        <v>102</v>
      </c>
      <c r="B99" s="453"/>
      <c r="C99" s="453"/>
      <c r="D99" s="453"/>
      <c r="E99" s="453"/>
      <c r="F99" s="453"/>
      <c r="G99" s="453"/>
      <c r="H99" s="453"/>
      <c r="I99" s="453"/>
      <c r="J99" s="453"/>
      <c r="K99" s="453"/>
      <c r="L99" s="453"/>
      <c r="M99" s="453"/>
      <c r="N99" s="10"/>
      <c r="O99" s="10"/>
      <c r="P99" s="10"/>
      <c r="Q99" s="10"/>
    </row>
    <row r="100" spans="1:55" s="4" customFormat="1" ht="34.5" customHeight="1" x14ac:dyDescent="0.2">
      <c r="A100" s="68">
        <v>1</v>
      </c>
      <c r="B100" s="377" t="s">
        <v>67</v>
      </c>
      <c r="C100" s="74" t="s">
        <v>68</v>
      </c>
      <c r="D100" s="75"/>
      <c r="E100" s="244"/>
      <c r="F100" s="70" t="s">
        <v>15</v>
      </c>
      <c r="G100" s="76">
        <v>1500</v>
      </c>
      <c r="H100" s="46">
        <v>0</v>
      </c>
      <c r="I100" s="21"/>
      <c r="J100" s="145">
        <f>H100*1.08</f>
        <v>0</v>
      </c>
      <c r="K100" s="159">
        <f>G100*H100</f>
        <v>0</v>
      </c>
      <c r="L100" s="159">
        <f>G100*J100</f>
        <v>0</v>
      </c>
      <c r="M100" s="77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  <c r="AA100" s="202"/>
      <c r="AB100" s="202"/>
      <c r="AC100" s="202"/>
      <c r="AD100" s="202"/>
      <c r="AE100" s="202"/>
      <c r="AF100" s="202"/>
      <c r="AG100" s="202"/>
      <c r="AH100" s="202"/>
      <c r="AI100" s="202"/>
      <c r="AJ100" s="202"/>
      <c r="AK100" s="202"/>
      <c r="AL100" s="202"/>
      <c r="AM100" s="202"/>
      <c r="AN100" s="202"/>
      <c r="AO100" s="202"/>
      <c r="AP100" s="202"/>
      <c r="AQ100" s="202"/>
      <c r="AR100" s="202"/>
      <c r="AS100" s="202"/>
      <c r="AT100" s="202"/>
      <c r="AU100" s="202"/>
      <c r="AV100" s="202"/>
      <c r="AW100" s="202"/>
      <c r="AX100" s="202"/>
      <c r="AY100" s="202"/>
      <c r="AZ100" s="202"/>
      <c r="BA100" s="202"/>
      <c r="BB100" s="202"/>
      <c r="BC100" s="202"/>
    </row>
    <row r="101" spans="1:55" s="4" customFormat="1" x14ac:dyDescent="0.2">
      <c r="A101" s="450"/>
      <c r="B101" s="451"/>
      <c r="C101" s="451"/>
      <c r="D101" s="451"/>
      <c r="E101" s="451"/>
      <c r="F101" s="451"/>
      <c r="G101" s="451"/>
      <c r="H101" s="451"/>
      <c r="I101" s="451"/>
      <c r="J101" s="451"/>
      <c r="K101" s="451"/>
      <c r="L101" s="451"/>
      <c r="M101" s="45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  <c r="AA101" s="202"/>
      <c r="AB101" s="202"/>
      <c r="AC101" s="202"/>
      <c r="AD101" s="202"/>
      <c r="AE101" s="202"/>
      <c r="AF101" s="202"/>
      <c r="AG101" s="202"/>
      <c r="AH101" s="202"/>
      <c r="AI101" s="202"/>
      <c r="AJ101" s="202"/>
      <c r="AK101" s="202"/>
      <c r="AL101" s="202"/>
      <c r="AM101" s="202"/>
      <c r="AN101" s="202"/>
      <c r="AO101" s="202"/>
      <c r="AP101" s="202"/>
      <c r="AQ101" s="202"/>
      <c r="AR101" s="202"/>
      <c r="AS101" s="202"/>
      <c r="AT101" s="202"/>
      <c r="AU101" s="202"/>
      <c r="AV101" s="202"/>
      <c r="AW101" s="202"/>
      <c r="AX101" s="202"/>
      <c r="AY101" s="202"/>
      <c r="AZ101" s="202"/>
      <c r="BA101" s="202"/>
      <c r="BB101" s="202"/>
      <c r="BC101" s="202"/>
    </row>
    <row r="102" spans="1:55" s="11" customFormat="1" ht="21.95" customHeight="1" x14ac:dyDescent="0.2">
      <c r="A102" s="431" t="s">
        <v>62</v>
      </c>
      <c r="B102" s="453"/>
      <c r="C102" s="453"/>
      <c r="D102" s="453"/>
      <c r="E102" s="453"/>
      <c r="F102" s="453"/>
      <c r="G102" s="453"/>
      <c r="H102" s="453"/>
      <c r="I102" s="453"/>
      <c r="J102" s="453"/>
      <c r="K102" s="453"/>
      <c r="L102" s="453"/>
      <c r="M102" s="453"/>
      <c r="N102" s="10"/>
      <c r="O102" s="10"/>
      <c r="P102" s="10"/>
      <c r="Q102" s="10"/>
    </row>
    <row r="103" spans="1:55" s="11" customFormat="1" ht="212.25" customHeight="1" x14ac:dyDescent="0.2">
      <c r="A103" s="27">
        <v>1</v>
      </c>
      <c r="B103" s="377" t="s">
        <v>148</v>
      </c>
      <c r="C103" s="58"/>
      <c r="D103" s="27"/>
      <c r="E103" s="55"/>
      <c r="F103" s="27" t="s">
        <v>15</v>
      </c>
      <c r="G103" s="58">
        <v>40</v>
      </c>
      <c r="H103" s="175">
        <v>0</v>
      </c>
      <c r="I103" s="21"/>
      <c r="J103" s="145">
        <f>H103*1.08</f>
        <v>0</v>
      </c>
      <c r="K103" s="159">
        <f>G103*H103</f>
        <v>0</v>
      </c>
      <c r="L103" s="159">
        <f>G103*J103</f>
        <v>0</v>
      </c>
      <c r="M103" s="427" t="s">
        <v>147</v>
      </c>
      <c r="N103" s="10"/>
      <c r="O103" s="10"/>
      <c r="P103" s="10"/>
      <c r="Q103" s="10"/>
    </row>
    <row r="104" spans="1:55" s="4" customFormat="1" x14ac:dyDescent="0.2">
      <c r="A104" s="450"/>
      <c r="B104" s="451"/>
      <c r="C104" s="451"/>
      <c r="D104" s="451"/>
      <c r="E104" s="451"/>
      <c r="F104" s="451"/>
      <c r="G104" s="451"/>
      <c r="H104" s="451"/>
      <c r="I104" s="451"/>
      <c r="J104" s="451"/>
      <c r="K104" s="451"/>
      <c r="L104" s="451"/>
      <c r="M104" s="45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2"/>
      <c r="AG104" s="202"/>
      <c r="AH104" s="202"/>
      <c r="AI104" s="202"/>
      <c r="AJ104" s="202"/>
      <c r="AK104" s="202"/>
      <c r="AL104" s="202"/>
      <c r="AM104" s="202"/>
      <c r="AN104" s="202"/>
      <c r="AO104" s="202"/>
      <c r="AP104" s="202"/>
      <c r="AQ104" s="202"/>
      <c r="AR104" s="202"/>
      <c r="AS104" s="202"/>
      <c r="AT104" s="202"/>
      <c r="AU104" s="202"/>
      <c r="AV104" s="202"/>
      <c r="AW104" s="202"/>
      <c r="AX104" s="202"/>
      <c r="AY104" s="202"/>
      <c r="AZ104" s="202"/>
      <c r="BA104" s="202"/>
      <c r="BB104" s="202"/>
      <c r="BC104" s="202"/>
    </row>
    <row r="105" spans="1:55" s="135" customFormat="1" ht="21.95" customHeight="1" x14ac:dyDescent="0.2">
      <c r="A105" s="431" t="s">
        <v>146</v>
      </c>
      <c r="B105" s="453"/>
      <c r="C105" s="453"/>
      <c r="D105" s="453"/>
      <c r="E105" s="453"/>
      <c r="F105" s="453"/>
      <c r="G105" s="453"/>
      <c r="H105" s="453"/>
      <c r="I105" s="453"/>
      <c r="J105" s="453"/>
      <c r="K105" s="453"/>
      <c r="L105" s="453"/>
      <c r="M105" s="453"/>
      <c r="N105" s="202"/>
      <c r="O105" s="202"/>
      <c r="P105" s="202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  <c r="AA105" s="202"/>
      <c r="AB105" s="202"/>
      <c r="AC105" s="202"/>
      <c r="AD105" s="202"/>
      <c r="AE105" s="202"/>
      <c r="AF105" s="202"/>
      <c r="AG105" s="202"/>
      <c r="AH105" s="202"/>
      <c r="AI105" s="202"/>
      <c r="AJ105" s="202"/>
      <c r="AK105" s="202"/>
      <c r="AL105" s="202"/>
      <c r="AM105" s="202"/>
      <c r="AN105" s="202"/>
      <c r="AO105" s="202"/>
      <c r="AP105" s="202"/>
      <c r="AQ105" s="202"/>
      <c r="AR105" s="202"/>
      <c r="AS105" s="202"/>
      <c r="AT105" s="202"/>
      <c r="AU105" s="202"/>
      <c r="AV105" s="202"/>
      <c r="AW105" s="202"/>
      <c r="AX105" s="202"/>
      <c r="AY105" s="202"/>
      <c r="AZ105" s="202"/>
      <c r="BA105" s="202"/>
      <c r="BB105" s="202"/>
      <c r="BC105" s="202"/>
    </row>
    <row r="106" spans="1:55" s="13" customFormat="1" ht="24" customHeight="1" x14ac:dyDescent="0.2">
      <c r="A106" s="27" t="s">
        <v>72</v>
      </c>
      <c r="B106" s="377" t="s">
        <v>282</v>
      </c>
      <c r="C106" s="58"/>
      <c r="D106" s="28"/>
      <c r="E106" s="28"/>
      <c r="F106" s="267" t="s">
        <v>15</v>
      </c>
      <c r="G106" s="27">
        <v>200</v>
      </c>
      <c r="H106" s="178">
        <v>0</v>
      </c>
      <c r="I106" s="21"/>
      <c r="J106" s="145">
        <f>H106*1.08</f>
        <v>0</v>
      </c>
      <c r="K106" s="159">
        <f>G106*H106</f>
        <v>0</v>
      </c>
      <c r="L106" s="159">
        <f>G106*J106</f>
        <v>0</v>
      </c>
      <c r="M106" s="78"/>
      <c r="N106" s="10"/>
      <c r="O106" s="10"/>
      <c r="P106" s="10"/>
      <c r="Q106" s="10"/>
      <c r="R106" s="204"/>
      <c r="S106" s="204"/>
      <c r="T106" s="204"/>
      <c r="U106" s="204"/>
      <c r="V106" s="204"/>
      <c r="W106" s="204"/>
      <c r="X106" s="204"/>
      <c r="Y106" s="204"/>
      <c r="Z106" s="204"/>
      <c r="AA106" s="204"/>
      <c r="AB106" s="204"/>
      <c r="AC106" s="204"/>
      <c r="AD106" s="204"/>
      <c r="AE106" s="204"/>
      <c r="AF106" s="204"/>
      <c r="AG106" s="204"/>
      <c r="AH106" s="204"/>
      <c r="AI106" s="204"/>
      <c r="AJ106" s="204"/>
      <c r="AK106" s="204"/>
      <c r="AL106" s="204"/>
      <c r="AM106" s="204"/>
      <c r="AN106" s="204"/>
      <c r="AO106" s="204"/>
      <c r="AP106" s="204"/>
      <c r="AQ106" s="204"/>
      <c r="AR106" s="204"/>
      <c r="AS106" s="204"/>
      <c r="AT106" s="204"/>
      <c r="AU106" s="204"/>
      <c r="AV106" s="204"/>
      <c r="AW106" s="204"/>
      <c r="AX106" s="204"/>
      <c r="AY106" s="204"/>
      <c r="AZ106" s="204"/>
      <c r="BA106" s="204"/>
      <c r="BB106" s="204"/>
      <c r="BC106" s="204"/>
    </row>
    <row r="107" spans="1:55" s="4" customFormat="1" x14ac:dyDescent="0.2">
      <c r="A107" s="450"/>
      <c r="B107" s="451"/>
      <c r="C107" s="451"/>
      <c r="D107" s="451"/>
      <c r="E107" s="451"/>
      <c r="F107" s="451"/>
      <c r="G107" s="451"/>
      <c r="H107" s="451"/>
      <c r="I107" s="451"/>
      <c r="J107" s="451"/>
      <c r="K107" s="451"/>
      <c r="L107" s="451"/>
      <c r="M107" s="45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  <c r="AA107" s="202"/>
      <c r="AB107" s="202"/>
      <c r="AC107" s="202"/>
      <c r="AD107" s="202"/>
      <c r="AE107" s="202"/>
      <c r="AF107" s="202"/>
      <c r="AG107" s="202"/>
      <c r="AH107" s="202"/>
      <c r="AI107" s="202"/>
      <c r="AJ107" s="202"/>
      <c r="AK107" s="202"/>
      <c r="AL107" s="202"/>
      <c r="AM107" s="202"/>
      <c r="AN107" s="202"/>
      <c r="AO107" s="202"/>
      <c r="AP107" s="202"/>
      <c r="AQ107" s="202"/>
      <c r="AR107" s="202"/>
      <c r="AS107" s="202"/>
      <c r="AT107" s="202"/>
      <c r="AU107" s="202"/>
      <c r="AV107" s="202"/>
      <c r="AW107" s="202"/>
      <c r="AX107" s="202"/>
      <c r="AY107" s="202"/>
      <c r="AZ107" s="202"/>
      <c r="BA107" s="202"/>
      <c r="BB107" s="202"/>
      <c r="BC107" s="202"/>
    </row>
    <row r="108" spans="1:55" s="136" customFormat="1" ht="21.95" customHeight="1" x14ac:dyDescent="0.2">
      <c r="A108" s="431" t="s">
        <v>154</v>
      </c>
      <c r="B108" s="453"/>
      <c r="C108" s="453"/>
      <c r="D108" s="453"/>
      <c r="E108" s="453"/>
      <c r="F108" s="453"/>
      <c r="G108" s="453"/>
      <c r="H108" s="453"/>
      <c r="I108" s="453"/>
      <c r="J108" s="453"/>
      <c r="K108" s="453"/>
      <c r="L108" s="453"/>
      <c r="M108" s="453"/>
      <c r="N108" s="10"/>
      <c r="O108" s="10"/>
      <c r="P108" s="10"/>
      <c r="Q108" s="10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</row>
    <row r="109" spans="1:55" s="4" customFormat="1" ht="33" customHeight="1" x14ac:dyDescent="0.2">
      <c r="A109" s="27" t="s">
        <v>72</v>
      </c>
      <c r="B109" s="377" t="s">
        <v>105</v>
      </c>
      <c r="C109" s="30"/>
      <c r="D109" s="28"/>
      <c r="E109" s="28"/>
      <c r="F109" s="267" t="s">
        <v>11</v>
      </c>
      <c r="G109" s="27">
        <v>2</v>
      </c>
      <c r="H109" s="178">
        <v>0</v>
      </c>
      <c r="I109" s="21"/>
      <c r="J109" s="145">
        <f>H109*1.08</f>
        <v>0</v>
      </c>
      <c r="K109" s="159">
        <f>G109*H109</f>
        <v>0</v>
      </c>
      <c r="L109" s="159">
        <f>G109*J109</f>
        <v>0</v>
      </c>
      <c r="M109" s="78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  <c r="AA109" s="202"/>
      <c r="AB109" s="202"/>
      <c r="AC109" s="202"/>
      <c r="AD109" s="202"/>
      <c r="AE109" s="202"/>
      <c r="AF109" s="202"/>
      <c r="AG109" s="202"/>
      <c r="AH109" s="202"/>
      <c r="AI109" s="202"/>
      <c r="AJ109" s="202"/>
      <c r="AK109" s="202"/>
      <c r="AL109" s="202"/>
      <c r="AM109" s="202"/>
      <c r="AN109" s="202"/>
      <c r="AO109" s="202"/>
      <c r="AP109" s="202"/>
      <c r="AQ109" s="202"/>
      <c r="AR109" s="202"/>
      <c r="AS109" s="202"/>
      <c r="AT109" s="202"/>
      <c r="AU109" s="202"/>
      <c r="AV109" s="202"/>
      <c r="AW109" s="202"/>
      <c r="AX109" s="202"/>
      <c r="AY109" s="202"/>
      <c r="AZ109" s="202"/>
      <c r="BA109" s="202"/>
      <c r="BB109" s="202"/>
      <c r="BC109" s="202"/>
    </row>
    <row r="110" spans="1:55" s="4" customFormat="1" x14ac:dyDescent="0.2">
      <c r="A110" s="450"/>
      <c r="B110" s="451"/>
      <c r="C110" s="451"/>
      <c r="D110" s="451"/>
      <c r="E110" s="451"/>
      <c r="F110" s="451"/>
      <c r="G110" s="451"/>
      <c r="H110" s="451"/>
      <c r="I110" s="451"/>
      <c r="J110" s="451"/>
      <c r="K110" s="451"/>
      <c r="L110" s="451"/>
      <c r="M110" s="45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  <c r="AA110" s="202"/>
      <c r="AB110" s="202"/>
      <c r="AC110" s="202"/>
      <c r="AD110" s="202"/>
      <c r="AE110" s="202"/>
      <c r="AF110" s="202"/>
      <c r="AG110" s="202"/>
      <c r="AH110" s="202"/>
      <c r="AI110" s="202"/>
      <c r="AJ110" s="202"/>
      <c r="AK110" s="202"/>
      <c r="AL110" s="202"/>
      <c r="AM110" s="202"/>
      <c r="AN110" s="202"/>
      <c r="AO110" s="202"/>
      <c r="AP110" s="202"/>
      <c r="AQ110" s="202"/>
      <c r="AR110" s="202"/>
      <c r="AS110" s="202"/>
      <c r="AT110" s="202"/>
      <c r="AU110" s="202"/>
      <c r="AV110" s="202"/>
      <c r="AW110" s="202"/>
      <c r="AX110" s="202"/>
      <c r="AY110" s="202"/>
      <c r="AZ110" s="202"/>
      <c r="BA110" s="202"/>
      <c r="BB110" s="202"/>
      <c r="BC110" s="202"/>
    </row>
    <row r="111" spans="1:55" s="136" customFormat="1" ht="21.95" customHeight="1" x14ac:dyDescent="0.2">
      <c r="A111" s="431" t="s">
        <v>155</v>
      </c>
      <c r="B111" s="453"/>
      <c r="C111" s="453"/>
      <c r="D111" s="453"/>
      <c r="E111" s="453"/>
      <c r="F111" s="453"/>
      <c r="G111" s="453"/>
      <c r="H111" s="453"/>
      <c r="I111" s="453"/>
      <c r="J111" s="453"/>
      <c r="K111" s="453"/>
      <c r="L111" s="453"/>
      <c r="M111" s="453"/>
      <c r="N111" s="10"/>
      <c r="O111" s="10"/>
      <c r="P111" s="10"/>
      <c r="Q111" s="10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</row>
    <row r="112" spans="1:55" s="4" customFormat="1" ht="24" customHeight="1" x14ac:dyDescent="0.2">
      <c r="A112" s="111">
        <v>1</v>
      </c>
      <c r="B112" s="373" t="s">
        <v>77</v>
      </c>
      <c r="C112" s="39" t="s">
        <v>78</v>
      </c>
      <c r="D112" s="39"/>
      <c r="E112" s="26"/>
      <c r="F112" s="26" t="s">
        <v>9</v>
      </c>
      <c r="G112" s="40">
        <v>300</v>
      </c>
      <c r="H112" s="172">
        <v>0</v>
      </c>
      <c r="I112" s="21"/>
      <c r="J112" s="145">
        <f>H112*1.08</f>
        <v>0</v>
      </c>
      <c r="K112" s="159">
        <f>G112*H112</f>
        <v>0</v>
      </c>
      <c r="L112" s="159">
        <f>G112*J112</f>
        <v>0</v>
      </c>
      <c r="M112" s="77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  <c r="AA112" s="202"/>
      <c r="AB112" s="202"/>
      <c r="AC112" s="202"/>
      <c r="AD112" s="202"/>
      <c r="AE112" s="202"/>
      <c r="AF112" s="202"/>
      <c r="AG112" s="202"/>
      <c r="AH112" s="202"/>
      <c r="AI112" s="202"/>
      <c r="AJ112" s="202"/>
      <c r="AK112" s="202"/>
      <c r="AL112" s="202"/>
      <c r="AM112" s="202"/>
      <c r="AN112" s="202"/>
      <c r="AO112" s="202"/>
      <c r="AP112" s="202"/>
      <c r="AQ112" s="202"/>
      <c r="AR112" s="202"/>
      <c r="AS112" s="202"/>
      <c r="AT112" s="202"/>
      <c r="AU112" s="202"/>
      <c r="AV112" s="202"/>
      <c r="AW112" s="202"/>
      <c r="AX112" s="202"/>
      <c r="AY112" s="202"/>
      <c r="AZ112" s="202"/>
      <c r="BA112" s="202"/>
      <c r="BB112" s="202"/>
      <c r="BC112" s="202"/>
    </row>
    <row r="113" spans="1:55" s="4" customFormat="1" x14ac:dyDescent="0.2">
      <c r="A113" s="450"/>
      <c r="B113" s="451"/>
      <c r="C113" s="451"/>
      <c r="D113" s="451"/>
      <c r="E113" s="451"/>
      <c r="F113" s="451"/>
      <c r="G113" s="451"/>
      <c r="H113" s="451"/>
      <c r="I113" s="451"/>
      <c r="J113" s="451"/>
      <c r="K113" s="451"/>
      <c r="L113" s="451"/>
      <c r="M113" s="45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  <c r="AA113" s="202"/>
      <c r="AB113" s="202"/>
      <c r="AC113" s="202"/>
      <c r="AD113" s="202"/>
      <c r="AE113" s="202"/>
      <c r="AF113" s="202"/>
      <c r="AG113" s="202"/>
      <c r="AH113" s="202"/>
      <c r="AI113" s="202"/>
      <c r="AJ113" s="202"/>
      <c r="AK113" s="202"/>
      <c r="AL113" s="202"/>
      <c r="AM113" s="202"/>
      <c r="AN113" s="202"/>
      <c r="AO113" s="202"/>
      <c r="AP113" s="202"/>
      <c r="AQ113" s="202"/>
      <c r="AR113" s="202"/>
      <c r="AS113" s="202"/>
      <c r="AT113" s="202"/>
      <c r="AU113" s="202"/>
      <c r="AV113" s="202"/>
      <c r="AW113" s="202"/>
      <c r="AX113" s="202"/>
      <c r="AY113" s="202"/>
      <c r="AZ113" s="202"/>
      <c r="BA113" s="202"/>
      <c r="BB113" s="202"/>
      <c r="BC113" s="202"/>
    </row>
    <row r="114" spans="1:55" s="136" customFormat="1" ht="21.95" customHeight="1" x14ac:dyDescent="0.2">
      <c r="A114" s="431" t="s">
        <v>66</v>
      </c>
      <c r="B114" s="453"/>
      <c r="C114" s="453"/>
      <c r="D114" s="453"/>
      <c r="E114" s="453"/>
      <c r="F114" s="453"/>
      <c r="G114" s="453"/>
      <c r="H114" s="453"/>
      <c r="I114" s="453"/>
      <c r="J114" s="453"/>
      <c r="K114" s="453"/>
      <c r="L114" s="453"/>
      <c r="M114" s="453"/>
      <c r="N114" s="10"/>
      <c r="O114" s="10"/>
      <c r="P114" s="10"/>
      <c r="Q114" s="10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</row>
    <row r="115" spans="1:55" s="4" customFormat="1" ht="24" customHeight="1" x14ac:dyDescent="0.2">
      <c r="A115" s="27">
        <v>1</v>
      </c>
      <c r="B115" s="377" t="s">
        <v>103</v>
      </c>
      <c r="C115" s="54"/>
      <c r="D115" s="27"/>
      <c r="E115" s="55"/>
      <c r="F115" s="27" t="s">
        <v>9</v>
      </c>
      <c r="G115" s="58">
        <v>25</v>
      </c>
      <c r="H115" s="175">
        <v>0</v>
      </c>
      <c r="I115" s="21"/>
      <c r="J115" s="145">
        <f>H115*1.08</f>
        <v>0</v>
      </c>
      <c r="K115" s="159">
        <f>G115*H115</f>
        <v>0</v>
      </c>
      <c r="L115" s="159">
        <f>G115*J115</f>
        <v>0</v>
      </c>
      <c r="M115" s="3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  <c r="AA115" s="202"/>
      <c r="AB115" s="202"/>
      <c r="AC115" s="202"/>
      <c r="AD115" s="202"/>
      <c r="AE115" s="202"/>
      <c r="AF115" s="202"/>
      <c r="AG115" s="202"/>
      <c r="AH115" s="202"/>
      <c r="AI115" s="202"/>
      <c r="AJ115" s="202"/>
      <c r="AK115" s="202"/>
      <c r="AL115" s="202"/>
      <c r="AM115" s="202"/>
      <c r="AN115" s="202"/>
      <c r="AO115" s="202"/>
      <c r="AP115" s="202"/>
      <c r="AQ115" s="202"/>
      <c r="AR115" s="202"/>
      <c r="AS115" s="202"/>
      <c r="AT115" s="202"/>
      <c r="AU115" s="202"/>
      <c r="AV115" s="202"/>
      <c r="AW115" s="202"/>
      <c r="AX115" s="202"/>
      <c r="AY115" s="202"/>
      <c r="AZ115" s="202"/>
      <c r="BA115" s="202"/>
      <c r="BB115" s="202"/>
      <c r="BC115" s="202"/>
    </row>
    <row r="116" spans="1:55" s="4" customFormat="1" x14ac:dyDescent="0.2">
      <c r="A116" s="450"/>
      <c r="B116" s="451"/>
      <c r="C116" s="451"/>
      <c r="D116" s="451"/>
      <c r="E116" s="451"/>
      <c r="F116" s="451"/>
      <c r="G116" s="451"/>
      <c r="H116" s="451"/>
      <c r="I116" s="451"/>
      <c r="J116" s="451"/>
      <c r="K116" s="451"/>
      <c r="L116" s="451"/>
      <c r="M116" s="45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  <c r="AA116" s="202"/>
      <c r="AB116" s="202"/>
      <c r="AC116" s="202"/>
      <c r="AD116" s="202"/>
      <c r="AE116" s="202"/>
      <c r="AF116" s="202"/>
      <c r="AG116" s="202"/>
      <c r="AH116" s="202"/>
      <c r="AI116" s="202"/>
      <c r="AJ116" s="202"/>
      <c r="AK116" s="202"/>
      <c r="AL116" s="202"/>
      <c r="AM116" s="202"/>
      <c r="AN116" s="202"/>
      <c r="AO116" s="202"/>
      <c r="AP116" s="202"/>
      <c r="AQ116" s="202"/>
      <c r="AR116" s="202"/>
      <c r="AS116" s="202"/>
      <c r="AT116" s="202"/>
      <c r="AU116" s="202"/>
      <c r="AV116" s="202"/>
      <c r="AW116" s="202"/>
      <c r="AX116" s="202"/>
      <c r="AY116" s="202"/>
      <c r="AZ116" s="202"/>
      <c r="BA116" s="202"/>
      <c r="BB116" s="202"/>
      <c r="BC116" s="202"/>
    </row>
    <row r="117" spans="1:55" s="136" customFormat="1" ht="21.95" customHeight="1" x14ac:dyDescent="0.2">
      <c r="A117" s="454" t="s">
        <v>69</v>
      </c>
      <c r="B117" s="455"/>
      <c r="C117" s="455"/>
      <c r="D117" s="455"/>
      <c r="E117" s="455"/>
      <c r="F117" s="455"/>
      <c r="G117" s="455"/>
      <c r="H117" s="455"/>
      <c r="I117" s="455"/>
      <c r="J117" s="455"/>
      <c r="K117" s="455"/>
      <c r="L117" s="455"/>
      <c r="M117" s="455"/>
      <c r="N117" s="10"/>
      <c r="O117" s="10"/>
      <c r="P117" s="10"/>
      <c r="Q117" s="10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</row>
    <row r="118" spans="1:55" s="11" customFormat="1" ht="24" customHeight="1" x14ac:dyDescent="0.2">
      <c r="A118" s="79">
        <v>1</v>
      </c>
      <c r="B118" s="382" t="s">
        <v>161</v>
      </c>
      <c r="C118" s="80"/>
      <c r="D118" s="79"/>
      <c r="E118" s="79"/>
      <c r="F118" s="108" t="s">
        <v>41</v>
      </c>
      <c r="G118" s="109">
        <v>1</v>
      </c>
      <c r="H118" s="247">
        <v>0</v>
      </c>
      <c r="I118" s="21"/>
      <c r="J118" s="145">
        <f>H118*1.08</f>
        <v>0</v>
      </c>
      <c r="K118" s="159">
        <f>G118*H118</f>
        <v>0</v>
      </c>
      <c r="L118" s="159">
        <f>G118*J118</f>
        <v>0</v>
      </c>
      <c r="M118" s="110"/>
      <c r="N118" s="10"/>
      <c r="O118" s="10"/>
      <c r="P118" s="10"/>
      <c r="Q118" s="10"/>
    </row>
    <row r="119" spans="1:55" s="4" customFormat="1" x14ac:dyDescent="0.2">
      <c r="A119" s="450"/>
      <c r="B119" s="451"/>
      <c r="C119" s="451"/>
      <c r="D119" s="451"/>
      <c r="E119" s="451"/>
      <c r="F119" s="451"/>
      <c r="G119" s="451"/>
      <c r="H119" s="451"/>
      <c r="I119" s="451"/>
      <c r="J119" s="451"/>
      <c r="K119" s="451"/>
      <c r="L119" s="451"/>
      <c r="M119" s="45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  <c r="AA119" s="202"/>
      <c r="AB119" s="202"/>
      <c r="AC119" s="202"/>
      <c r="AD119" s="202"/>
      <c r="AE119" s="202"/>
      <c r="AF119" s="202"/>
      <c r="AG119" s="202"/>
      <c r="AH119" s="202"/>
      <c r="AI119" s="202"/>
      <c r="AJ119" s="202"/>
      <c r="AK119" s="202"/>
      <c r="AL119" s="202"/>
      <c r="AM119" s="202"/>
      <c r="AN119" s="202"/>
      <c r="AO119" s="202"/>
      <c r="AP119" s="202"/>
      <c r="AQ119" s="202"/>
      <c r="AR119" s="202"/>
      <c r="AS119" s="202"/>
      <c r="AT119" s="202"/>
      <c r="AU119" s="202"/>
      <c r="AV119" s="202"/>
      <c r="AW119" s="202"/>
      <c r="AX119" s="202"/>
      <c r="AY119" s="202"/>
      <c r="AZ119" s="202"/>
      <c r="BA119" s="202"/>
      <c r="BB119" s="202"/>
      <c r="BC119" s="202"/>
    </row>
    <row r="120" spans="1:55" s="136" customFormat="1" ht="21.95" customHeight="1" x14ac:dyDescent="0.2">
      <c r="A120" s="454" t="s">
        <v>70</v>
      </c>
      <c r="B120" s="455"/>
      <c r="C120" s="455"/>
      <c r="D120" s="455"/>
      <c r="E120" s="455"/>
      <c r="F120" s="455"/>
      <c r="G120" s="455"/>
      <c r="H120" s="455"/>
      <c r="I120" s="455"/>
      <c r="J120" s="455"/>
      <c r="K120" s="455"/>
      <c r="L120" s="455"/>
      <c r="M120" s="455"/>
      <c r="N120" s="10"/>
      <c r="O120" s="10"/>
      <c r="P120" s="10"/>
      <c r="Q120" s="10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</row>
    <row r="121" spans="1:55" s="11" customFormat="1" ht="24" customHeight="1" x14ac:dyDescent="0.2">
      <c r="A121" s="27">
        <v>1</v>
      </c>
      <c r="B121" s="124" t="s">
        <v>81</v>
      </c>
      <c r="C121" s="104"/>
      <c r="D121" s="27"/>
      <c r="E121" s="27"/>
      <c r="F121" s="105" t="s">
        <v>9</v>
      </c>
      <c r="G121" s="106">
        <v>50</v>
      </c>
      <c r="H121" s="247">
        <v>0</v>
      </c>
      <c r="I121" s="21"/>
      <c r="J121" s="145">
        <f>H121*1.08</f>
        <v>0</v>
      </c>
      <c r="K121" s="159">
        <f>G121*H121</f>
        <v>0</v>
      </c>
      <c r="L121" s="159">
        <f>G121*J121</f>
        <v>0</v>
      </c>
      <c r="M121" s="107"/>
      <c r="N121" s="10"/>
      <c r="O121" s="10"/>
      <c r="P121" s="10"/>
      <c r="Q121" s="10"/>
    </row>
    <row r="122" spans="1:55" s="4" customFormat="1" x14ac:dyDescent="0.2">
      <c r="A122" s="450"/>
      <c r="B122" s="451"/>
      <c r="C122" s="451"/>
      <c r="D122" s="451"/>
      <c r="E122" s="451"/>
      <c r="F122" s="451"/>
      <c r="G122" s="451"/>
      <c r="H122" s="451"/>
      <c r="I122" s="451"/>
      <c r="J122" s="451"/>
      <c r="K122" s="451"/>
      <c r="L122" s="451"/>
      <c r="M122" s="45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  <c r="AA122" s="202"/>
      <c r="AB122" s="202"/>
      <c r="AC122" s="202"/>
      <c r="AD122" s="202"/>
      <c r="AE122" s="202"/>
      <c r="AF122" s="202"/>
      <c r="AG122" s="202"/>
      <c r="AH122" s="202"/>
      <c r="AI122" s="202"/>
      <c r="AJ122" s="202"/>
      <c r="AK122" s="202"/>
      <c r="AL122" s="202"/>
      <c r="AM122" s="202"/>
      <c r="AN122" s="202"/>
      <c r="AO122" s="202"/>
      <c r="AP122" s="202"/>
      <c r="AQ122" s="202"/>
      <c r="AR122" s="202"/>
      <c r="AS122" s="202"/>
      <c r="AT122" s="202"/>
      <c r="AU122" s="202"/>
      <c r="AV122" s="202"/>
      <c r="AW122" s="202"/>
      <c r="AX122" s="202"/>
      <c r="AY122" s="202"/>
      <c r="AZ122" s="202"/>
      <c r="BA122" s="202"/>
      <c r="BB122" s="202"/>
      <c r="BC122" s="202"/>
    </row>
    <row r="123" spans="1:55" s="136" customFormat="1" ht="21.95" customHeight="1" x14ac:dyDescent="0.2">
      <c r="A123" s="454" t="s">
        <v>71</v>
      </c>
      <c r="B123" s="455"/>
      <c r="C123" s="455"/>
      <c r="D123" s="455"/>
      <c r="E123" s="455"/>
      <c r="F123" s="455"/>
      <c r="G123" s="455"/>
      <c r="H123" s="455"/>
      <c r="I123" s="455"/>
      <c r="J123" s="455"/>
      <c r="K123" s="455"/>
      <c r="L123" s="455"/>
      <c r="M123" s="455"/>
      <c r="N123" s="10"/>
      <c r="O123" s="10"/>
      <c r="P123" s="10"/>
      <c r="Q123" s="10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</row>
    <row r="124" spans="1:55" s="11" customFormat="1" ht="31.5" customHeight="1" x14ac:dyDescent="0.2">
      <c r="A124" s="27">
        <v>1</v>
      </c>
      <c r="B124" s="382" t="s">
        <v>83</v>
      </c>
      <c r="C124" s="104"/>
      <c r="D124" s="27"/>
      <c r="E124" s="27"/>
      <c r="F124" s="105" t="s">
        <v>9</v>
      </c>
      <c r="G124" s="106">
        <v>200</v>
      </c>
      <c r="H124" s="247">
        <v>0</v>
      </c>
      <c r="I124" s="21"/>
      <c r="J124" s="145">
        <f>H124*1.08</f>
        <v>0</v>
      </c>
      <c r="K124" s="159">
        <f>G124*H124</f>
        <v>0</v>
      </c>
      <c r="L124" s="159">
        <f>G124*J124</f>
        <v>0</v>
      </c>
      <c r="M124" s="107"/>
      <c r="N124" s="10"/>
      <c r="O124" s="10"/>
      <c r="P124" s="10"/>
      <c r="Q124" s="10"/>
    </row>
    <row r="125" spans="1:55" s="4" customFormat="1" x14ac:dyDescent="0.2">
      <c r="A125" s="450"/>
      <c r="B125" s="451"/>
      <c r="C125" s="451"/>
      <c r="D125" s="451"/>
      <c r="E125" s="451"/>
      <c r="F125" s="451"/>
      <c r="G125" s="451"/>
      <c r="H125" s="451"/>
      <c r="I125" s="451"/>
      <c r="J125" s="451"/>
      <c r="K125" s="451"/>
      <c r="L125" s="451"/>
      <c r="M125" s="45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2"/>
      <c r="AG125" s="202"/>
      <c r="AH125" s="202"/>
      <c r="AI125" s="202"/>
      <c r="AJ125" s="202"/>
      <c r="AK125" s="202"/>
      <c r="AL125" s="202"/>
      <c r="AM125" s="202"/>
      <c r="AN125" s="202"/>
      <c r="AO125" s="202"/>
      <c r="AP125" s="202"/>
      <c r="AQ125" s="202"/>
      <c r="AR125" s="202"/>
      <c r="AS125" s="202"/>
      <c r="AT125" s="202"/>
      <c r="AU125" s="202"/>
      <c r="AV125" s="202"/>
      <c r="AW125" s="202"/>
      <c r="AX125" s="202"/>
      <c r="AY125" s="202"/>
      <c r="AZ125" s="202"/>
      <c r="BA125" s="202"/>
      <c r="BB125" s="202"/>
      <c r="BC125" s="202"/>
    </row>
    <row r="126" spans="1:55" s="136" customFormat="1" ht="21.95" customHeight="1" x14ac:dyDescent="0.2">
      <c r="A126" s="454" t="s">
        <v>73</v>
      </c>
      <c r="B126" s="455"/>
      <c r="C126" s="455"/>
      <c r="D126" s="455"/>
      <c r="E126" s="455"/>
      <c r="F126" s="455"/>
      <c r="G126" s="455"/>
      <c r="H126" s="455"/>
      <c r="I126" s="455"/>
      <c r="J126" s="466"/>
      <c r="K126" s="466"/>
      <c r="L126" s="466"/>
      <c r="M126" s="466"/>
      <c r="N126" s="10"/>
      <c r="O126" s="10"/>
      <c r="P126" s="10"/>
      <c r="Q126" s="10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</row>
    <row r="127" spans="1:55" s="11" customFormat="1" ht="33" customHeight="1" x14ac:dyDescent="0.2">
      <c r="A127" s="27">
        <v>1</v>
      </c>
      <c r="B127" s="377" t="s">
        <v>164</v>
      </c>
      <c r="C127" s="104"/>
      <c r="D127" s="27"/>
      <c r="E127" s="27"/>
      <c r="F127" s="272" t="s">
        <v>9</v>
      </c>
      <c r="G127" s="272">
        <v>20</v>
      </c>
      <c r="H127" s="273">
        <v>0</v>
      </c>
      <c r="I127" s="115"/>
      <c r="J127" s="145">
        <f>H127*1.08</f>
        <v>0</v>
      </c>
      <c r="K127" s="159">
        <f>G127*H127</f>
        <v>0</v>
      </c>
      <c r="L127" s="159">
        <f>G127*J127</f>
        <v>0</v>
      </c>
      <c r="M127" s="383" t="s">
        <v>162</v>
      </c>
      <c r="N127" s="274"/>
      <c r="O127" s="10"/>
      <c r="P127" s="10"/>
      <c r="Q127" s="10"/>
    </row>
    <row r="128" spans="1:55" s="4" customFormat="1" x14ac:dyDescent="0.2">
      <c r="A128" s="450"/>
      <c r="B128" s="451"/>
      <c r="C128" s="451"/>
      <c r="D128" s="451"/>
      <c r="E128" s="451"/>
      <c r="F128" s="451"/>
      <c r="G128" s="451"/>
      <c r="H128" s="451"/>
      <c r="I128" s="451"/>
      <c r="J128" s="451"/>
      <c r="K128" s="451"/>
      <c r="L128" s="451"/>
      <c r="M128" s="452"/>
      <c r="N128" s="202"/>
      <c r="O128" s="202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  <c r="AA128" s="202"/>
      <c r="AB128" s="202"/>
      <c r="AC128" s="202"/>
      <c r="AD128" s="202"/>
      <c r="AE128" s="202"/>
      <c r="AF128" s="202"/>
      <c r="AG128" s="202"/>
      <c r="AH128" s="202"/>
      <c r="AI128" s="202"/>
      <c r="AJ128" s="202"/>
      <c r="AK128" s="202"/>
      <c r="AL128" s="202"/>
      <c r="AM128" s="202"/>
      <c r="AN128" s="202"/>
      <c r="AO128" s="202"/>
      <c r="AP128" s="202"/>
      <c r="AQ128" s="202"/>
      <c r="AR128" s="202"/>
      <c r="AS128" s="202"/>
      <c r="AT128" s="202"/>
      <c r="AU128" s="202"/>
      <c r="AV128" s="202"/>
      <c r="AW128" s="202"/>
      <c r="AX128" s="202"/>
      <c r="AY128" s="202"/>
      <c r="AZ128" s="202"/>
      <c r="BA128" s="202"/>
      <c r="BB128" s="202"/>
      <c r="BC128" s="202"/>
    </row>
    <row r="129" spans="1:55" s="136" customFormat="1" ht="21.95" customHeight="1" x14ac:dyDescent="0.2">
      <c r="A129" s="465" t="s">
        <v>74</v>
      </c>
      <c r="B129" s="465"/>
      <c r="C129" s="465"/>
      <c r="D129" s="465"/>
      <c r="E129" s="465"/>
      <c r="F129" s="465"/>
      <c r="G129" s="465"/>
      <c r="H129" s="465"/>
      <c r="I129" s="465"/>
      <c r="J129" s="465"/>
      <c r="K129" s="465"/>
      <c r="L129" s="465"/>
      <c r="M129" s="465"/>
      <c r="N129" s="10"/>
      <c r="O129" s="10"/>
      <c r="P129" s="10"/>
      <c r="Q129" s="10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</row>
    <row r="130" spans="1:55" s="4" customFormat="1" ht="42.75" customHeight="1" x14ac:dyDescent="0.2">
      <c r="A130" s="269">
        <v>1</v>
      </c>
      <c r="B130" s="373" t="s">
        <v>112</v>
      </c>
      <c r="C130" s="379" t="s">
        <v>122</v>
      </c>
      <c r="D130" s="27"/>
      <c r="E130" s="34"/>
      <c r="F130" s="269" t="s">
        <v>15</v>
      </c>
      <c r="G130" s="119">
        <v>150</v>
      </c>
      <c r="H130" s="179">
        <v>0</v>
      </c>
      <c r="I130" s="21"/>
      <c r="J130" s="145">
        <f>H130*1.08</f>
        <v>0</v>
      </c>
      <c r="K130" s="159">
        <f>G130*H130</f>
        <v>0</v>
      </c>
      <c r="L130" s="159">
        <f>G130*J130</f>
        <v>0</v>
      </c>
      <c r="M130" s="3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  <c r="AA130" s="202"/>
      <c r="AB130" s="202"/>
      <c r="AC130" s="202"/>
      <c r="AD130" s="202"/>
      <c r="AE130" s="202"/>
      <c r="AF130" s="202"/>
      <c r="AG130" s="202"/>
      <c r="AH130" s="202"/>
      <c r="AI130" s="202"/>
      <c r="AJ130" s="202"/>
      <c r="AK130" s="202"/>
      <c r="AL130" s="202"/>
      <c r="AM130" s="202"/>
      <c r="AN130" s="202"/>
      <c r="AO130" s="202"/>
      <c r="AP130" s="202"/>
      <c r="AQ130" s="202"/>
      <c r="AR130" s="202"/>
      <c r="AS130" s="202"/>
      <c r="AT130" s="202"/>
      <c r="AU130" s="202"/>
      <c r="AV130" s="202"/>
      <c r="AW130" s="202"/>
      <c r="AX130" s="202"/>
      <c r="AY130" s="202"/>
      <c r="AZ130" s="202"/>
      <c r="BA130" s="202"/>
      <c r="BB130" s="202"/>
      <c r="BC130" s="202"/>
    </row>
    <row r="131" spans="1:55" s="4" customFormat="1" x14ac:dyDescent="0.2">
      <c r="A131" s="450"/>
      <c r="B131" s="451"/>
      <c r="C131" s="451"/>
      <c r="D131" s="451"/>
      <c r="E131" s="451"/>
      <c r="F131" s="451"/>
      <c r="G131" s="451"/>
      <c r="H131" s="451"/>
      <c r="I131" s="451"/>
      <c r="J131" s="451"/>
      <c r="K131" s="451"/>
      <c r="L131" s="451"/>
      <c r="M131" s="45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  <c r="AA131" s="202"/>
      <c r="AB131" s="202"/>
      <c r="AC131" s="202"/>
      <c r="AD131" s="202"/>
      <c r="AE131" s="202"/>
      <c r="AF131" s="202"/>
      <c r="AG131" s="202"/>
      <c r="AH131" s="202"/>
      <c r="AI131" s="202"/>
      <c r="AJ131" s="202"/>
      <c r="AK131" s="202"/>
      <c r="AL131" s="202"/>
      <c r="AM131" s="202"/>
      <c r="AN131" s="202"/>
      <c r="AO131" s="202"/>
      <c r="AP131" s="202"/>
      <c r="AQ131" s="202"/>
      <c r="AR131" s="202"/>
      <c r="AS131" s="202"/>
      <c r="AT131" s="202"/>
      <c r="AU131" s="202"/>
      <c r="AV131" s="202"/>
      <c r="AW131" s="202"/>
      <c r="AX131" s="202"/>
      <c r="AY131" s="202"/>
      <c r="AZ131" s="202"/>
      <c r="BA131" s="202"/>
      <c r="BB131" s="202"/>
      <c r="BC131" s="202"/>
    </row>
    <row r="132" spans="1:55" s="136" customFormat="1" ht="21.95" customHeight="1" x14ac:dyDescent="0.2">
      <c r="A132" s="430" t="s">
        <v>75</v>
      </c>
      <c r="B132" s="430"/>
      <c r="C132" s="430"/>
      <c r="D132" s="430"/>
      <c r="E132" s="430"/>
      <c r="F132" s="430"/>
      <c r="G132" s="430"/>
      <c r="H132" s="430"/>
      <c r="I132" s="430"/>
      <c r="J132" s="430"/>
      <c r="K132" s="430"/>
      <c r="L132" s="430"/>
      <c r="M132" s="430"/>
      <c r="N132" s="10"/>
      <c r="O132" s="10"/>
      <c r="P132" s="10"/>
      <c r="Q132" s="10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</row>
    <row r="133" spans="1:55" s="9" customFormat="1" ht="24" customHeight="1" x14ac:dyDescent="0.2">
      <c r="A133" s="269">
        <v>1</v>
      </c>
      <c r="B133" s="83" t="s">
        <v>86</v>
      </c>
      <c r="C133" s="30"/>
      <c r="D133" s="27"/>
      <c r="E133" s="34"/>
      <c r="F133" s="269" t="s">
        <v>15</v>
      </c>
      <c r="G133" s="38">
        <v>18</v>
      </c>
      <c r="H133" s="171">
        <v>0</v>
      </c>
      <c r="I133" s="21"/>
      <c r="J133" s="145">
        <f>H133*1.08</f>
        <v>0</v>
      </c>
      <c r="K133" s="146">
        <f>G133*H133</f>
        <v>0</v>
      </c>
      <c r="L133" s="146">
        <f>G133*J133</f>
        <v>0</v>
      </c>
      <c r="M133" s="27"/>
      <c r="N133" s="10"/>
      <c r="O133" s="10"/>
      <c r="P133" s="10"/>
      <c r="Q133" s="10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</row>
    <row r="134" spans="1:55" s="9" customFormat="1" ht="24" customHeight="1" x14ac:dyDescent="0.2">
      <c r="A134" s="269">
        <v>2</v>
      </c>
      <c r="B134" s="83" t="s">
        <v>87</v>
      </c>
      <c r="C134" s="30"/>
      <c r="D134" s="27"/>
      <c r="E134" s="34"/>
      <c r="F134" s="269" t="s">
        <v>15</v>
      </c>
      <c r="G134" s="38">
        <v>6</v>
      </c>
      <c r="H134" s="171">
        <v>0</v>
      </c>
      <c r="I134" s="21"/>
      <c r="J134" s="145">
        <f t="shared" ref="J134:J136" si="30">H134*1.08</f>
        <v>0</v>
      </c>
      <c r="K134" s="146">
        <f t="shared" ref="K134:K136" si="31">G134*H134</f>
        <v>0</v>
      </c>
      <c r="L134" s="146">
        <f t="shared" ref="L134:L136" si="32">G134*J134</f>
        <v>0</v>
      </c>
      <c r="M134" s="27"/>
      <c r="N134" s="10"/>
      <c r="O134" s="10"/>
      <c r="P134" s="10"/>
      <c r="Q134" s="10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</row>
    <row r="135" spans="1:55" s="11" customFormat="1" ht="33.75" customHeight="1" x14ac:dyDescent="0.2">
      <c r="A135" s="269">
        <v>3</v>
      </c>
      <c r="B135" s="83" t="s">
        <v>88</v>
      </c>
      <c r="C135" s="30"/>
      <c r="D135" s="27"/>
      <c r="E135" s="34"/>
      <c r="F135" s="269" t="s">
        <v>15</v>
      </c>
      <c r="G135" s="38">
        <v>24</v>
      </c>
      <c r="H135" s="171">
        <v>0</v>
      </c>
      <c r="I135" s="21"/>
      <c r="J135" s="145">
        <f t="shared" si="30"/>
        <v>0</v>
      </c>
      <c r="K135" s="146">
        <f t="shared" si="31"/>
        <v>0</v>
      </c>
      <c r="L135" s="146">
        <f t="shared" si="32"/>
        <v>0</v>
      </c>
      <c r="M135" s="27"/>
      <c r="N135" s="10"/>
      <c r="O135" s="10"/>
      <c r="P135" s="10"/>
      <c r="Q135" s="10"/>
    </row>
    <row r="136" spans="1:55" s="4" customFormat="1" ht="72" customHeight="1" x14ac:dyDescent="0.2">
      <c r="A136" s="269">
        <v>4</v>
      </c>
      <c r="B136" s="112" t="s">
        <v>117</v>
      </c>
      <c r="C136" s="30"/>
      <c r="D136" s="27"/>
      <c r="E136" s="34"/>
      <c r="F136" s="269" t="s">
        <v>15</v>
      </c>
      <c r="G136" s="38">
        <v>3</v>
      </c>
      <c r="H136" s="171">
        <v>0</v>
      </c>
      <c r="I136" s="21"/>
      <c r="J136" s="145">
        <f t="shared" si="30"/>
        <v>0</v>
      </c>
      <c r="K136" s="146">
        <f t="shared" si="31"/>
        <v>0</v>
      </c>
      <c r="L136" s="146">
        <f t="shared" si="32"/>
        <v>0</v>
      </c>
      <c r="M136" s="27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  <c r="AA136" s="202"/>
      <c r="AB136" s="202"/>
      <c r="AC136" s="202"/>
      <c r="AD136" s="202"/>
      <c r="AE136" s="202"/>
      <c r="AF136" s="202"/>
      <c r="AG136" s="202"/>
      <c r="AH136" s="202"/>
      <c r="AI136" s="202"/>
      <c r="AJ136" s="202"/>
      <c r="AK136" s="202"/>
      <c r="AL136" s="202"/>
      <c r="AM136" s="202"/>
      <c r="AN136" s="202"/>
      <c r="AO136" s="202"/>
      <c r="AP136" s="202"/>
      <c r="AQ136" s="202"/>
      <c r="AR136" s="202"/>
      <c r="AS136" s="202"/>
      <c r="AT136" s="202"/>
      <c r="AU136" s="202"/>
      <c r="AV136" s="202"/>
      <c r="AW136" s="202"/>
      <c r="AX136" s="202"/>
      <c r="AY136" s="202"/>
      <c r="AZ136" s="202"/>
      <c r="BA136" s="202"/>
      <c r="BB136" s="202"/>
      <c r="BC136" s="202"/>
    </row>
    <row r="137" spans="1:55" s="4" customFormat="1" ht="30" customHeight="1" x14ac:dyDescent="0.2">
      <c r="A137" s="190"/>
      <c r="B137" s="221"/>
      <c r="C137" s="222"/>
      <c r="D137" s="192"/>
      <c r="E137" s="194"/>
      <c r="F137" s="190"/>
      <c r="G137" s="223"/>
      <c r="H137" s="224"/>
      <c r="I137" s="195"/>
      <c r="J137" s="163" t="s">
        <v>252</v>
      </c>
      <c r="K137" s="159">
        <f>SUM(K133:K136)</f>
        <v>0</v>
      </c>
      <c r="L137" s="159">
        <f>SUM(L133:L136)</f>
        <v>0</v>
      </c>
      <c r="M137" s="139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  <c r="AA137" s="202"/>
      <c r="AB137" s="202"/>
      <c r="AC137" s="202"/>
      <c r="AD137" s="202"/>
      <c r="AE137" s="202"/>
      <c r="AF137" s="202"/>
      <c r="AG137" s="202"/>
      <c r="AH137" s="202"/>
      <c r="AI137" s="202"/>
      <c r="AJ137" s="202"/>
      <c r="AK137" s="202"/>
      <c r="AL137" s="202"/>
      <c r="AM137" s="202"/>
      <c r="AN137" s="202"/>
      <c r="AO137" s="202"/>
      <c r="AP137" s="202"/>
      <c r="AQ137" s="202"/>
      <c r="AR137" s="202"/>
      <c r="AS137" s="202"/>
      <c r="AT137" s="202"/>
      <c r="AU137" s="202"/>
      <c r="AV137" s="202"/>
      <c r="AW137" s="202"/>
      <c r="AX137" s="202"/>
      <c r="AY137" s="202"/>
      <c r="AZ137" s="202"/>
      <c r="BA137" s="202"/>
      <c r="BB137" s="202"/>
      <c r="BC137" s="202"/>
    </row>
    <row r="138" spans="1:55" s="4" customFormat="1" x14ac:dyDescent="0.2">
      <c r="A138" s="450"/>
      <c r="B138" s="451"/>
      <c r="C138" s="451"/>
      <c r="D138" s="451"/>
      <c r="E138" s="451"/>
      <c r="F138" s="451"/>
      <c r="G138" s="451"/>
      <c r="H138" s="451"/>
      <c r="I138" s="451"/>
      <c r="J138" s="451"/>
      <c r="K138" s="451"/>
      <c r="L138" s="451"/>
      <c r="M138" s="45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  <c r="AA138" s="202"/>
      <c r="AB138" s="202"/>
      <c r="AC138" s="202"/>
      <c r="AD138" s="202"/>
      <c r="AE138" s="202"/>
      <c r="AF138" s="202"/>
      <c r="AG138" s="202"/>
      <c r="AH138" s="202"/>
      <c r="AI138" s="202"/>
      <c r="AJ138" s="202"/>
      <c r="AK138" s="202"/>
      <c r="AL138" s="202"/>
      <c r="AM138" s="202"/>
      <c r="AN138" s="202"/>
      <c r="AO138" s="202"/>
      <c r="AP138" s="202"/>
      <c r="AQ138" s="202"/>
      <c r="AR138" s="202"/>
      <c r="AS138" s="202"/>
      <c r="AT138" s="202"/>
      <c r="AU138" s="202"/>
      <c r="AV138" s="202"/>
      <c r="AW138" s="202"/>
      <c r="AX138" s="202"/>
      <c r="AY138" s="202"/>
      <c r="AZ138" s="202"/>
      <c r="BA138" s="202"/>
      <c r="BB138" s="202"/>
      <c r="BC138" s="202"/>
    </row>
    <row r="139" spans="1:55" s="136" customFormat="1" ht="21.95" customHeight="1" x14ac:dyDescent="0.2">
      <c r="A139" s="430" t="s">
        <v>76</v>
      </c>
      <c r="B139" s="430"/>
      <c r="C139" s="430"/>
      <c r="D139" s="430"/>
      <c r="E139" s="430"/>
      <c r="F139" s="430"/>
      <c r="G139" s="430"/>
      <c r="H139" s="430"/>
      <c r="I139" s="430"/>
      <c r="J139" s="431"/>
      <c r="K139" s="431"/>
      <c r="L139" s="431"/>
      <c r="M139" s="431"/>
      <c r="N139" s="11"/>
      <c r="O139" s="11"/>
      <c r="P139" s="11"/>
      <c r="Q139" s="11"/>
      <c r="R139" s="205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</row>
    <row r="140" spans="1:55" s="9" customFormat="1" ht="60" x14ac:dyDescent="0.2">
      <c r="A140" s="33">
        <v>1</v>
      </c>
      <c r="B140" s="384" t="s">
        <v>176</v>
      </c>
      <c r="C140" s="123" t="s">
        <v>174</v>
      </c>
      <c r="D140" s="102"/>
      <c r="E140" s="101"/>
      <c r="F140" s="103" t="s">
        <v>15</v>
      </c>
      <c r="G140" s="103">
        <v>200</v>
      </c>
      <c r="H140" s="212">
        <v>0</v>
      </c>
      <c r="I140" s="117"/>
      <c r="J140" s="145">
        <f>H140*1.08</f>
        <v>0</v>
      </c>
      <c r="K140" s="146">
        <f>G140*H140</f>
        <v>0</v>
      </c>
      <c r="L140" s="146">
        <f>G140*J140</f>
        <v>0</v>
      </c>
      <c r="M140" s="385" t="s">
        <v>177</v>
      </c>
      <c r="N140" s="11"/>
      <c r="O140" s="11"/>
      <c r="P140" s="11"/>
      <c r="Q140" s="11"/>
      <c r="R140" s="205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</row>
    <row r="141" spans="1:55" s="9" customFormat="1" ht="60" x14ac:dyDescent="0.2">
      <c r="A141" s="33">
        <v>2</v>
      </c>
      <c r="B141" s="384" t="s">
        <v>176</v>
      </c>
      <c r="C141" s="123" t="s">
        <v>175</v>
      </c>
      <c r="D141" s="102"/>
      <c r="E141" s="101"/>
      <c r="F141" s="103" t="s">
        <v>15</v>
      </c>
      <c r="G141" s="103">
        <v>50</v>
      </c>
      <c r="H141" s="180">
        <v>0</v>
      </c>
      <c r="I141" s="21"/>
      <c r="J141" s="145">
        <f t="shared" ref="J141:J143" si="33">H141*1.08</f>
        <v>0</v>
      </c>
      <c r="K141" s="146">
        <f t="shared" ref="K141:K143" si="34">G141*H141</f>
        <v>0</v>
      </c>
      <c r="L141" s="146">
        <f t="shared" ref="L141:L143" si="35">G141*J141</f>
        <v>0</v>
      </c>
      <c r="M141" s="388" t="s">
        <v>177</v>
      </c>
      <c r="N141" s="11"/>
      <c r="O141" s="11"/>
      <c r="P141" s="11"/>
      <c r="Q141" s="11"/>
      <c r="R141" s="205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</row>
    <row r="142" spans="1:55" s="11" customFormat="1" ht="60" x14ac:dyDescent="0.2">
      <c r="A142" s="33">
        <v>3</v>
      </c>
      <c r="B142" s="384" t="s">
        <v>176</v>
      </c>
      <c r="C142" s="123" t="s">
        <v>89</v>
      </c>
      <c r="D142" s="102"/>
      <c r="E142" s="101"/>
      <c r="F142" s="103" t="s">
        <v>15</v>
      </c>
      <c r="G142" s="103">
        <v>15</v>
      </c>
      <c r="H142" s="180">
        <v>0</v>
      </c>
      <c r="I142" s="21"/>
      <c r="J142" s="145">
        <f t="shared" si="33"/>
        <v>0</v>
      </c>
      <c r="K142" s="146">
        <f t="shared" si="34"/>
        <v>0</v>
      </c>
      <c r="L142" s="146">
        <f t="shared" si="35"/>
        <v>0</v>
      </c>
      <c r="M142" s="385" t="s">
        <v>177</v>
      </c>
      <c r="N142" s="10"/>
      <c r="O142" s="10"/>
      <c r="P142" s="10"/>
      <c r="Q142" s="10"/>
    </row>
    <row r="143" spans="1:55" s="4" customFormat="1" ht="60" x14ac:dyDescent="0.2">
      <c r="A143" s="33">
        <v>4</v>
      </c>
      <c r="B143" s="384" t="s">
        <v>176</v>
      </c>
      <c r="C143" s="123" t="s">
        <v>90</v>
      </c>
      <c r="D143" s="102"/>
      <c r="E143" s="101"/>
      <c r="F143" s="103" t="s">
        <v>15</v>
      </c>
      <c r="G143" s="103">
        <v>20</v>
      </c>
      <c r="H143" s="180">
        <v>0</v>
      </c>
      <c r="I143" s="21"/>
      <c r="J143" s="145">
        <f t="shared" si="33"/>
        <v>0</v>
      </c>
      <c r="K143" s="146">
        <f t="shared" si="34"/>
        <v>0</v>
      </c>
      <c r="L143" s="146">
        <f t="shared" si="35"/>
        <v>0</v>
      </c>
      <c r="M143" s="385" t="s">
        <v>177</v>
      </c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  <c r="AA143" s="202"/>
      <c r="AB143" s="202"/>
      <c r="AC143" s="202"/>
      <c r="AD143" s="202"/>
      <c r="AE143" s="202"/>
      <c r="AF143" s="202"/>
      <c r="AG143" s="202"/>
      <c r="AH143" s="202"/>
      <c r="AI143" s="202"/>
      <c r="AJ143" s="202"/>
      <c r="AK143" s="202"/>
      <c r="AL143" s="202"/>
      <c r="AM143" s="202"/>
      <c r="AN143" s="202"/>
      <c r="AO143" s="202"/>
      <c r="AP143" s="202"/>
      <c r="AQ143" s="202"/>
      <c r="AR143" s="202"/>
      <c r="AS143" s="202"/>
      <c r="AT143" s="202"/>
      <c r="AU143" s="202"/>
      <c r="AV143" s="202"/>
      <c r="AW143" s="202"/>
      <c r="AX143" s="202"/>
      <c r="AY143" s="202"/>
      <c r="AZ143" s="202"/>
      <c r="BA143" s="202"/>
      <c r="BB143" s="202"/>
      <c r="BC143" s="202"/>
    </row>
    <row r="144" spans="1:55" s="4" customFormat="1" ht="30" customHeight="1" x14ac:dyDescent="0.2">
      <c r="A144" s="213"/>
      <c r="B144" s="214"/>
      <c r="C144" s="215"/>
      <c r="D144" s="216"/>
      <c r="E144" s="217"/>
      <c r="F144" s="218"/>
      <c r="G144" s="218"/>
      <c r="H144" s="219"/>
      <c r="I144" s="195"/>
      <c r="J144" s="163" t="s">
        <v>252</v>
      </c>
      <c r="K144" s="159">
        <f>SUM(K140:K143)</f>
        <v>0</v>
      </c>
      <c r="L144" s="159">
        <f>SUM(L140:L143)</f>
        <v>0</v>
      </c>
      <c r="M144" s="220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  <c r="AA144" s="202"/>
      <c r="AB144" s="202"/>
      <c r="AC144" s="202"/>
      <c r="AD144" s="202"/>
      <c r="AE144" s="202"/>
      <c r="AF144" s="202"/>
      <c r="AG144" s="202"/>
      <c r="AH144" s="202"/>
      <c r="AI144" s="202"/>
      <c r="AJ144" s="202"/>
      <c r="AK144" s="202"/>
      <c r="AL144" s="202"/>
      <c r="AM144" s="202"/>
      <c r="AN144" s="202"/>
      <c r="AO144" s="202"/>
      <c r="AP144" s="202"/>
      <c r="AQ144" s="202"/>
      <c r="AR144" s="202"/>
      <c r="AS144" s="202"/>
      <c r="AT144" s="202"/>
      <c r="AU144" s="202"/>
      <c r="AV144" s="202"/>
      <c r="AW144" s="202"/>
      <c r="AX144" s="202"/>
      <c r="AY144" s="202"/>
      <c r="AZ144" s="202"/>
      <c r="BA144" s="202"/>
      <c r="BB144" s="202"/>
      <c r="BC144" s="202"/>
    </row>
    <row r="145" spans="1:55" s="4" customFormat="1" x14ac:dyDescent="0.2">
      <c r="A145" s="450"/>
      <c r="B145" s="451"/>
      <c r="C145" s="451"/>
      <c r="D145" s="451"/>
      <c r="E145" s="451"/>
      <c r="F145" s="451"/>
      <c r="G145" s="451"/>
      <c r="H145" s="451"/>
      <c r="I145" s="451"/>
      <c r="J145" s="451"/>
      <c r="K145" s="451"/>
      <c r="L145" s="451"/>
      <c r="M145" s="45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  <c r="AA145" s="202"/>
      <c r="AB145" s="202"/>
      <c r="AC145" s="202"/>
      <c r="AD145" s="202"/>
      <c r="AE145" s="202"/>
      <c r="AF145" s="202"/>
      <c r="AG145" s="202"/>
      <c r="AH145" s="202"/>
      <c r="AI145" s="202"/>
      <c r="AJ145" s="202"/>
      <c r="AK145" s="202"/>
      <c r="AL145" s="202"/>
      <c r="AM145" s="202"/>
      <c r="AN145" s="202"/>
      <c r="AO145" s="202"/>
      <c r="AP145" s="202"/>
      <c r="AQ145" s="202"/>
      <c r="AR145" s="202"/>
      <c r="AS145" s="202"/>
      <c r="AT145" s="202"/>
      <c r="AU145" s="202"/>
      <c r="AV145" s="202"/>
      <c r="AW145" s="202"/>
      <c r="AX145" s="202"/>
      <c r="AY145" s="202"/>
      <c r="AZ145" s="202"/>
      <c r="BA145" s="202"/>
      <c r="BB145" s="202"/>
      <c r="BC145" s="202"/>
    </row>
    <row r="146" spans="1:55" s="138" customFormat="1" ht="21.95" customHeight="1" x14ac:dyDescent="0.2">
      <c r="A146" s="430" t="s">
        <v>79</v>
      </c>
      <c r="B146" s="430"/>
      <c r="C146" s="430"/>
      <c r="D146" s="430"/>
      <c r="E146" s="430"/>
      <c r="F146" s="430"/>
      <c r="G146" s="430"/>
      <c r="H146" s="430"/>
      <c r="I146" s="430"/>
      <c r="J146" s="431"/>
      <c r="K146" s="431"/>
      <c r="L146" s="431"/>
      <c r="M146" s="431"/>
      <c r="N146" s="10"/>
      <c r="O146" s="10"/>
      <c r="P146" s="10"/>
      <c r="Q146" s="10"/>
      <c r="R146" s="204"/>
      <c r="S146" s="204"/>
      <c r="T146" s="204"/>
      <c r="U146" s="204"/>
      <c r="V146" s="204"/>
      <c r="W146" s="204"/>
      <c r="X146" s="204"/>
      <c r="Y146" s="204"/>
      <c r="Z146" s="204"/>
      <c r="AA146" s="204"/>
      <c r="AB146" s="204"/>
      <c r="AC146" s="204"/>
      <c r="AD146" s="204"/>
      <c r="AE146" s="204"/>
      <c r="AF146" s="204"/>
      <c r="AG146" s="204"/>
      <c r="AH146" s="204"/>
      <c r="AI146" s="204"/>
      <c r="AJ146" s="204"/>
      <c r="AK146" s="204"/>
      <c r="AL146" s="204"/>
      <c r="AM146" s="204"/>
      <c r="AN146" s="204"/>
      <c r="AO146" s="204"/>
      <c r="AP146" s="204"/>
      <c r="AQ146" s="204"/>
      <c r="AR146" s="204"/>
      <c r="AS146" s="204"/>
      <c r="AT146" s="204"/>
      <c r="AU146" s="204"/>
      <c r="AV146" s="204"/>
      <c r="AW146" s="204"/>
      <c r="AX146" s="204"/>
      <c r="AY146" s="204"/>
      <c r="AZ146" s="204"/>
      <c r="BA146" s="204"/>
      <c r="BB146" s="204"/>
      <c r="BC146" s="204"/>
    </row>
    <row r="147" spans="1:55" s="4" customFormat="1" ht="68.25" customHeight="1" x14ac:dyDescent="0.2">
      <c r="A147" s="33">
        <v>1</v>
      </c>
      <c r="B147" s="384" t="s">
        <v>176</v>
      </c>
      <c r="C147" s="123" t="s">
        <v>217</v>
      </c>
      <c r="D147" s="102"/>
      <c r="E147" s="101"/>
      <c r="F147" s="103" t="s">
        <v>15</v>
      </c>
      <c r="G147" s="225">
        <v>50</v>
      </c>
      <c r="H147" s="212">
        <v>0</v>
      </c>
      <c r="I147" s="115"/>
      <c r="J147" s="145">
        <f>H147*1.08</f>
        <v>0</v>
      </c>
      <c r="K147" s="146">
        <f>G147*H147</f>
        <v>0</v>
      </c>
      <c r="L147" s="146">
        <f>G147*J147</f>
        <v>0</v>
      </c>
      <c r="M147" s="385" t="s">
        <v>218</v>
      </c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  <c r="AA147" s="202"/>
      <c r="AB147" s="202"/>
      <c r="AC147" s="202"/>
      <c r="AD147" s="202"/>
      <c r="AE147" s="202"/>
      <c r="AF147" s="202"/>
      <c r="AG147" s="202"/>
      <c r="AH147" s="202"/>
      <c r="AI147" s="202"/>
      <c r="AJ147" s="202"/>
      <c r="AK147" s="202"/>
      <c r="AL147" s="202"/>
      <c r="AM147" s="202"/>
      <c r="AN147" s="202"/>
      <c r="AO147" s="202"/>
      <c r="AP147" s="202"/>
      <c r="AQ147" s="202"/>
      <c r="AR147" s="202"/>
      <c r="AS147" s="202"/>
      <c r="AT147" s="202"/>
      <c r="AU147" s="202"/>
      <c r="AV147" s="202"/>
      <c r="AW147" s="202"/>
      <c r="AX147" s="202"/>
      <c r="AY147" s="202"/>
      <c r="AZ147" s="202"/>
      <c r="BA147" s="202"/>
      <c r="BB147" s="202"/>
      <c r="BC147" s="202"/>
    </row>
    <row r="148" spans="1:55" s="9" customFormat="1" ht="81" customHeight="1" x14ac:dyDescent="0.2">
      <c r="A148" s="118">
        <v>2</v>
      </c>
      <c r="B148" s="380" t="s">
        <v>173</v>
      </c>
      <c r="C148" s="27" t="s">
        <v>180</v>
      </c>
      <c r="D148" s="27"/>
      <c r="E148" s="27"/>
      <c r="F148" s="116" t="s">
        <v>15</v>
      </c>
      <c r="G148" s="226">
        <v>20</v>
      </c>
      <c r="H148" s="181">
        <v>0</v>
      </c>
      <c r="I148" s="21"/>
      <c r="J148" s="145">
        <f t="shared" ref="J148:J149" si="36">H148*1.08</f>
        <v>0</v>
      </c>
      <c r="K148" s="146">
        <f t="shared" ref="K148:K149" si="37">G148*H148</f>
        <v>0</v>
      </c>
      <c r="L148" s="146">
        <f t="shared" ref="L148:L149" si="38">G148*J148</f>
        <v>0</v>
      </c>
      <c r="M148" s="386" t="s">
        <v>283</v>
      </c>
      <c r="N148" s="10"/>
      <c r="O148" s="10"/>
      <c r="P148" s="10"/>
      <c r="Q148" s="10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</row>
    <row r="149" spans="1:55" s="9" customFormat="1" ht="69.75" customHeight="1" x14ac:dyDescent="0.2">
      <c r="A149" s="267">
        <v>3</v>
      </c>
      <c r="B149" s="380" t="s">
        <v>178</v>
      </c>
      <c r="C149" s="27" t="s">
        <v>179</v>
      </c>
      <c r="D149" s="27"/>
      <c r="E149" s="27"/>
      <c r="F149" s="267" t="s">
        <v>15</v>
      </c>
      <c r="G149" s="119">
        <v>80</v>
      </c>
      <c r="H149" s="181">
        <v>0</v>
      </c>
      <c r="I149" s="117"/>
      <c r="J149" s="145">
        <f t="shared" si="36"/>
        <v>0</v>
      </c>
      <c r="K149" s="146">
        <f t="shared" si="37"/>
        <v>0</v>
      </c>
      <c r="L149" s="146">
        <f t="shared" si="38"/>
        <v>0</v>
      </c>
      <c r="M149" s="387" t="s">
        <v>181</v>
      </c>
      <c r="N149" s="10"/>
      <c r="O149" s="10"/>
      <c r="P149" s="10"/>
      <c r="Q149" s="10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</row>
    <row r="150" spans="1:55" s="9" customFormat="1" ht="30" customHeight="1" x14ac:dyDescent="0.2">
      <c r="A150" s="227"/>
      <c r="B150" s="228"/>
      <c r="C150" s="192"/>
      <c r="D150" s="192"/>
      <c r="E150" s="192"/>
      <c r="F150" s="227"/>
      <c r="G150" s="229"/>
      <c r="H150" s="230"/>
      <c r="I150" s="195"/>
      <c r="J150" s="163" t="s">
        <v>252</v>
      </c>
      <c r="K150" s="159">
        <f>SUM(K147:K149)</f>
        <v>0</v>
      </c>
      <c r="L150" s="159">
        <f>SUM(L147:L149)</f>
        <v>0</v>
      </c>
      <c r="M150" s="231"/>
      <c r="N150" s="10"/>
      <c r="O150" s="10"/>
      <c r="P150" s="10"/>
      <c r="Q150" s="10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</row>
    <row r="151" spans="1:55" s="4" customFormat="1" x14ac:dyDescent="0.2">
      <c r="A151" s="450"/>
      <c r="B151" s="451"/>
      <c r="C151" s="451"/>
      <c r="D151" s="451"/>
      <c r="E151" s="451"/>
      <c r="F151" s="451"/>
      <c r="G151" s="451"/>
      <c r="H151" s="451"/>
      <c r="I151" s="451"/>
      <c r="J151" s="451"/>
      <c r="K151" s="451"/>
      <c r="L151" s="451"/>
      <c r="M151" s="45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  <c r="AA151" s="202"/>
      <c r="AB151" s="202"/>
      <c r="AC151" s="202"/>
      <c r="AD151" s="202"/>
      <c r="AE151" s="202"/>
      <c r="AF151" s="202"/>
      <c r="AG151" s="202"/>
      <c r="AH151" s="202"/>
      <c r="AI151" s="202"/>
      <c r="AJ151" s="202"/>
      <c r="AK151" s="202"/>
      <c r="AL151" s="202"/>
      <c r="AM151" s="202"/>
      <c r="AN151" s="202"/>
      <c r="AO151" s="202"/>
      <c r="AP151" s="202"/>
      <c r="AQ151" s="202"/>
      <c r="AR151" s="202"/>
      <c r="AS151" s="202"/>
      <c r="AT151" s="202"/>
      <c r="AU151" s="202"/>
      <c r="AV151" s="202"/>
      <c r="AW151" s="202"/>
      <c r="AX151" s="202"/>
      <c r="AY151" s="202"/>
      <c r="AZ151" s="202"/>
      <c r="BA151" s="202"/>
      <c r="BB151" s="202"/>
      <c r="BC151" s="202"/>
    </row>
    <row r="152" spans="1:55" s="238" customFormat="1" ht="21.95" customHeight="1" x14ac:dyDescent="0.2">
      <c r="A152" s="430" t="s">
        <v>80</v>
      </c>
      <c r="B152" s="430"/>
      <c r="C152" s="430"/>
      <c r="D152" s="430"/>
      <c r="E152" s="430"/>
      <c r="F152" s="430"/>
      <c r="G152" s="430"/>
      <c r="H152" s="430"/>
      <c r="I152" s="430"/>
      <c r="J152" s="430"/>
      <c r="K152" s="430"/>
      <c r="L152" s="430"/>
      <c r="M152" s="430"/>
      <c r="N152" s="10"/>
      <c r="O152" s="10"/>
      <c r="P152" s="10"/>
      <c r="Q152" s="10"/>
      <c r="R152" s="11"/>
      <c r="S152" s="11"/>
      <c r="T152" s="11"/>
      <c r="U152" s="11"/>
      <c r="V152" s="11"/>
      <c r="W152" s="11"/>
      <c r="X152" s="11"/>
    </row>
    <row r="153" spans="1:55" s="238" customFormat="1" ht="312.75" customHeight="1" x14ac:dyDescent="0.2">
      <c r="A153" s="27">
        <v>1</v>
      </c>
      <c r="B153" s="389" t="s">
        <v>254</v>
      </c>
      <c r="C153" s="122"/>
      <c r="D153" s="28"/>
      <c r="E153" s="28"/>
      <c r="F153" s="267" t="s">
        <v>15</v>
      </c>
      <c r="G153" s="27">
        <v>30</v>
      </c>
      <c r="H153" s="178">
        <v>0</v>
      </c>
      <c r="I153" s="21"/>
      <c r="J153" s="145">
        <f>H153*1.08</f>
        <v>0</v>
      </c>
      <c r="K153" s="159">
        <f>G153*H153</f>
        <v>0</v>
      </c>
      <c r="L153" s="159">
        <f>G153*J153</f>
        <v>0</v>
      </c>
      <c r="M153" s="67"/>
      <c r="N153" s="10"/>
      <c r="O153" s="10"/>
      <c r="P153" s="10"/>
      <c r="Q153" s="10"/>
      <c r="R153" s="11"/>
      <c r="S153" s="11"/>
      <c r="T153" s="11"/>
      <c r="U153" s="11"/>
      <c r="V153" s="11"/>
      <c r="W153" s="11"/>
      <c r="X153" s="11"/>
    </row>
    <row r="154" spans="1:55" s="4" customFormat="1" x14ac:dyDescent="0.2">
      <c r="A154" s="450"/>
      <c r="B154" s="451"/>
      <c r="C154" s="451"/>
      <c r="D154" s="451"/>
      <c r="E154" s="451"/>
      <c r="F154" s="451"/>
      <c r="G154" s="451"/>
      <c r="H154" s="451"/>
      <c r="I154" s="451"/>
      <c r="J154" s="451"/>
      <c r="K154" s="451"/>
      <c r="L154" s="451"/>
      <c r="M154" s="45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  <c r="AA154" s="202"/>
      <c r="AB154" s="202"/>
      <c r="AC154" s="202"/>
      <c r="AD154" s="202"/>
      <c r="AE154" s="202"/>
      <c r="AF154" s="202"/>
      <c r="AG154" s="202"/>
      <c r="AH154" s="202"/>
      <c r="AI154" s="202"/>
      <c r="AJ154" s="202"/>
      <c r="AK154" s="202"/>
      <c r="AL154" s="202"/>
      <c r="AM154" s="202"/>
      <c r="AN154" s="202"/>
      <c r="AO154" s="202"/>
      <c r="AP154" s="202"/>
      <c r="AQ154" s="202"/>
      <c r="AR154" s="202"/>
      <c r="AS154" s="202"/>
      <c r="AT154" s="202"/>
      <c r="AU154" s="202"/>
      <c r="AV154" s="202"/>
      <c r="AW154" s="202"/>
      <c r="AX154" s="202"/>
      <c r="AY154" s="202"/>
      <c r="AZ154" s="202"/>
      <c r="BA154" s="202"/>
      <c r="BB154" s="202"/>
      <c r="BC154" s="202"/>
    </row>
    <row r="155" spans="1:55" s="136" customFormat="1" ht="21.95" customHeight="1" x14ac:dyDescent="0.2">
      <c r="A155" s="430" t="s">
        <v>284</v>
      </c>
      <c r="B155" s="430"/>
      <c r="C155" s="430"/>
      <c r="D155" s="430"/>
      <c r="E155" s="430"/>
      <c r="F155" s="430"/>
      <c r="G155" s="430"/>
      <c r="H155" s="430"/>
      <c r="I155" s="430"/>
      <c r="J155" s="430"/>
      <c r="K155" s="430"/>
      <c r="L155" s="430"/>
      <c r="M155" s="430"/>
      <c r="N155" s="10"/>
      <c r="O155" s="10"/>
      <c r="P155" s="10"/>
      <c r="Q155" s="10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</row>
    <row r="156" spans="1:55" s="9" customFormat="1" ht="33" customHeight="1" x14ac:dyDescent="0.2">
      <c r="A156" s="437">
        <v>1</v>
      </c>
      <c r="B156" s="30" t="s">
        <v>91</v>
      </c>
      <c r="C156" s="58" t="s">
        <v>210</v>
      </c>
      <c r="D156" s="98"/>
      <c r="E156" s="58"/>
      <c r="F156" s="27" t="s">
        <v>15</v>
      </c>
      <c r="G156" s="58">
        <v>200</v>
      </c>
      <c r="H156" s="175">
        <v>0</v>
      </c>
      <c r="I156" s="21"/>
      <c r="J156" s="145">
        <f>H156*1.08</f>
        <v>0</v>
      </c>
      <c r="K156" s="146">
        <f>G156*H156</f>
        <v>0</v>
      </c>
      <c r="L156" s="146">
        <f>G156*J156</f>
        <v>0</v>
      </c>
      <c r="M156" s="27"/>
      <c r="N156" s="10"/>
      <c r="O156" s="10"/>
      <c r="P156" s="10"/>
      <c r="Q156" s="10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</row>
    <row r="157" spans="1:55" s="9" customFormat="1" ht="20.25" customHeight="1" x14ac:dyDescent="0.2">
      <c r="A157" s="438"/>
      <c r="B157" s="30" t="s">
        <v>142</v>
      </c>
      <c r="C157" s="58"/>
      <c r="D157" s="98"/>
      <c r="E157" s="58"/>
      <c r="F157" s="27" t="s">
        <v>9</v>
      </c>
      <c r="G157" s="58">
        <v>2</v>
      </c>
      <c r="H157" s="176"/>
      <c r="I157" s="265"/>
      <c r="J157" s="148"/>
      <c r="K157" s="149"/>
      <c r="L157" s="149"/>
      <c r="M157" s="27" t="s">
        <v>138</v>
      </c>
      <c r="N157" s="10"/>
      <c r="O157" s="10"/>
      <c r="P157" s="10"/>
      <c r="Q157" s="10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</row>
    <row r="158" spans="1:55" s="9" customFormat="1" ht="29.25" customHeight="1" x14ac:dyDescent="0.2">
      <c r="A158" s="447">
        <v>2</v>
      </c>
      <c r="B158" s="81" t="s">
        <v>92</v>
      </c>
      <c r="C158" s="266" t="s">
        <v>104</v>
      </c>
      <c r="D158" s="100"/>
      <c r="E158" s="266"/>
      <c r="F158" s="263" t="s">
        <v>15</v>
      </c>
      <c r="G158" s="266">
        <v>80</v>
      </c>
      <c r="H158" s="182">
        <v>0</v>
      </c>
      <c r="I158" s="21"/>
      <c r="J158" s="145">
        <f>H158*1.08</f>
        <v>0</v>
      </c>
      <c r="K158" s="146">
        <f>G158*H158</f>
        <v>0</v>
      </c>
      <c r="L158" s="146">
        <f>G158*J158</f>
        <v>0</v>
      </c>
      <c r="M158" s="263"/>
      <c r="N158" s="10"/>
      <c r="O158" s="10"/>
      <c r="P158" s="10"/>
      <c r="Q158" s="10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</row>
    <row r="159" spans="1:55" s="9" customFormat="1" ht="21" customHeight="1" x14ac:dyDescent="0.2">
      <c r="A159" s="448"/>
      <c r="B159" s="81" t="s">
        <v>143</v>
      </c>
      <c r="C159" s="58"/>
      <c r="D159" s="98"/>
      <c r="E159" s="58"/>
      <c r="F159" s="27" t="s">
        <v>9</v>
      </c>
      <c r="G159" s="58">
        <v>2</v>
      </c>
      <c r="H159" s="183"/>
      <c r="I159" s="113"/>
      <c r="J159" s="150"/>
      <c r="K159" s="151"/>
      <c r="L159" s="151"/>
      <c r="M159" s="27" t="s">
        <v>138</v>
      </c>
      <c r="N159" s="10"/>
      <c r="O159" s="10"/>
      <c r="P159" s="10"/>
      <c r="Q159" s="10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</row>
    <row r="160" spans="1:55" s="9" customFormat="1" ht="25.5" x14ac:dyDescent="0.2">
      <c r="A160" s="447">
        <v>3</v>
      </c>
      <c r="B160" s="81" t="s">
        <v>141</v>
      </c>
      <c r="C160" s="266" t="s">
        <v>104</v>
      </c>
      <c r="D160" s="100"/>
      <c r="E160" s="266"/>
      <c r="F160" s="263" t="s">
        <v>15</v>
      </c>
      <c r="G160" s="266">
        <v>80</v>
      </c>
      <c r="H160" s="182">
        <v>0</v>
      </c>
      <c r="I160" s="21"/>
      <c r="J160" s="145">
        <f>H160*1.08</f>
        <v>0</v>
      </c>
      <c r="K160" s="146">
        <f>G160*H160</f>
        <v>0</v>
      </c>
      <c r="L160" s="146">
        <f>G160*J160</f>
        <v>0</v>
      </c>
      <c r="M160" s="263"/>
      <c r="N160" s="10"/>
      <c r="O160" s="10"/>
      <c r="P160" s="10"/>
      <c r="Q160" s="10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</row>
    <row r="161" spans="1:55" s="11" customFormat="1" ht="18.75" customHeight="1" x14ac:dyDescent="0.2">
      <c r="A161" s="448"/>
      <c r="B161" s="30" t="s">
        <v>207</v>
      </c>
      <c r="C161" s="58"/>
      <c r="D161" s="98"/>
      <c r="E161" s="58"/>
      <c r="F161" s="27" t="s">
        <v>9</v>
      </c>
      <c r="G161" s="58">
        <v>2</v>
      </c>
      <c r="H161" s="183"/>
      <c r="I161" s="113"/>
      <c r="J161" s="150"/>
      <c r="K161" s="151"/>
      <c r="L161" s="151"/>
      <c r="M161" s="27" t="s">
        <v>138</v>
      </c>
      <c r="N161" s="10"/>
      <c r="O161" s="10"/>
      <c r="P161" s="10"/>
      <c r="Q161" s="10"/>
    </row>
    <row r="162" spans="1:55" s="4" customFormat="1" ht="29.25" customHeight="1" x14ac:dyDescent="0.2">
      <c r="A162" s="126">
        <v>4</v>
      </c>
      <c r="B162" s="390" t="s">
        <v>139</v>
      </c>
      <c r="C162" s="266" t="s">
        <v>200</v>
      </c>
      <c r="D162" s="98"/>
      <c r="E162" s="58"/>
      <c r="F162" s="27" t="s">
        <v>15</v>
      </c>
      <c r="G162" s="58">
        <v>60</v>
      </c>
      <c r="H162" s="184">
        <v>0</v>
      </c>
      <c r="I162" s="114"/>
      <c r="J162" s="145">
        <f>H162*1.08</f>
        <v>0</v>
      </c>
      <c r="K162" s="146">
        <f>G162*H162</f>
        <v>0</v>
      </c>
      <c r="L162" s="146">
        <f>G162*J162</f>
        <v>0</v>
      </c>
      <c r="M162" s="27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  <c r="AA162" s="202"/>
      <c r="AB162" s="202"/>
      <c r="AC162" s="202"/>
      <c r="AD162" s="202"/>
      <c r="AE162" s="202"/>
      <c r="AF162" s="202"/>
      <c r="AG162" s="202"/>
      <c r="AH162" s="202"/>
      <c r="AI162" s="202"/>
      <c r="AJ162" s="202"/>
      <c r="AK162" s="202"/>
      <c r="AL162" s="202"/>
      <c r="AM162" s="202"/>
      <c r="AN162" s="202"/>
      <c r="AO162" s="202"/>
      <c r="AP162" s="202"/>
      <c r="AQ162" s="202"/>
      <c r="AR162" s="202"/>
      <c r="AS162" s="202"/>
      <c r="AT162" s="202"/>
      <c r="AU162" s="202"/>
      <c r="AV162" s="202"/>
      <c r="AW162" s="202"/>
      <c r="AX162" s="202"/>
      <c r="AY162" s="202"/>
      <c r="AZ162" s="202"/>
      <c r="BA162" s="202"/>
      <c r="BB162" s="202"/>
      <c r="BC162" s="202"/>
    </row>
    <row r="163" spans="1:55" s="9" customFormat="1" ht="21" customHeight="1" x14ac:dyDescent="0.2">
      <c r="A163" s="264"/>
      <c r="B163" s="30" t="s">
        <v>206</v>
      </c>
      <c r="C163" s="58"/>
      <c r="D163" s="98"/>
      <c r="E163" s="58"/>
      <c r="F163" s="27" t="s">
        <v>15</v>
      </c>
      <c r="G163" s="58">
        <v>2</v>
      </c>
      <c r="H163" s="184"/>
      <c r="I163" s="114"/>
      <c r="J163" s="152"/>
      <c r="K163" s="153"/>
      <c r="L163" s="153"/>
      <c r="M163" s="27" t="s">
        <v>138</v>
      </c>
      <c r="N163" s="10"/>
      <c r="O163" s="10"/>
      <c r="P163" s="10"/>
      <c r="Q163" s="10"/>
      <c r="R163" s="10"/>
      <c r="S163" s="10"/>
      <c r="T163" s="10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</row>
    <row r="164" spans="1:55" s="9" customFormat="1" ht="48" customHeight="1" thickBot="1" x14ac:dyDescent="0.25">
      <c r="A164" s="58">
        <v>5</v>
      </c>
      <c r="B164" s="30" t="s">
        <v>208</v>
      </c>
      <c r="C164" s="58" t="s">
        <v>209</v>
      </c>
      <c r="D164" s="98"/>
      <c r="E164" s="58"/>
      <c r="F164" s="27" t="s">
        <v>15</v>
      </c>
      <c r="G164" s="58">
        <v>20</v>
      </c>
      <c r="H164" s="175">
        <v>0</v>
      </c>
      <c r="I164" s="21"/>
      <c r="J164" s="249">
        <f>H164*1.08</f>
        <v>0</v>
      </c>
      <c r="K164" s="254">
        <f>G164*H164</f>
        <v>0</v>
      </c>
      <c r="L164" s="254">
        <f>G164*J164</f>
        <v>0</v>
      </c>
      <c r="M164" s="27"/>
      <c r="N164" s="10"/>
      <c r="O164" s="10"/>
      <c r="P164" s="10"/>
      <c r="Q164" s="10"/>
      <c r="R164" s="10"/>
      <c r="S164" s="10"/>
      <c r="T164" s="10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</row>
    <row r="165" spans="1:55" s="9" customFormat="1" ht="30" customHeight="1" thickBot="1" x14ac:dyDescent="0.25">
      <c r="A165" s="143"/>
      <c r="B165" s="253"/>
      <c r="C165" s="143"/>
      <c r="D165" s="271"/>
      <c r="E165" s="143"/>
      <c r="F165" s="192"/>
      <c r="G165" s="143"/>
      <c r="H165" s="186"/>
      <c r="I165" s="195"/>
      <c r="J165" s="251" t="s">
        <v>252</v>
      </c>
      <c r="K165" s="252">
        <f>SUM(K156+K158+K160+K162+K164)</f>
        <v>0</v>
      </c>
      <c r="L165" s="252">
        <f>SUM(L156+L158+L160+L162+L164)</f>
        <v>0</v>
      </c>
      <c r="M165" s="192"/>
      <c r="N165" s="10"/>
      <c r="O165" s="10"/>
      <c r="P165" s="10"/>
      <c r="Q165" s="10"/>
      <c r="R165" s="10"/>
      <c r="S165" s="10"/>
      <c r="T165" s="10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</row>
    <row r="166" spans="1:55" s="4" customFormat="1" x14ac:dyDescent="0.2">
      <c r="A166" s="450"/>
      <c r="B166" s="451"/>
      <c r="C166" s="451"/>
      <c r="D166" s="451"/>
      <c r="E166" s="451"/>
      <c r="F166" s="451"/>
      <c r="G166" s="451"/>
      <c r="H166" s="451"/>
      <c r="I166" s="451"/>
      <c r="J166" s="451"/>
      <c r="K166" s="451"/>
      <c r="L166" s="451"/>
      <c r="M166" s="45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  <c r="AA166" s="202"/>
      <c r="AB166" s="202"/>
      <c r="AC166" s="202"/>
      <c r="AD166" s="202"/>
      <c r="AE166" s="202"/>
      <c r="AF166" s="202"/>
      <c r="AG166" s="202"/>
      <c r="AH166" s="202"/>
      <c r="AI166" s="202"/>
      <c r="AJ166" s="202"/>
      <c r="AK166" s="202"/>
      <c r="AL166" s="202"/>
      <c r="AM166" s="202"/>
      <c r="AN166" s="202"/>
      <c r="AO166" s="202"/>
      <c r="AP166" s="202"/>
      <c r="AQ166" s="202"/>
      <c r="AR166" s="202"/>
      <c r="AS166" s="202"/>
      <c r="AT166" s="202"/>
      <c r="AU166" s="202"/>
      <c r="AV166" s="202"/>
      <c r="AW166" s="202"/>
      <c r="AX166" s="202"/>
      <c r="AY166" s="202"/>
      <c r="AZ166" s="202"/>
      <c r="BA166" s="202"/>
      <c r="BB166" s="202"/>
      <c r="BC166" s="202"/>
    </row>
    <row r="167" spans="1:55" s="136" customFormat="1" ht="21.95" customHeight="1" x14ac:dyDescent="0.2">
      <c r="A167" s="430" t="s">
        <v>82</v>
      </c>
      <c r="B167" s="430"/>
      <c r="C167" s="430"/>
      <c r="D167" s="430"/>
      <c r="E167" s="430"/>
      <c r="F167" s="430"/>
      <c r="G167" s="430"/>
      <c r="H167" s="430"/>
      <c r="I167" s="430"/>
      <c r="J167" s="430"/>
      <c r="K167" s="430"/>
      <c r="L167" s="430"/>
      <c r="M167" s="430"/>
      <c r="N167" s="10"/>
      <c r="O167" s="10"/>
      <c r="P167" s="10"/>
      <c r="Q167" s="10"/>
      <c r="R167" s="10"/>
      <c r="S167" s="10"/>
      <c r="T167" s="10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</row>
    <row r="168" spans="1:55" s="9" customFormat="1" ht="51" x14ac:dyDescent="0.2">
      <c r="A168" s="439">
        <v>1</v>
      </c>
      <c r="B168" s="45" t="s">
        <v>106</v>
      </c>
      <c r="C168" s="58" t="s">
        <v>285</v>
      </c>
      <c r="D168" s="98"/>
      <c r="E168" s="58"/>
      <c r="F168" s="27" t="s">
        <v>15</v>
      </c>
      <c r="G168" s="58">
        <v>1500</v>
      </c>
      <c r="H168" s="175">
        <v>0</v>
      </c>
      <c r="I168" s="21"/>
      <c r="J168" s="145">
        <f>H168*1.08</f>
        <v>0</v>
      </c>
      <c r="K168" s="146">
        <f>G168*H168</f>
        <v>0</v>
      </c>
      <c r="L168" s="146">
        <f>G168*J168</f>
        <v>0</v>
      </c>
      <c r="M168" s="27"/>
      <c r="N168" s="10"/>
      <c r="O168" s="10"/>
      <c r="P168" s="10"/>
      <c r="Q168" s="10"/>
      <c r="R168" s="10"/>
      <c r="S168" s="10"/>
      <c r="T168" s="10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</row>
    <row r="169" spans="1:55" s="9" customFormat="1" ht="33.75" customHeight="1" x14ac:dyDescent="0.2">
      <c r="A169" s="440"/>
      <c r="B169" s="45" t="s">
        <v>107</v>
      </c>
      <c r="C169" s="58"/>
      <c r="D169" s="98"/>
      <c r="E169" s="58"/>
      <c r="F169" s="27" t="s">
        <v>9</v>
      </c>
      <c r="G169" s="58">
        <v>10</v>
      </c>
      <c r="H169" s="176"/>
      <c r="I169" s="441" t="s">
        <v>138</v>
      </c>
      <c r="J169" s="441"/>
      <c r="K169" s="441"/>
      <c r="L169" s="441"/>
      <c r="M169" s="442"/>
      <c r="N169" s="10"/>
      <c r="O169" s="10"/>
      <c r="P169" s="10"/>
      <c r="Q169" s="10"/>
      <c r="R169" s="10"/>
      <c r="S169" s="10"/>
      <c r="T169" s="10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</row>
    <row r="170" spans="1:55" s="11" customFormat="1" ht="70.5" customHeight="1" x14ac:dyDescent="0.2">
      <c r="A170" s="439">
        <v>2</v>
      </c>
      <c r="B170" s="45" t="s">
        <v>115</v>
      </c>
      <c r="C170" s="58" t="s">
        <v>286</v>
      </c>
      <c r="D170" s="98"/>
      <c r="E170" s="58"/>
      <c r="F170" s="27" t="s">
        <v>15</v>
      </c>
      <c r="G170" s="58">
        <v>80</v>
      </c>
      <c r="H170" s="175">
        <v>0</v>
      </c>
      <c r="I170" s="21"/>
      <c r="J170" s="145">
        <f>H170*1.08</f>
        <v>0</v>
      </c>
      <c r="K170" s="146">
        <f>G170*H170</f>
        <v>0</v>
      </c>
      <c r="L170" s="146">
        <f>G170*J170</f>
        <v>0</v>
      </c>
      <c r="M170" s="27"/>
      <c r="N170" s="10"/>
      <c r="O170" s="10"/>
      <c r="P170" s="10"/>
      <c r="Q170" s="10"/>
    </row>
    <row r="171" spans="1:55" s="4" customFormat="1" ht="36.75" customHeight="1" x14ac:dyDescent="0.2">
      <c r="A171" s="440"/>
      <c r="B171" s="45" t="s">
        <v>108</v>
      </c>
      <c r="C171" s="58"/>
      <c r="D171" s="98"/>
      <c r="E171" s="58"/>
      <c r="F171" s="27" t="s">
        <v>9</v>
      </c>
      <c r="G171" s="58">
        <v>3</v>
      </c>
      <c r="H171" s="176"/>
      <c r="I171" s="441" t="s">
        <v>138</v>
      </c>
      <c r="J171" s="441"/>
      <c r="K171" s="441"/>
      <c r="L171" s="441"/>
      <c r="M171" s="44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  <c r="AA171" s="202"/>
      <c r="AB171" s="202"/>
      <c r="AC171" s="202"/>
      <c r="AD171" s="202"/>
      <c r="AE171" s="202"/>
      <c r="AF171" s="202"/>
      <c r="AG171" s="202"/>
      <c r="AH171" s="202"/>
      <c r="AI171" s="202"/>
      <c r="AJ171" s="202"/>
      <c r="AK171" s="202"/>
      <c r="AL171" s="202"/>
      <c r="AM171" s="202"/>
      <c r="AN171" s="202"/>
      <c r="AO171" s="202"/>
      <c r="AP171" s="202"/>
      <c r="AQ171" s="202"/>
      <c r="AR171" s="202"/>
      <c r="AS171" s="202"/>
      <c r="AT171" s="202"/>
      <c r="AU171" s="202"/>
      <c r="AV171" s="202"/>
      <c r="AW171" s="202"/>
      <c r="AX171" s="202"/>
      <c r="AY171" s="202"/>
      <c r="AZ171" s="202"/>
      <c r="BA171" s="202"/>
      <c r="BB171" s="202"/>
      <c r="BC171" s="202"/>
    </row>
    <row r="172" spans="1:55" s="12" customFormat="1" ht="69" customHeight="1" x14ac:dyDescent="0.2">
      <c r="A172" s="445">
        <v>3</v>
      </c>
      <c r="B172" s="99" t="s">
        <v>93</v>
      </c>
      <c r="C172" s="266" t="s">
        <v>287</v>
      </c>
      <c r="D172" s="100"/>
      <c r="E172" s="266"/>
      <c r="F172" s="263" t="s">
        <v>15</v>
      </c>
      <c r="G172" s="97">
        <v>1800</v>
      </c>
      <c r="H172" s="182">
        <v>0</v>
      </c>
      <c r="I172" s="21"/>
      <c r="J172" s="145">
        <f>H172*1.08</f>
        <v>0</v>
      </c>
      <c r="K172" s="146">
        <f>G172*H172</f>
        <v>0</v>
      </c>
      <c r="L172" s="146">
        <f>G172*J172</f>
        <v>0</v>
      </c>
      <c r="M172" s="263"/>
      <c r="N172" s="201"/>
      <c r="O172" s="201"/>
      <c r="P172" s="201"/>
      <c r="Q172" s="201"/>
      <c r="R172" s="201"/>
      <c r="S172" s="201"/>
      <c r="T172" s="201"/>
      <c r="U172" s="201"/>
      <c r="V172" s="201"/>
      <c r="W172" s="201"/>
      <c r="X172" s="201"/>
      <c r="Y172" s="201"/>
      <c r="Z172" s="201"/>
      <c r="AA172" s="201"/>
      <c r="AB172" s="201"/>
      <c r="AC172" s="201"/>
      <c r="AD172" s="201"/>
      <c r="AE172" s="201"/>
      <c r="AF172" s="201"/>
      <c r="AG172" s="201"/>
      <c r="AH172" s="201"/>
      <c r="AI172" s="201"/>
      <c r="AJ172" s="201"/>
      <c r="AK172" s="201"/>
      <c r="AL172" s="201"/>
      <c r="AM172" s="201"/>
      <c r="AN172" s="201"/>
      <c r="AO172" s="201"/>
      <c r="AP172" s="201"/>
      <c r="AQ172" s="201"/>
      <c r="AR172" s="201"/>
      <c r="AS172" s="201"/>
      <c r="AT172" s="201"/>
      <c r="AU172" s="201"/>
      <c r="AV172" s="201"/>
      <c r="AW172" s="201"/>
      <c r="AX172" s="201"/>
      <c r="AY172" s="201"/>
      <c r="AZ172" s="201"/>
      <c r="BA172" s="201"/>
      <c r="BB172" s="201"/>
      <c r="BC172" s="201"/>
    </row>
    <row r="173" spans="1:55" s="12" customFormat="1" ht="31.5" customHeight="1" x14ac:dyDescent="0.2">
      <c r="A173" s="445"/>
      <c r="B173" s="99" t="s">
        <v>203</v>
      </c>
      <c r="C173" s="266"/>
      <c r="D173" s="100"/>
      <c r="E173" s="266"/>
      <c r="F173" s="263" t="s">
        <v>9</v>
      </c>
      <c r="G173" s="97">
        <v>8</v>
      </c>
      <c r="H173" s="185"/>
      <c r="I173" s="433" t="s">
        <v>253</v>
      </c>
      <c r="J173" s="433"/>
      <c r="K173" s="433"/>
      <c r="L173" s="433"/>
      <c r="M173" s="434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</row>
    <row r="174" spans="1:55" s="12" customFormat="1" ht="22.5" customHeight="1" x14ac:dyDescent="0.2">
      <c r="A174" s="446"/>
      <c r="B174" s="45" t="s">
        <v>94</v>
      </c>
      <c r="C174" s="58"/>
      <c r="D174" s="98"/>
      <c r="E174" s="58"/>
      <c r="F174" s="27" t="s">
        <v>9</v>
      </c>
      <c r="G174" s="56">
        <v>2</v>
      </c>
      <c r="H174" s="186"/>
      <c r="I174" s="435"/>
      <c r="J174" s="435"/>
      <c r="K174" s="435"/>
      <c r="L174" s="435"/>
      <c r="M174" s="436"/>
      <c r="N174" s="201"/>
      <c r="O174" s="201"/>
      <c r="P174" s="201"/>
      <c r="Q174" s="201"/>
      <c r="R174" s="201"/>
      <c r="S174" s="201"/>
      <c r="T174" s="201"/>
      <c r="U174" s="201"/>
      <c r="V174" s="201"/>
      <c r="W174" s="201"/>
      <c r="X174" s="201"/>
      <c r="Y174" s="201"/>
      <c r="Z174" s="201"/>
      <c r="AA174" s="201"/>
      <c r="AB174" s="201"/>
      <c r="AC174" s="201"/>
      <c r="AD174" s="201"/>
      <c r="AE174" s="201"/>
      <c r="AF174" s="201"/>
      <c r="AG174" s="201"/>
      <c r="AH174" s="201"/>
      <c r="AI174" s="201"/>
      <c r="AJ174" s="201"/>
      <c r="AK174" s="201"/>
      <c r="AL174" s="201"/>
      <c r="AM174" s="201"/>
      <c r="AN174" s="201"/>
      <c r="AO174" s="201"/>
      <c r="AP174" s="201"/>
      <c r="AQ174" s="201"/>
      <c r="AR174" s="201"/>
      <c r="AS174" s="201"/>
      <c r="AT174" s="201"/>
      <c r="AU174" s="201"/>
      <c r="AV174" s="201"/>
      <c r="AW174" s="201"/>
      <c r="AX174" s="201"/>
      <c r="AY174" s="201"/>
      <c r="AZ174" s="201"/>
      <c r="BA174" s="201"/>
      <c r="BB174" s="201"/>
      <c r="BC174" s="201"/>
    </row>
    <row r="175" spans="1:55" s="12" customFormat="1" ht="33" customHeight="1" x14ac:dyDescent="0.2">
      <c r="A175" s="236"/>
      <c r="B175" s="191"/>
      <c r="C175" s="141"/>
      <c r="D175" s="237"/>
      <c r="E175" s="141"/>
      <c r="F175" s="139"/>
      <c r="G175" s="142"/>
      <c r="H175" s="176"/>
      <c r="I175" s="232"/>
      <c r="J175" s="234" t="s">
        <v>252</v>
      </c>
      <c r="K175" s="235">
        <f>SUM(K168+K170+K172)</f>
        <v>0</v>
      </c>
      <c r="L175" s="235">
        <f>SUM(L168+L170+L172)</f>
        <v>0</v>
      </c>
      <c r="M175" s="232"/>
      <c r="N175" s="201"/>
      <c r="O175" s="201"/>
      <c r="P175" s="201"/>
      <c r="Q175" s="201"/>
      <c r="R175" s="201"/>
      <c r="S175" s="201"/>
      <c r="T175" s="201"/>
      <c r="U175" s="201"/>
      <c r="V175" s="201"/>
      <c r="W175" s="201"/>
      <c r="X175" s="201"/>
      <c r="Y175" s="201"/>
      <c r="Z175" s="201"/>
      <c r="AA175" s="201"/>
      <c r="AB175" s="201"/>
      <c r="AC175" s="201"/>
      <c r="AD175" s="201"/>
      <c r="AE175" s="201"/>
      <c r="AF175" s="201"/>
      <c r="AG175" s="201"/>
      <c r="AH175" s="201"/>
      <c r="AI175" s="201"/>
      <c r="AJ175" s="201"/>
      <c r="AK175" s="201"/>
      <c r="AL175" s="201"/>
      <c r="AM175" s="201"/>
      <c r="AN175" s="201"/>
      <c r="AO175" s="201"/>
      <c r="AP175" s="201"/>
      <c r="AQ175" s="201"/>
      <c r="AR175" s="201"/>
      <c r="AS175" s="201"/>
      <c r="AT175" s="201"/>
      <c r="AU175" s="201"/>
      <c r="AV175" s="201"/>
      <c r="AW175" s="201"/>
      <c r="AX175" s="201"/>
      <c r="AY175" s="201"/>
      <c r="AZ175" s="201"/>
      <c r="BA175" s="201"/>
      <c r="BB175" s="201"/>
      <c r="BC175" s="201"/>
    </row>
    <row r="176" spans="1:55" s="4" customFormat="1" x14ac:dyDescent="0.2">
      <c r="A176" s="450"/>
      <c r="B176" s="451"/>
      <c r="C176" s="451"/>
      <c r="D176" s="451"/>
      <c r="E176" s="451"/>
      <c r="F176" s="451"/>
      <c r="G176" s="451"/>
      <c r="H176" s="451"/>
      <c r="I176" s="451"/>
      <c r="J176" s="451"/>
      <c r="K176" s="451"/>
      <c r="L176" s="451"/>
      <c r="M176" s="45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  <c r="AA176" s="202"/>
      <c r="AB176" s="202"/>
      <c r="AC176" s="202"/>
      <c r="AD176" s="202"/>
      <c r="AE176" s="202"/>
      <c r="AF176" s="202"/>
      <c r="AG176" s="202"/>
      <c r="AH176" s="202"/>
      <c r="AI176" s="202"/>
      <c r="AJ176" s="202"/>
      <c r="AK176" s="202"/>
      <c r="AL176" s="202"/>
      <c r="AM176" s="202"/>
      <c r="AN176" s="202"/>
      <c r="AO176" s="202"/>
      <c r="AP176" s="202"/>
      <c r="AQ176" s="202"/>
      <c r="AR176" s="202"/>
      <c r="AS176" s="202"/>
      <c r="AT176" s="202"/>
      <c r="AU176" s="202"/>
      <c r="AV176" s="202"/>
      <c r="AW176" s="202"/>
      <c r="AX176" s="202"/>
      <c r="AY176" s="202"/>
      <c r="AZ176" s="202"/>
      <c r="BA176" s="202"/>
      <c r="BB176" s="202"/>
      <c r="BC176" s="202"/>
    </row>
    <row r="177" spans="1:55" s="137" customFormat="1" ht="21.95" customHeight="1" x14ac:dyDescent="0.2">
      <c r="A177" s="431" t="s">
        <v>84</v>
      </c>
      <c r="B177" s="431"/>
      <c r="C177" s="431"/>
      <c r="D177" s="431"/>
      <c r="E177" s="431"/>
      <c r="F177" s="431"/>
      <c r="G177" s="431"/>
      <c r="H177" s="431"/>
      <c r="I177" s="431"/>
      <c r="J177" s="431"/>
      <c r="K177" s="431"/>
      <c r="L177" s="431"/>
      <c r="M177" s="431"/>
      <c r="N177" s="201"/>
      <c r="O177" s="201"/>
      <c r="P177" s="201"/>
      <c r="Q177" s="201"/>
      <c r="R177" s="201"/>
      <c r="S177" s="201"/>
      <c r="T177" s="201"/>
      <c r="U177" s="201"/>
      <c r="V177" s="201"/>
      <c r="W177" s="201"/>
      <c r="X177" s="201"/>
      <c r="Y177" s="201"/>
      <c r="Z177" s="201"/>
      <c r="AA177" s="201"/>
      <c r="AB177" s="201"/>
      <c r="AC177" s="201"/>
      <c r="AD177" s="201"/>
      <c r="AE177" s="201"/>
      <c r="AF177" s="201"/>
      <c r="AG177" s="201"/>
      <c r="AH177" s="201"/>
      <c r="AI177" s="201"/>
      <c r="AJ177" s="201"/>
      <c r="AK177" s="201"/>
      <c r="AL177" s="201"/>
      <c r="AM177" s="201"/>
      <c r="AN177" s="201"/>
      <c r="AO177" s="201"/>
      <c r="AP177" s="201"/>
      <c r="AQ177" s="201"/>
      <c r="AR177" s="201"/>
      <c r="AS177" s="201"/>
      <c r="AT177" s="201"/>
      <c r="AU177" s="201"/>
      <c r="AV177" s="201"/>
      <c r="AW177" s="201"/>
      <c r="AX177" s="201"/>
      <c r="AY177" s="201"/>
      <c r="AZ177" s="201"/>
      <c r="BA177" s="201"/>
      <c r="BB177" s="201"/>
      <c r="BC177" s="201"/>
    </row>
    <row r="178" spans="1:55" s="12" customFormat="1" ht="55.5" customHeight="1" x14ac:dyDescent="0.2">
      <c r="A178" s="469">
        <v>1</v>
      </c>
      <c r="B178" s="30" t="s">
        <v>95</v>
      </c>
      <c r="C178" s="58" t="s">
        <v>288</v>
      </c>
      <c r="D178" s="92"/>
      <c r="E178" s="27"/>
      <c r="F178" s="267" t="s">
        <v>15</v>
      </c>
      <c r="G178" s="56">
        <v>810</v>
      </c>
      <c r="H178" s="175">
        <v>0</v>
      </c>
      <c r="I178" s="21"/>
      <c r="J178" s="145">
        <f>H178*1.08</f>
        <v>0</v>
      </c>
      <c r="K178" s="146">
        <f>G178*H178</f>
        <v>0</v>
      </c>
      <c r="L178" s="146">
        <f>G178*J178</f>
        <v>0</v>
      </c>
      <c r="M178" s="93"/>
      <c r="N178" s="201"/>
      <c r="O178" s="201"/>
      <c r="P178" s="201"/>
      <c r="Q178" s="201"/>
      <c r="R178" s="201"/>
      <c r="S178" s="201"/>
      <c r="T178" s="201"/>
      <c r="U178" s="201"/>
      <c r="V178" s="201"/>
      <c r="W178" s="201"/>
      <c r="X178" s="201"/>
      <c r="Y178" s="201"/>
      <c r="Z178" s="201"/>
      <c r="AA178" s="201"/>
      <c r="AB178" s="201"/>
      <c r="AC178" s="201"/>
      <c r="AD178" s="201"/>
      <c r="AE178" s="201"/>
      <c r="AF178" s="201"/>
      <c r="AG178" s="201"/>
      <c r="AH178" s="201"/>
      <c r="AI178" s="201"/>
      <c r="AJ178" s="201"/>
      <c r="AK178" s="201"/>
      <c r="AL178" s="201"/>
      <c r="AM178" s="201"/>
      <c r="AN178" s="201"/>
      <c r="AO178" s="201"/>
      <c r="AP178" s="201"/>
      <c r="AQ178" s="201"/>
      <c r="AR178" s="201"/>
      <c r="AS178" s="201"/>
      <c r="AT178" s="201"/>
      <c r="AU178" s="201"/>
      <c r="AV178" s="201"/>
      <c r="AW178" s="201"/>
      <c r="AX178" s="201"/>
      <c r="AY178" s="201"/>
      <c r="AZ178" s="201"/>
      <c r="BA178" s="201"/>
      <c r="BB178" s="201"/>
      <c r="BC178" s="201"/>
    </row>
    <row r="179" spans="1:55" s="11" customFormat="1" ht="21.75" customHeight="1" x14ac:dyDescent="0.2">
      <c r="A179" s="470"/>
      <c r="B179" s="30" t="s">
        <v>96</v>
      </c>
      <c r="C179" s="58"/>
      <c r="D179" s="92"/>
      <c r="E179" s="27"/>
      <c r="F179" s="267" t="s">
        <v>9</v>
      </c>
      <c r="G179" s="94">
        <v>3</v>
      </c>
      <c r="H179" s="187"/>
      <c r="I179" s="433" t="s">
        <v>138</v>
      </c>
      <c r="J179" s="433"/>
      <c r="K179" s="433"/>
      <c r="L179" s="433"/>
      <c r="M179" s="434"/>
      <c r="N179" s="10"/>
      <c r="O179" s="10"/>
      <c r="P179" s="10"/>
      <c r="Q179" s="10"/>
    </row>
    <row r="180" spans="1:55" ht="27" customHeight="1" x14ac:dyDescent="0.2">
      <c r="A180" s="470"/>
      <c r="B180" s="81" t="s">
        <v>205</v>
      </c>
      <c r="C180" s="266"/>
      <c r="D180" s="95"/>
      <c r="E180" s="263"/>
      <c r="F180" s="96" t="s">
        <v>9</v>
      </c>
      <c r="G180" s="97">
        <v>4</v>
      </c>
      <c r="H180" s="176"/>
      <c r="I180" s="435"/>
      <c r="J180" s="435"/>
      <c r="K180" s="435"/>
      <c r="L180" s="435"/>
      <c r="M180" s="436"/>
    </row>
    <row r="181" spans="1:55" s="16" customFormat="1" ht="63" customHeight="1" x14ac:dyDescent="0.2">
      <c r="A181" s="443">
        <v>2</v>
      </c>
      <c r="B181" s="30" t="s">
        <v>97</v>
      </c>
      <c r="C181" s="58" t="s">
        <v>289</v>
      </c>
      <c r="D181" s="92"/>
      <c r="E181" s="27"/>
      <c r="F181" s="267" t="s">
        <v>15</v>
      </c>
      <c r="G181" s="58">
        <v>80</v>
      </c>
      <c r="H181" s="175">
        <v>0</v>
      </c>
      <c r="I181" s="21"/>
      <c r="J181" s="145">
        <f>H181*1.08</f>
        <v>0</v>
      </c>
      <c r="K181" s="146">
        <f>G181*H181</f>
        <v>0</v>
      </c>
      <c r="L181" s="146">
        <f>G181*J181</f>
        <v>0</v>
      </c>
      <c r="M181" s="58"/>
      <c r="N181" s="206"/>
      <c r="O181" s="206"/>
      <c r="P181" s="206"/>
      <c r="Q181" s="206"/>
      <c r="R181" s="206"/>
      <c r="S181" s="206"/>
      <c r="T181" s="206"/>
      <c r="U181" s="206"/>
      <c r="V181" s="206"/>
      <c r="W181" s="206"/>
      <c r="X181" s="206"/>
      <c r="Y181" s="206"/>
      <c r="Z181" s="206"/>
      <c r="AA181" s="206"/>
      <c r="AB181" s="206"/>
      <c r="AC181" s="206"/>
      <c r="AD181" s="206"/>
      <c r="AE181" s="206"/>
      <c r="AF181" s="206"/>
      <c r="AG181" s="206"/>
      <c r="AH181" s="206"/>
      <c r="AI181" s="206"/>
      <c r="AJ181" s="206"/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</row>
    <row r="182" spans="1:55" s="4" customFormat="1" ht="32.25" customHeight="1" x14ac:dyDescent="0.2">
      <c r="A182" s="444"/>
      <c r="B182" s="30" t="s">
        <v>212</v>
      </c>
      <c r="C182" s="58"/>
      <c r="D182" s="92"/>
      <c r="E182" s="27"/>
      <c r="F182" s="267" t="s">
        <v>9</v>
      </c>
      <c r="G182" s="58">
        <v>3</v>
      </c>
      <c r="H182" s="185"/>
      <c r="I182" s="433" t="s">
        <v>138</v>
      </c>
      <c r="J182" s="433"/>
      <c r="K182" s="433"/>
      <c r="L182" s="433"/>
      <c r="M182" s="434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  <c r="AA182" s="202"/>
      <c r="AB182" s="202"/>
      <c r="AC182" s="202"/>
      <c r="AD182" s="202"/>
      <c r="AE182" s="202"/>
      <c r="AF182" s="202"/>
      <c r="AG182" s="202"/>
      <c r="AH182" s="202"/>
      <c r="AI182" s="202"/>
      <c r="AJ182" s="202"/>
      <c r="AK182" s="202"/>
      <c r="AL182" s="202"/>
      <c r="AM182" s="202"/>
      <c r="AN182" s="202"/>
      <c r="AO182" s="202"/>
      <c r="AP182" s="202"/>
      <c r="AQ182" s="202"/>
      <c r="AR182" s="202"/>
      <c r="AS182" s="202"/>
      <c r="AT182" s="202"/>
      <c r="AU182" s="202"/>
      <c r="AV182" s="202"/>
      <c r="AW182" s="202"/>
      <c r="AX182" s="202"/>
      <c r="AY182" s="202"/>
      <c r="AZ182" s="202"/>
      <c r="BA182" s="202"/>
      <c r="BB182" s="202"/>
      <c r="BC182" s="202"/>
    </row>
    <row r="183" spans="1:55" s="9" customFormat="1" ht="25.5" customHeight="1" x14ac:dyDescent="0.2">
      <c r="A183" s="444"/>
      <c r="B183" s="30" t="s">
        <v>204</v>
      </c>
      <c r="C183" s="58"/>
      <c r="D183" s="92"/>
      <c r="E183" s="27"/>
      <c r="F183" s="267" t="s">
        <v>9</v>
      </c>
      <c r="G183" s="58">
        <v>2</v>
      </c>
      <c r="H183" s="186"/>
      <c r="I183" s="435"/>
      <c r="J183" s="435"/>
      <c r="K183" s="435"/>
      <c r="L183" s="435"/>
      <c r="M183" s="436"/>
      <c r="N183" s="10"/>
      <c r="O183" s="10"/>
      <c r="P183" s="10"/>
      <c r="Q183" s="10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</row>
    <row r="184" spans="1:55" s="9" customFormat="1" ht="30" customHeight="1" x14ac:dyDescent="0.2">
      <c r="A184" s="232"/>
      <c r="B184" s="191"/>
      <c r="C184" s="141"/>
      <c r="D184" s="233"/>
      <c r="E184" s="139"/>
      <c r="F184" s="154"/>
      <c r="G184" s="141"/>
      <c r="H184" s="176"/>
      <c r="I184" s="232"/>
      <c r="J184" s="234" t="s">
        <v>252</v>
      </c>
      <c r="K184" s="235">
        <f>SUM(K178+K181)</f>
        <v>0</v>
      </c>
      <c r="L184" s="235">
        <f>SUM(L178+L181)</f>
        <v>0</v>
      </c>
      <c r="M184" s="232"/>
      <c r="N184" s="10"/>
      <c r="O184" s="10"/>
      <c r="P184" s="10"/>
      <c r="Q184" s="10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</row>
    <row r="185" spans="1:55" s="4" customFormat="1" x14ac:dyDescent="0.2">
      <c r="A185" s="450"/>
      <c r="B185" s="451"/>
      <c r="C185" s="451"/>
      <c r="D185" s="451"/>
      <c r="E185" s="451"/>
      <c r="F185" s="451"/>
      <c r="G185" s="451"/>
      <c r="H185" s="451"/>
      <c r="I185" s="451"/>
      <c r="J185" s="451"/>
      <c r="K185" s="451"/>
      <c r="L185" s="451"/>
      <c r="M185" s="45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  <c r="AA185" s="202"/>
      <c r="AB185" s="202"/>
      <c r="AC185" s="202"/>
      <c r="AD185" s="202"/>
      <c r="AE185" s="202"/>
      <c r="AF185" s="202"/>
      <c r="AG185" s="202"/>
      <c r="AH185" s="202"/>
      <c r="AI185" s="202"/>
      <c r="AJ185" s="202"/>
      <c r="AK185" s="202"/>
      <c r="AL185" s="202"/>
      <c r="AM185" s="202"/>
      <c r="AN185" s="202"/>
      <c r="AO185" s="202"/>
      <c r="AP185" s="202"/>
      <c r="AQ185" s="202"/>
      <c r="AR185" s="202"/>
      <c r="AS185" s="202"/>
      <c r="AT185" s="202"/>
      <c r="AU185" s="202"/>
      <c r="AV185" s="202"/>
      <c r="AW185" s="202"/>
      <c r="AX185" s="202"/>
      <c r="AY185" s="202"/>
      <c r="AZ185" s="202"/>
      <c r="BA185" s="202"/>
      <c r="BB185" s="202"/>
      <c r="BC185" s="202"/>
    </row>
    <row r="186" spans="1:55" s="136" customFormat="1" ht="21.95" customHeight="1" x14ac:dyDescent="0.25">
      <c r="A186" s="275"/>
      <c r="B186" s="276"/>
      <c r="C186" s="277"/>
      <c r="D186" s="278" t="s">
        <v>85</v>
      </c>
      <c r="E186" s="279"/>
      <c r="F186" s="280"/>
      <c r="G186" s="281"/>
      <c r="H186" s="282"/>
      <c r="I186" s="18"/>
      <c r="J186" s="283"/>
      <c r="K186" s="284"/>
      <c r="L186" s="284"/>
      <c r="M186" s="18"/>
      <c r="N186" s="10"/>
      <c r="O186" s="10"/>
      <c r="P186" s="10"/>
      <c r="Q186" s="10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</row>
    <row r="187" spans="1:55" s="11" customFormat="1" ht="41.25" customHeight="1" x14ac:dyDescent="0.2">
      <c r="A187" s="269">
        <v>1</v>
      </c>
      <c r="B187" s="373" t="s">
        <v>190</v>
      </c>
      <c r="C187" s="58" t="s">
        <v>193</v>
      </c>
      <c r="D187" s="27"/>
      <c r="E187" s="34"/>
      <c r="F187" s="269" t="s">
        <v>15</v>
      </c>
      <c r="G187" s="119">
        <v>40</v>
      </c>
      <c r="H187" s="179">
        <v>0</v>
      </c>
      <c r="I187" s="21"/>
      <c r="J187" s="145">
        <f>H187*1.08</f>
        <v>0</v>
      </c>
      <c r="K187" s="146">
        <f>G187*H187</f>
        <v>0</v>
      </c>
      <c r="L187" s="146">
        <f>G187*J187</f>
        <v>0</v>
      </c>
      <c r="M187" s="374" t="s">
        <v>191</v>
      </c>
      <c r="N187" s="10"/>
      <c r="O187" s="207"/>
      <c r="P187" s="17"/>
      <c r="Q187" s="10"/>
    </row>
    <row r="188" spans="1:55" s="11" customFormat="1" ht="42.75" customHeight="1" x14ac:dyDescent="0.2">
      <c r="A188" s="285">
        <v>2</v>
      </c>
      <c r="B188" s="286" t="s">
        <v>213</v>
      </c>
      <c r="C188" s="58" t="s">
        <v>194</v>
      </c>
      <c r="D188" s="287"/>
      <c r="E188" s="268"/>
      <c r="F188" s="269" t="s">
        <v>15</v>
      </c>
      <c r="G188" s="119">
        <v>20</v>
      </c>
      <c r="H188" s="179">
        <v>0</v>
      </c>
      <c r="I188" s="21"/>
      <c r="J188" s="145">
        <f t="shared" ref="J188:J190" si="39">H188*1.08</f>
        <v>0</v>
      </c>
      <c r="K188" s="146">
        <f t="shared" ref="K188:K190" si="40">G188*H188</f>
        <v>0</v>
      </c>
      <c r="L188" s="146">
        <f t="shared" ref="L188:L190" si="41">G188*J188</f>
        <v>0</v>
      </c>
      <c r="M188" s="393" t="s">
        <v>192</v>
      </c>
      <c r="N188" s="10"/>
      <c r="O188" s="207"/>
      <c r="P188" s="17"/>
      <c r="Q188" s="10"/>
    </row>
    <row r="189" spans="1:55" s="11" customFormat="1" ht="45" customHeight="1" x14ac:dyDescent="0.2">
      <c r="A189" s="269">
        <v>3</v>
      </c>
      <c r="B189" s="373" t="s">
        <v>190</v>
      </c>
      <c r="C189" s="58" t="s">
        <v>196</v>
      </c>
      <c r="D189" s="27"/>
      <c r="E189" s="34"/>
      <c r="F189" s="269" t="s">
        <v>15</v>
      </c>
      <c r="G189" s="119">
        <v>60</v>
      </c>
      <c r="H189" s="179">
        <v>0</v>
      </c>
      <c r="I189" s="21"/>
      <c r="J189" s="145">
        <f t="shared" si="39"/>
        <v>0</v>
      </c>
      <c r="K189" s="146">
        <f t="shared" si="40"/>
        <v>0</v>
      </c>
      <c r="L189" s="146">
        <f t="shared" si="41"/>
        <v>0</v>
      </c>
      <c r="M189" s="374" t="s">
        <v>191</v>
      </c>
      <c r="N189" s="10"/>
      <c r="O189" s="10"/>
      <c r="P189" s="10"/>
      <c r="Q189" s="10"/>
    </row>
    <row r="190" spans="1:55" s="9" customFormat="1" ht="40.5" customHeight="1" x14ac:dyDescent="0.2">
      <c r="A190" s="269">
        <v>4</v>
      </c>
      <c r="B190" s="373" t="s">
        <v>197</v>
      </c>
      <c r="C190" s="58" t="s">
        <v>198</v>
      </c>
      <c r="D190" s="27"/>
      <c r="E190" s="34"/>
      <c r="F190" s="269" t="s">
        <v>15</v>
      </c>
      <c r="G190" s="119">
        <v>50</v>
      </c>
      <c r="H190" s="179">
        <v>0</v>
      </c>
      <c r="I190" s="21"/>
      <c r="J190" s="145">
        <f t="shared" si="39"/>
        <v>0</v>
      </c>
      <c r="K190" s="146">
        <f t="shared" si="40"/>
        <v>0</v>
      </c>
      <c r="L190" s="146">
        <f t="shared" si="41"/>
        <v>0</v>
      </c>
      <c r="M190" s="393" t="s">
        <v>192</v>
      </c>
      <c r="N190" s="208"/>
      <c r="O190" s="10"/>
      <c r="P190" s="10"/>
      <c r="Q190" s="10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</row>
    <row r="191" spans="1:55" s="9" customFormat="1" ht="30" customHeight="1" x14ac:dyDescent="0.2">
      <c r="A191" s="190"/>
      <c r="B191" s="246"/>
      <c r="C191" s="143"/>
      <c r="D191" s="192"/>
      <c r="E191" s="194"/>
      <c r="F191" s="190"/>
      <c r="G191" s="229"/>
      <c r="H191" s="230"/>
      <c r="I191" s="195"/>
      <c r="J191" s="163" t="s">
        <v>252</v>
      </c>
      <c r="K191" s="159">
        <f>SUM(K187:K190)</f>
        <v>0</v>
      </c>
      <c r="L191" s="159">
        <f>SUM(L187:L190)</f>
        <v>0</v>
      </c>
      <c r="M191" s="288"/>
      <c r="N191" s="208"/>
      <c r="O191" s="10"/>
      <c r="P191" s="10"/>
      <c r="Q191" s="10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</row>
    <row r="192" spans="1:55" s="4" customFormat="1" x14ac:dyDescent="0.2">
      <c r="A192" s="450"/>
      <c r="B192" s="451"/>
      <c r="C192" s="451"/>
      <c r="D192" s="451"/>
      <c r="E192" s="451"/>
      <c r="F192" s="451"/>
      <c r="G192" s="451"/>
      <c r="H192" s="451"/>
      <c r="I192" s="451"/>
      <c r="J192" s="451"/>
      <c r="K192" s="451"/>
      <c r="L192" s="451"/>
      <c r="M192" s="45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  <c r="AA192" s="202"/>
      <c r="AB192" s="202"/>
      <c r="AC192" s="202"/>
      <c r="AD192" s="202"/>
      <c r="AE192" s="202"/>
      <c r="AF192" s="202"/>
      <c r="AG192" s="202"/>
      <c r="AH192" s="202"/>
      <c r="AI192" s="202"/>
      <c r="AJ192" s="202"/>
      <c r="AK192" s="202"/>
      <c r="AL192" s="202"/>
      <c r="AM192" s="202"/>
      <c r="AN192" s="202"/>
      <c r="AO192" s="202"/>
      <c r="AP192" s="202"/>
      <c r="AQ192" s="202"/>
      <c r="AR192" s="202"/>
      <c r="AS192" s="202"/>
      <c r="AT192" s="202"/>
      <c r="AU192" s="202"/>
      <c r="AV192" s="202"/>
      <c r="AW192" s="202"/>
      <c r="AX192" s="202"/>
      <c r="AY192" s="202"/>
      <c r="AZ192" s="202"/>
      <c r="BA192" s="202"/>
      <c r="BB192" s="202"/>
      <c r="BC192" s="202"/>
    </row>
    <row r="193" spans="1:55" s="270" customFormat="1" ht="21.95" customHeight="1" x14ac:dyDescent="0.2">
      <c r="A193" s="460" t="s">
        <v>165</v>
      </c>
      <c r="B193" s="460"/>
      <c r="C193" s="460"/>
      <c r="D193" s="460"/>
      <c r="E193" s="460"/>
      <c r="F193" s="460"/>
      <c r="G193" s="460"/>
      <c r="H193" s="460"/>
      <c r="I193" s="460"/>
      <c r="J193" s="460"/>
      <c r="K193" s="460"/>
      <c r="L193" s="460"/>
      <c r="M193" s="461"/>
      <c r="N193" s="206"/>
      <c r="O193" s="206"/>
      <c r="P193" s="206"/>
      <c r="Q193" s="206"/>
      <c r="R193" s="206"/>
      <c r="S193" s="206"/>
      <c r="T193" s="206"/>
      <c r="U193" s="206"/>
      <c r="V193" s="206"/>
      <c r="W193" s="206"/>
      <c r="X193" s="206"/>
    </row>
    <row r="194" spans="1:55" ht="62.25" customHeight="1" x14ac:dyDescent="0.2">
      <c r="A194" s="269">
        <v>1</v>
      </c>
      <c r="B194" s="255" t="s">
        <v>239</v>
      </c>
      <c r="C194" s="127" t="s">
        <v>240</v>
      </c>
      <c r="D194" s="127"/>
      <c r="E194" s="34"/>
      <c r="F194" s="269" t="s">
        <v>9</v>
      </c>
      <c r="G194" s="128">
        <v>40</v>
      </c>
      <c r="H194" s="189">
        <v>0</v>
      </c>
      <c r="I194" s="129"/>
      <c r="J194" s="145">
        <f>H194*1.08</f>
        <v>0</v>
      </c>
      <c r="K194" s="159">
        <f>G194*H194</f>
        <v>0</v>
      </c>
      <c r="L194" s="159">
        <f>G194*J194</f>
        <v>0</v>
      </c>
      <c r="M194" s="392" t="s">
        <v>241</v>
      </c>
    </row>
    <row r="195" spans="1:55" s="4" customFormat="1" x14ac:dyDescent="0.2">
      <c r="A195" s="450"/>
      <c r="B195" s="451"/>
      <c r="C195" s="451"/>
      <c r="D195" s="451"/>
      <c r="E195" s="451"/>
      <c r="F195" s="451"/>
      <c r="G195" s="451"/>
      <c r="H195" s="451"/>
      <c r="I195" s="451"/>
      <c r="J195" s="451"/>
      <c r="K195" s="451"/>
      <c r="L195" s="451"/>
      <c r="M195" s="45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  <c r="AA195" s="202"/>
      <c r="AB195" s="202"/>
      <c r="AC195" s="202"/>
      <c r="AD195" s="202"/>
      <c r="AE195" s="202"/>
      <c r="AF195" s="202"/>
      <c r="AG195" s="202"/>
      <c r="AH195" s="202"/>
      <c r="AI195" s="202"/>
      <c r="AJ195" s="202"/>
      <c r="AK195" s="202"/>
      <c r="AL195" s="202"/>
      <c r="AM195" s="202"/>
      <c r="AN195" s="202"/>
      <c r="AO195" s="202"/>
      <c r="AP195" s="202"/>
      <c r="AQ195" s="202"/>
      <c r="AR195" s="202"/>
      <c r="AS195" s="202"/>
      <c r="AT195" s="202"/>
      <c r="AU195" s="202"/>
      <c r="AV195" s="202"/>
      <c r="AW195" s="202"/>
      <c r="AX195" s="202"/>
      <c r="AY195" s="202"/>
      <c r="AZ195" s="202"/>
      <c r="BA195" s="202"/>
      <c r="BB195" s="202"/>
      <c r="BC195" s="202"/>
    </row>
    <row r="196" spans="1:55" s="9" customFormat="1" ht="21.95" customHeight="1" x14ac:dyDescent="0.2">
      <c r="A196" s="432" t="s">
        <v>290</v>
      </c>
      <c r="B196" s="432"/>
      <c r="C196" s="432"/>
      <c r="D196" s="432"/>
      <c r="E196" s="432"/>
      <c r="F196" s="432"/>
      <c r="G196" s="432"/>
      <c r="H196" s="432"/>
      <c r="I196" s="432"/>
      <c r="J196" s="432"/>
      <c r="K196" s="432"/>
      <c r="L196" s="432"/>
      <c r="M196" s="432"/>
      <c r="N196" s="208"/>
      <c r="O196" s="10"/>
      <c r="P196" s="10"/>
      <c r="Q196" s="10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</row>
    <row r="197" spans="1:55" s="11" customFormat="1" ht="52.5" customHeight="1" x14ac:dyDescent="0.2">
      <c r="A197" s="267">
        <v>1</v>
      </c>
      <c r="B197" s="394" t="s">
        <v>98</v>
      </c>
      <c r="C197" s="20"/>
      <c r="D197" s="20"/>
      <c r="E197" s="46"/>
      <c r="F197" s="267" t="s">
        <v>9</v>
      </c>
      <c r="G197" s="27">
        <v>3</v>
      </c>
      <c r="H197" s="178">
        <v>0</v>
      </c>
      <c r="I197" s="21"/>
      <c r="J197" s="145">
        <f>H197*1.08</f>
        <v>0</v>
      </c>
      <c r="K197" s="159">
        <f>G197*H197</f>
        <v>0</v>
      </c>
      <c r="L197" s="159">
        <f>G197*J197</f>
        <v>0</v>
      </c>
      <c r="M197" s="22"/>
      <c r="N197" s="10"/>
      <c r="O197" s="10"/>
      <c r="P197" s="10"/>
      <c r="Q197" s="10"/>
    </row>
    <row r="198" spans="1:55" s="4" customFormat="1" x14ac:dyDescent="0.2">
      <c r="A198" s="450"/>
      <c r="B198" s="451"/>
      <c r="C198" s="451"/>
      <c r="D198" s="451"/>
      <c r="E198" s="451"/>
      <c r="F198" s="451"/>
      <c r="G198" s="451"/>
      <c r="H198" s="451"/>
      <c r="I198" s="451"/>
      <c r="J198" s="451"/>
      <c r="K198" s="451"/>
      <c r="L198" s="451"/>
      <c r="M198" s="45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  <c r="AA198" s="202"/>
      <c r="AB198" s="202"/>
      <c r="AC198" s="202"/>
      <c r="AD198" s="202"/>
      <c r="AE198" s="202"/>
      <c r="AF198" s="202"/>
      <c r="AG198" s="202"/>
      <c r="AH198" s="202"/>
      <c r="AI198" s="202"/>
      <c r="AJ198" s="202"/>
      <c r="AK198" s="202"/>
      <c r="AL198" s="202"/>
      <c r="AM198" s="202"/>
      <c r="AN198" s="202"/>
      <c r="AO198" s="202"/>
      <c r="AP198" s="202"/>
      <c r="AQ198" s="202"/>
      <c r="AR198" s="202"/>
      <c r="AS198" s="202"/>
      <c r="AT198" s="202"/>
      <c r="AU198" s="202"/>
      <c r="AV198" s="202"/>
      <c r="AW198" s="202"/>
      <c r="AX198" s="202"/>
      <c r="AY198" s="202"/>
      <c r="AZ198" s="202"/>
      <c r="BA198" s="202"/>
      <c r="BB198" s="202"/>
      <c r="BC198" s="202"/>
    </row>
    <row r="199" spans="1:55" s="11" customFormat="1" ht="21.95" customHeight="1" x14ac:dyDescent="0.2">
      <c r="A199" s="449" t="s">
        <v>245</v>
      </c>
      <c r="B199" s="449"/>
      <c r="C199" s="449"/>
      <c r="D199" s="449"/>
      <c r="E199" s="449"/>
      <c r="F199" s="449"/>
      <c r="G199" s="449"/>
      <c r="H199" s="449"/>
      <c r="I199" s="449"/>
      <c r="J199" s="449"/>
      <c r="K199" s="449"/>
      <c r="L199" s="449"/>
      <c r="M199" s="449"/>
      <c r="N199" s="10"/>
      <c r="O199" s="10"/>
      <c r="P199" s="10"/>
      <c r="Q199" s="10"/>
    </row>
    <row r="200" spans="1:55" s="4" customFormat="1" ht="36" customHeight="1" x14ac:dyDescent="0.2">
      <c r="A200" s="355">
        <v>1</v>
      </c>
      <c r="B200" s="59" t="s">
        <v>109</v>
      </c>
      <c r="C200" s="90"/>
      <c r="D200" s="91"/>
      <c r="E200" s="245"/>
      <c r="F200" s="269" t="s">
        <v>15</v>
      </c>
      <c r="G200" s="269">
        <v>18</v>
      </c>
      <c r="H200" s="188">
        <v>0</v>
      </c>
      <c r="I200" s="21"/>
      <c r="J200" s="145">
        <f>H200*1.08</f>
        <v>0</v>
      </c>
      <c r="K200" s="159">
        <f>G200*H200</f>
        <v>0</v>
      </c>
      <c r="L200" s="159">
        <f>G200*J200</f>
        <v>0</v>
      </c>
      <c r="M200" s="58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  <c r="AA200" s="202"/>
      <c r="AB200" s="202"/>
      <c r="AC200" s="202"/>
      <c r="AD200" s="202"/>
      <c r="AE200" s="202"/>
      <c r="AF200" s="202"/>
      <c r="AG200" s="202"/>
      <c r="AH200" s="202"/>
      <c r="AI200" s="202"/>
      <c r="AJ200" s="202"/>
      <c r="AK200" s="202"/>
      <c r="AL200" s="202"/>
      <c r="AM200" s="202"/>
      <c r="AN200" s="202"/>
      <c r="AO200" s="202"/>
      <c r="AP200" s="202"/>
      <c r="AQ200" s="202"/>
      <c r="AR200" s="202"/>
      <c r="AS200" s="202"/>
      <c r="AT200" s="202"/>
      <c r="AU200" s="202"/>
      <c r="AV200" s="202"/>
      <c r="AW200" s="202"/>
      <c r="AX200" s="202"/>
      <c r="AY200" s="202"/>
      <c r="AZ200" s="202"/>
      <c r="BA200" s="202"/>
      <c r="BB200" s="202"/>
      <c r="BC200" s="202"/>
    </row>
    <row r="201" spans="1:55" s="4" customFormat="1" x14ac:dyDescent="0.2">
      <c r="A201" s="450"/>
      <c r="B201" s="451"/>
      <c r="C201" s="451"/>
      <c r="D201" s="451"/>
      <c r="E201" s="451"/>
      <c r="F201" s="451"/>
      <c r="G201" s="451"/>
      <c r="H201" s="451"/>
      <c r="I201" s="451"/>
      <c r="J201" s="451"/>
      <c r="K201" s="451"/>
      <c r="L201" s="451"/>
      <c r="M201" s="45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  <c r="AA201" s="202"/>
      <c r="AB201" s="202"/>
      <c r="AC201" s="202"/>
      <c r="AD201" s="202"/>
      <c r="AE201" s="202"/>
      <c r="AF201" s="202"/>
      <c r="AG201" s="202"/>
      <c r="AH201" s="202"/>
      <c r="AI201" s="202"/>
      <c r="AJ201" s="202"/>
      <c r="AK201" s="202"/>
      <c r="AL201" s="202"/>
      <c r="AM201" s="202"/>
      <c r="AN201" s="202"/>
      <c r="AO201" s="202"/>
      <c r="AP201" s="202"/>
      <c r="AQ201" s="202"/>
      <c r="AR201" s="202"/>
      <c r="AS201" s="202"/>
      <c r="AT201" s="202"/>
      <c r="AU201" s="202"/>
      <c r="AV201" s="202"/>
      <c r="AW201" s="202"/>
      <c r="AX201" s="202"/>
      <c r="AY201" s="202"/>
      <c r="AZ201" s="202"/>
      <c r="BA201" s="202"/>
      <c r="BB201" s="202"/>
      <c r="BC201" s="202"/>
    </row>
    <row r="202" spans="1:55" s="9" customFormat="1" ht="21.95" customHeight="1" x14ac:dyDescent="0.2">
      <c r="A202" s="432" t="s">
        <v>256</v>
      </c>
      <c r="B202" s="432"/>
      <c r="C202" s="432"/>
      <c r="D202" s="432"/>
      <c r="E202" s="432"/>
      <c r="F202" s="432"/>
      <c r="G202" s="432"/>
      <c r="H202" s="432"/>
      <c r="I202" s="432"/>
      <c r="J202" s="432"/>
      <c r="K202" s="432"/>
      <c r="L202" s="432"/>
      <c r="M202" s="432"/>
      <c r="N202" s="208"/>
      <c r="O202" s="209"/>
      <c r="P202" s="10"/>
      <c r="Q202" s="10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</row>
    <row r="203" spans="1:55" s="9" customFormat="1" ht="46.5" customHeight="1" x14ac:dyDescent="0.2">
      <c r="A203" s="269">
        <v>1</v>
      </c>
      <c r="B203" s="30" t="s">
        <v>211</v>
      </c>
      <c r="C203" s="27"/>
      <c r="D203" s="27"/>
      <c r="E203" s="34"/>
      <c r="F203" s="269" t="s">
        <v>15</v>
      </c>
      <c r="G203" s="58">
        <v>24</v>
      </c>
      <c r="H203" s="175">
        <v>0</v>
      </c>
      <c r="I203" s="21"/>
      <c r="J203" s="145">
        <f>H203*1.08</f>
        <v>0</v>
      </c>
      <c r="K203" s="146">
        <f>G203*H203</f>
        <v>0</v>
      </c>
      <c r="L203" s="146">
        <f>G203*J203</f>
        <v>0</v>
      </c>
      <c r="M203" s="58"/>
      <c r="N203" s="208"/>
      <c r="O203" s="10"/>
      <c r="P203" s="10"/>
      <c r="Q203" s="10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</row>
    <row r="204" spans="1:55" s="9" customFormat="1" ht="62.25" customHeight="1" x14ac:dyDescent="0.2">
      <c r="A204" s="269">
        <v>2</v>
      </c>
      <c r="B204" s="30" t="s">
        <v>201</v>
      </c>
      <c r="C204" s="27"/>
      <c r="D204" s="27"/>
      <c r="E204" s="34"/>
      <c r="F204" s="269" t="s">
        <v>15</v>
      </c>
      <c r="G204" s="58">
        <v>34</v>
      </c>
      <c r="H204" s="175">
        <v>0</v>
      </c>
      <c r="I204" s="21"/>
      <c r="J204" s="249">
        <f>H204*1.08</f>
        <v>0</v>
      </c>
      <c r="K204" s="254">
        <f>G204*H204</f>
        <v>0</v>
      </c>
      <c r="L204" s="254">
        <f>G204*J204</f>
        <v>0</v>
      </c>
      <c r="M204" s="58"/>
      <c r="N204" s="208"/>
      <c r="O204" s="10"/>
      <c r="P204" s="10"/>
      <c r="Q204" s="10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</row>
    <row r="205" spans="1:55" s="9" customFormat="1" ht="30" customHeight="1" x14ac:dyDescent="0.2">
      <c r="A205" s="190"/>
      <c r="B205" s="253"/>
      <c r="C205" s="192"/>
      <c r="D205" s="192"/>
      <c r="E205" s="194"/>
      <c r="F205" s="190"/>
      <c r="G205" s="143"/>
      <c r="H205" s="186"/>
      <c r="I205" s="195"/>
      <c r="J205" s="163" t="s">
        <v>252</v>
      </c>
      <c r="K205" s="159">
        <f>SUM(K203:K204)</f>
        <v>0</v>
      </c>
      <c r="L205" s="159">
        <f>SUM(L203:L204)</f>
        <v>0</v>
      </c>
      <c r="M205" s="143"/>
      <c r="N205" s="208"/>
      <c r="O205" s="10"/>
      <c r="P205" s="10"/>
      <c r="Q205" s="10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</row>
    <row r="206" spans="1:55" s="4" customFormat="1" x14ac:dyDescent="0.2">
      <c r="A206" s="450"/>
      <c r="B206" s="451"/>
      <c r="C206" s="451"/>
      <c r="D206" s="451"/>
      <c r="E206" s="451"/>
      <c r="F206" s="451"/>
      <c r="G206" s="451"/>
      <c r="H206" s="451"/>
      <c r="I206" s="451"/>
      <c r="J206" s="451"/>
      <c r="K206" s="451"/>
      <c r="L206" s="451"/>
      <c r="M206" s="45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  <c r="AA206" s="202"/>
      <c r="AB206" s="202"/>
      <c r="AC206" s="202"/>
      <c r="AD206" s="202"/>
      <c r="AE206" s="202"/>
      <c r="AF206" s="202"/>
      <c r="AG206" s="202"/>
      <c r="AH206" s="202"/>
      <c r="AI206" s="202"/>
      <c r="AJ206" s="202"/>
      <c r="AK206" s="202"/>
      <c r="AL206" s="202"/>
      <c r="AM206" s="202"/>
      <c r="AN206" s="202"/>
      <c r="AO206" s="202"/>
      <c r="AP206" s="202"/>
      <c r="AQ206" s="202"/>
      <c r="AR206" s="202"/>
      <c r="AS206" s="202"/>
      <c r="AT206" s="202"/>
      <c r="AU206" s="202"/>
      <c r="AV206" s="202"/>
      <c r="AW206" s="202"/>
      <c r="AX206" s="202"/>
      <c r="AY206" s="202"/>
      <c r="AZ206" s="202"/>
      <c r="BA206" s="202"/>
      <c r="BB206" s="202"/>
      <c r="BC206" s="202"/>
    </row>
    <row r="207" spans="1:55" s="9" customFormat="1" ht="21.95" customHeight="1" x14ac:dyDescent="0.2">
      <c r="A207" s="432" t="s">
        <v>257</v>
      </c>
      <c r="B207" s="432"/>
      <c r="C207" s="432"/>
      <c r="D207" s="432"/>
      <c r="E207" s="432"/>
      <c r="F207" s="432"/>
      <c r="G207" s="432"/>
      <c r="H207" s="432"/>
      <c r="I207" s="432"/>
      <c r="J207" s="432"/>
      <c r="K207" s="432"/>
      <c r="L207" s="432"/>
      <c r="M207" s="432"/>
      <c r="N207" s="10"/>
      <c r="O207" s="10"/>
      <c r="P207" s="10"/>
      <c r="Q207" s="10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</row>
    <row r="208" spans="1:55" s="9" customFormat="1" ht="50.25" customHeight="1" x14ac:dyDescent="0.2">
      <c r="A208" s="269">
        <v>1</v>
      </c>
      <c r="B208" s="30" t="s">
        <v>291</v>
      </c>
      <c r="C208" s="27"/>
      <c r="D208" s="27"/>
      <c r="E208" s="34"/>
      <c r="F208" s="269" t="s">
        <v>15</v>
      </c>
      <c r="G208" s="58">
        <v>40</v>
      </c>
      <c r="H208" s="175">
        <v>0</v>
      </c>
      <c r="I208" s="21"/>
      <c r="J208" s="145">
        <f>H208*1.08</f>
        <v>0</v>
      </c>
      <c r="K208" s="146">
        <f>G208*H208</f>
        <v>0</v>
      </c>
      <c r="L208" s="146">
        <f>G208*J208</f>
        <v>0</v>
      </c>
      <c r="M208" s="58"/>
      <c r="N208" s="10"/>
      <c r="O208" s="10"/>
      <c r="P208" s="10"/>
      <c r="Q208" s="10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</row>
    <row r="209" spans="1:55" s="9" customFormat="1" ht="45.75" customHeight="1" x14ac:dyDescent="0.2">
      <c r="A209" s="261">
        <v>2</v>
      </c>
      <c r="B209" s="30" t="s">
        <v>292</v>
      </c>
      <c r="C209" s="263"/>
      <c r="D209" s="263"/>
      <c r="E209" s="87"/>
      <c r="F209" s="261" t="s">
        <v>15</v>
      </c>
      <c r="G209" s="58">
        <v>30</v>
      </c>
      <c r="H209" s="175">
        <v>0</v>
      </c>
      <c r="I209" s="21"/>
      <c r="J209" s="145">
        <f>H209*1.08</f>
        <v>0</v>
      </c>
      <c r="K209" s="146">
        <f t="shared" ref="K209:K218" si="42">G209*H209</f>
        <v>0</v>
      </c>
      <c r="L209" s="146">
        <f t="shared" ref="L209:L218" si="43">G209*J209</f>
        <v>0</v>
      </c>
      <c r="M209" s="58"/>
      <c r="N209" s="10"/>
      <c r="O209" s="10"/>
      <c r="P209" s="10"/>
      <c r="Q209" s="10"/>
      <c r="R209" s="10"/>
      <c r="S209" s="10"/>
      <c r="T209" s="10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</row>
    <row r="210" spans="1:55" s="11" customFormat="1" ht="34.5" customHeight="1" x14ac:dyDescent="0.2">
      <c r="A210" s="269">
        <v>3</v>
      </c>
      <c r="B210" s="30" t="s">
        <v>293</v>
      </c>
      <c r="C210" s="27"/>
      <c r="D210" s="27"/>
      <c r="E210" s="34"/>
      <c r="F210" s="269" t="s">
        <v>15</v>
      </c>
      <c r="G210" s="58">
        <v>18</v>
      </c>
      <c r="H210" s="175">
        <v>0</v>
      </c>
      <c r="I210" s="21"/>
      <c r="J210" s="145">
        <f t="shared" ref="J210:J218" si="44">H210*1.08</f>
        <v>0</v>
      </c>
      <c r="K210" s="146">
        <f t="shared" si="42"/>
        <v>0</v>
      </c>
      <c r="L210" s="146">
        <f t="shared" si="43"/>
        <v>0</v>
      </c>
      <c r="M210" s="58"/>
      <c r="N210" s="10"/>
      <c r="O210" s="10"/>
      <c r="P210" s="10"/>
      <c r="Q210" s="10"/>
    </row>
    <row r="211" spans="1:55" s="9" customFormat="1" ht="45.75" customHeight="1" x14ac:dyDescent="0.2">
      <c r="A211" s="269">
        <v>4</v>
      </c>
      <c r="B211" s="30" t="s">
        <v>294</v>
      </c>
      <c r="C211" s="27"/>
      <c r="D211" s="27"/>
      <c r="E211" s="34"/>
      <c r="F211" s="269" t="s">
        <v>15</v>
      </c>
      <c r="G211" s="58">
        <v>18</v>
      </c>
      <c r="H211" s="175">
        <v>0</v>
      </c>
      <c r="I211" s="21"/>
      <c r="J211" s="145">
        <f t="shared" si="44"/>
        <v>0</v>
      </c>
      <c r="K211" s="146">
        <f t="shared" si="42"/>
        <v>0</v>
      </c>
      <c r="L211" s="146">
        <f t="shared" si="43"/>
        <v>0</v>
      </c>
      <c r="M211" s="58"/>
      <c r="N211" s="10"/>
      <c r="O211" s="10"/>
      <c r="P211" s="10"/>
      <c r="Q211" s="10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</row>
    <row r="212" spans="1:55" s="11" customFormat="1" ht="37.5" customHeight="1" x14ac:dyDescent="0.2">
      <c r="A212" s="269">
        <v>5</v>
      </c>
      <c r="B212" s="30" t="s">
        <v>184</v>
      </c>
      <c r="C212" s="27"/>
      <c r="D212" s="27"/>
      <c r="E212" s="34"/>
      <c r="F212" s="269" t="s">
        <v>15</v>
      </c>
      <c r="G212" s="58">
        <v>18</v>
      </c>
      <c r="H212" s="175">
        <v>0</v>
      </c>
      <c r="I212" s="21"/>
      <c r="J212" s="145">
        <f t="shared" si="44"/>
        <v>0</v>
      </c>
      <c r="K212" s="146">
        <f t="shared" si="42"/>
        <v>0</v>
      </c>
      <c r="L212" s="146">
        <f t="shared" si="43"/>
        <v>0</v>
      </c>
      <c r="M212" s="58"/>
      <c r="N212" s="10"/>
      <c r="O212" s="10"/>
      <c r="P212" s="10"/>
      <c r="Q212" s="10"/>
    </row>
    <row r="213" spans="1:55" s="4" customFormat="1" ht="54.95" customHeight="1" x14ac:dyDescent="0.2">
      <c r="A213" s="269">
        <v>6</v>
      </c>
      <c r="B213" s="30" t="s">
        <v>186</v>
      </c>
      <c r="C213" s="27"/>
      <c r="D213" s="27"/>
      <c r="E213" s="34"/>
      <c r="F213" s="269" t="s">
        <v>15</v>
      </c>
      <c r="G213" s="58">
        <v>24</v>
      </c>
      <c r="H213" s="175">
        <v>0</v>
      </c>
      <c r="I213" s="21"/>
      <c r="J213" s="145">
        <f t="shared" si="44"/>
        <v>0</v>
      </c>
      <c r="K213" s="146">
        <f t="shared" si="42"/>
        <v>0</v>
      </c>
      <c r="L213" s="146">
        <f t="shared" si="43"/>
        <v>0</v>
      </c>
      <c r="M213" s="58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  <c r="AA213" s="202"/>
      <c r="AB213" s="202"/>
      <c r="AC213" s="202"/>
      <c r="AD213" s="202"/>
      <c r="AE213" s="202"/>
      <c r="AF213" s="202"/>
      <c r="AG213" s="202"/>
      <c r="AH213" s="202"/>
      <c r="AI213" s="202"/>
      <c r="AJ213" s="202"/>
      <c r="AK213" s="202"/>
      <c r="AL213" s="202"/>
      <c r="AM213" s="202"/>
      <c r="AN213" s="202"/>
      <c r="AO213" s="202"/>
      <c r="AP213" s="202"/>
      <c r="AQ213" s="202"/>
      <c r="AR213" s="202"/>
      <c r="AS213" s="202"/>
      <c r="AT213" s="202"/>
      <c r="AU213" s="202"/>
      <c r="AV213" s="202"/>
      <c r="AW213" s="202"/>
      <c r="AX213" s="202"/>
      <c r="AY213" s="202"/>
      <c r="AZ213" s="202"/>
      <c r="BA213" s="202"/>
      <c r="BB213" s="202"/>
      <c r="BC213" s="202"/>
    </row>
    <row r="214" spans="1:55" s="9" customFormat="1" ht="48.75" customHeight="1" x14ac:dyDescent="0.2">
      <c r="A214" s="269">
        <v>7</v>
      </c>
      <c r="B214" s="30" t="s">
        <v>295</v>
      </c>
      <c r="C214" s="27"/>
      <c r="D214" s="86"/>
      <c r="E214" s="34"/>
      <c r="F214" s="269" t="s">
        <v>15</v>
      </c>
      <c r="G214" s="58">
        <v>75</v>
      </c>
      <c r="H214" s="175">
        <v>0</v>
      </c>
      <c r="I214" s="21"/>
      <c r="J214" s="145">
        <f t="shared" si="44"/>
        <v>0</v>
      </c>
      <c r="K214" s="146">
        <f t="shared" si="42"/>
        <v>0</v>
      </c>
      <c r="L214" s="146">
        <f t="shared" si="43"/>
        <v>0</v>
      </c>
      <c r="M214" s="58"/>
      <c r="N214" s="10"/>
      <c r="O214" s="10"/>
      <c r="P214" s="10"/>
      <c r="Q214" s="10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</row>
    <row r="215" spans="1:55" s="9" customFormat="1" ht="54.95" customHeight="1" x14ac:dyDescent="0.2">
      <c r="A215" s="269">
        <v>8</v>
      </c>
      <c r="B215" s="45" t="s">
        <v>188</v>
      </c>
      <c r="C215" s="27"/>
      <c r="D215" s="86"/>
      <c r="E215" s="34"/>
      <c r="F215" s="269" t="s">
        <v>15</v>
      </c>
      <c r="G215" s="58">
        <v>38</v>
      </c>
      <c r="H215" s="175">
        <v>0</v>
      </c>
      <c r="I215" s="21"/>
      <c r="J215" s="145">
        <f t="shared" si="44"/>
        <v>0</v>
      </c>
      <c r="K215" s="146">
        <f t="shared" si="42"/>
        <v>0</v>
      </c>
      <c r="L215" s="146">
        <f t="shared" si="43"/>
        <v>0</v>
      </c>
      <c r="M215" s="58"/>
      <c r="N215" s="10"/>
      <c r="O215" s="10"/>
      <c r="P215" s="10"/>
      <c r="Q215" s="10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</row>
    <row r="216" spans="1:55" s="9" customFormat="1" ht="36.75" customHeight="1" x14ac:dyDescent="0.2">
      <c r="A216" s="262">
        <v>9</v>
      </c>
      <c r="B216" s="30" t="s">
        <v>187</v>
      </c>
      <c r="C216" s="79"/>
      <c r="D216" s="88"/>
      <c r="E216" s="89"/>
      <c r="F216" s="262" t="s">
        <v>15</v>
      </c>
      <c r="G216" s="266">
        <v>24</v>
      </c>
      <c r="H216" s="182">
        <v>0</v>
      </c>
      <c r="I216" s="21"/>
      <c r="J216" s="145">
        <f t="shared" si="44"/>
        <v>0</v>
      </c>
      <c r="K216" s="146">
        <f t="shared" si="42"/>
        <v>0</v>
      </c>
      <c r="L216" s="146">
        <f t="shared" si="43"/>
        <v>0</v>
      </c>
      <c r="M216" s="58"/>
      <c r="N216" s="10"/>
      <c r="O216" s="10"/>
      <c r="P216" s="10"/>
      <c r="Q216" s="10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</row>
    <row r="217" spans="1:55" s="9" customFormat="1" ht="34.5" customHeight="1" x14ac:dyDescent="0.2">
      <c r="A217" s="269">
        <v>10</v>
      </c>
      <c r="B217" s="30" t="s">
        <v>136</v>
      </c>
      <c r="C217" s="30"/>
      <c r="D217" s="27"/>
      <c r="E217" s="34"/>
      <c r="F217" s="262" t="s">
        <v>15</v>
      </c>
      <c r="G217" s="58">
        <v>35</v>
      </c>
      <c r="H217" s="175">
        <v>0</v>
      </c>
      <c r="I217" s="21"/>
      <c r="J217" s="145">
        <f t="shared" si="44"/>
        <v>0</v>
      </c>
      <c r="K217" s="146">
        <f t="shared" si="42"/>
        <v>0</v>
      </c>
      <c r="L217" s="146">
        <f t="shared" si="43"/>
        <v>0</v>
      </c>
      <c r="M217" s="58"/>
      <c r="N217" s="10"/>
      <c r="O217" s="10"/>
      <c r="P217" s="10"/>
      <c r="Q217" s="10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</row>
    <row r="218" spans="1:55" s="9" customFormat="1" ht="30.75" customHeight="1" x14ac:dyDescent="0.2">
      <c r="A218" s="355">
        <v>11</v>
      </c>
      <c r="B218" s="30" t="s">
        <v>135</v>
      </c>
      <c r="C218" s="27"/>
      <c r="D218" s="86"/>
      <c r="E218" s="34"/>
      <c r="F218" s="355" t="s">
        <v>15</v>
      </c>
      <c r="G218" s="58">
        <v>2</v>
      </c>
      <c r="H218" s="184">
        <v>0</v>
      </c>
      <c r="I218" s="117"/>
      <c r="J218" s="145">
        <f t="shared" si="44"/>
        <v>0</v>
      </c>
      <c r="K218" s="146">
        <f t="shared" si="42"/>
        <v>0</v>
      </c>
      <c r="L218" s="146">
        <f t="shared" si="43"/>
        <v>0</v>
      </c>
      <c r="M218" s="58"/>
      <c r="N218" s="10"/>
      <c r="O218" s="10"/>
      <c r="P218" s="10"/>
      <c r="Q218" s="10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</row>
    <row r="219" spans="1:55" s="9" customFormat="1" ht="30" customHeight="1" x14ac:dyDescent="0.2">
      <c r="A219" s="164"/>
      <c r="B219" s="191"/>
      <c r="C219" s="139"/>
      <c r="D219" s="395"/>
      <c r="E219" s="168"/>
      <c r="F219" s="164"/>
      <c r="G219" s="141"/>
      <c r="H219" s="176"/>
      <c r="I219" s="144"/>
      <c r="J219" s="163" t="s">
        <v>252</v>
      </c>
      <c r="K219" s="159">
        <f>SUM(K208:K218)</f>
        <v>0</v>
      </c>
      <c r="L219" s="159">
        <f>SUM(L208:L218)</f>
        <v>0</v>
      </c>
      <c r="M219" s="143"/>
      <c r="N219" s="10"/>
      <c r="O219" s="10"/>
      <c r="P219" s="10"/>
      <c r="Q219" s="10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</row>
    <row r="220" spans="1:55" s="4" customFormat="1" x14ac:dyDescent="0.2">
      <c r="A220" s="450"/>
      <c r="B220" s="451"/>
      <c r="C220" s="451"/>
      <c r="D220" s="451"/>
      <c r="E220" s="451"/>
      <c r="F220" s="451"/>
      <c r="G220" s="451"/>
      <c r="H220" s="451"/>
      <c r="I220" s="451"/>
      <c r="J220" s="451"/>
      <c r="K220" s="451"/>
      <c r="L220" s="451"/>
      <c r="M220" s="45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  <c r="AA220" s="202"/>
      <c r="AB220" s="202"/>
      <c r="AC220" s="202"/>
      <c r="AD220" s="202"/>
      <c r="AE220" s="202"/>
      <c r="AF220" s="202"/>
      <c r="AG220" s="202"/>
      <c r="AH220" s="202"/>
      <c r="AI220" s="202"/>
      <c r="AJ220" s="202"/>
      <c r="AK220" s="202"/>
      <c r="AL220" s="202"/>
      <c r="AM220" s="202"/>
      <c r="AN220" s="202"/>
      <c r="AO220" s="202"/>
      <c r="AP220" s="202"/>
      <c r="AQ220" s="202"/>
      <c r="AR220" s="202"/>
      <c r="AS220" s="202"/>
      <c r="AT220" s="202"/>
      <c r="AU220" s="202"/>
      <c r="AV220" s="202"/>
      <c r="AW220" s="202"/>
      <c r="AX220" s="202"/>
      <c r="AY220" s="202"/>
      <c r="AZ220" s="202"/>
      <c r="BA220" s="202"/>
      <c r="BB220" s="202"/>
      <c r="BC220" s="202"/>
    </row>
    <row r="221" spans="1:55" s="11" customFormat="1" ht="21.95" customHeight="1" x14ac:dyDescent="0.2">
      <c r="A221" s="432" t="s">
        <v>156</v>
      </c>
      <c r="B221" s="432"/>
      <c r="C221" s="432"/>
      <c r="D221" s="432"/>
      <c r="E221" s="432"/>
      <c r="F221" s="432"/>
      <c r="G221" s="432"/>
      <c r="H221" s="432"/>
      <c r="I221" s="432"/>
      <c r="J221" s="432"/>
      <c r="K221" s="432"/>
      <c r="L221" s="432"/>
      <c r="M221" s="432"/>
      <c r="N221" s="10"/>
      <c r="O221" s="10"/>
      <c r="P221" s="10"/>
      <c r="Q221" s="10"/>
    </row>
    <row r="222" spans="1:55" s="4" customFormat="1" ht="54.95" customHeight="1" x14ac:dyDescent="0.2">
      <c r="A222" s="269">
        <v>1</v>
      </c>
      <c r="B222" s="30" t="s">
        <v>99</v>
      </c>
      <c r="C222" s="27"/>
      <c r="D222" s="27"/>
      <c r="E222" s="31"/>
      <c r="F222" s="269" t="s">
        <v>15</v>
      </c>
      <c r="G222" s="58">
        <v>20</v>
      </c>
      <c r="H222" s="175">
        <v>0</v>
      </c>
      <c r="I222" s="21"/>
      <c r="J222" s="145">
        <f t="shared" ref="J222" si="45">H222*1.08</f>
        <v>0</v>
      </c>
      <c r="K222" s="146">
        <f t="shared" ref="K222" si="46">G222*H222</f>
        <v>0</v>
      </c>
      <c r="L222" s="146">
        <f t="shared" ref="L222" si="47">G222*J222</f>
        <v>0</v>
      </c>
      <c r="M222" s="85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  <c r="AA222" s="202"/>
      <c r="AB222" s="202"/>
      <c r="AC222" s="202"/>
      <c r="AD222" s="202"/>
      <c r="AE222" s="202"/>
      <c r="AF222" s="202"/>
      <c r="AG222" s="202"/>
      <c r="AH222" s="202"/>
      <c r="AI222" s="202"/>
      <c r="AJ222" s="202"/>
      <c r="AK222" s="202"/>
      <c r="AL222" s="202"/>
      <c r="AM222" s="202"/>
      <c r="AN222" s="202"/>
      <c r="AO222" s="202"/>
      <c r="AP222" s="202"/>
      <c r="AQ222" s="202"/>
      <c r="AR222" s="202"/>
      <c r="AS222" s="202"/>
      <c r="AT222" s="202"/>
      <c r="AU222" s="202"/>
      <c r="AV222" s="202"/>
      <c r="AW222" s="202"/>
      <c r="AX222" s="202"/>
      <c r="AY222" s="202"/>
      <c r="AZ222" s="202"/>
      <c r="BA222" s="202"/>
      <c r="BB222" s="202"/>
      <c r="BC222" s="202"/>
    </row>
    <row r="223" spans="1:55" s="9" customFormat="1" ht="54.95" customHeight="1" x14ac:dyDescent="0.2">
      <c r="A223" s="269">
        <v>2</v>
      </c>
      <c r="B223" s="30" t="s">
        <v>100</v>
      </c>
      <c r="C223" s="27"/>
      <c r="D223" s="27"/>
      <c r="E223" s="31"/>
      <c r="F223" s="269" t="s">
        <v>15</v>
      </c>
      <c r="G223" s="58">
        <v>21</v>
      </c>
      <c r="H223" s="175">
        <v>0</v>
      </c>
      <c r="I223" s="21"/>
      <c r="J223" s="145">
        <f t="shared" ref="J223:J227" si="48">H223*1.08</f>
        <v>0</v>
      </c>
      <c r="K223" s="146">
        <f t="shared" ref="K223:K227" si="49">G223*H223</f>
        <v>0</v>
      </c>
      <c r="L223" s="146">
        <f t="shared" ref="L223:L227" si="50">G223*J223</f>
        <v>0</v>
      </c>
      <c r="M223" s="85"/>
      <c r="N223" s="10"/>
      <c r="O223" s="10"/>
      <c r="P223" s="10"/>
      <c r="Q223" s="10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</row>
    <row r="224" spans="1:55" s="9" customFormat="1" ht="54.95" customHeight="1" x14ac:dyDescent="0.2">
      <c r="A224" s="269">
        <v>3</v>
      </c>
      <c r="B224" s="30" t="s">
        <v>185</v>
      </c>
      <c r="C224" s="27"/>
      <c r="D224" s="27"/>
      <c r="E224" s="31"/>
      <c r="F224" s="269" t="s">
        <v>15</v>
      </c>
      <c r="G224" s="58">
        <v>26</v>
      </c>
      <c r="H224" s="175">
        <v>0</v>
      </c>
      <c r="I224" s="21"/>
      <c r="J224" s="145">
        <f t="shared" si="48"/>
        <v>0</v>
      </c>
      <c r="K224" s="146">
        <f t="shared" si="49"/>
        <v>0</v>
      </c>
      <c r="L224" s="146">
        <f t="shared" si="50"/>
        <v>0</v>
      </c>
      <c r="M224" s="85"/>
      <c r="N224" s="10"/>
      <c r="O224" s="10"/>
      <c r="P224" s="10"/>
      <c r="Q224" s="10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</row>
    <row r="225" spans="1:55" s="9" customFormat="1" ht="54.95" customHeight="1" x14ac:dyDescent="0.2">
      <c r="A225" s="269">
        <v>4</v>
      </c>
      <c r="B225" s="30" t="s">
        <v>101</v>
      </c>
      <c r="C225" s="27"/>
      <c r="D225" s="27"/>
      <c r="E225" s="31"/>
      <c r="F225" s="269" t="s">
        <v>15</v>
      </c>
      <c r="G225" s="58">
        <v>16</v>
      </c>
      <c r="H225" s="175">
        <v>0</v>
      </c>
      <c r="I225" s="21"/>
      <c r="J225" s="145">
        <f t="shared" si="48"/>
        <v>0</v>
      </c>
      <c r="K225" s="146">
        <f t="shared" si="49"/>
        <v>0</v>
      </c>
      <c r="L225" s="146">
        <f t="shared" si="50"/>
        <v>0</v>
      </c>
      <c r="M225" s="85"/>
      <c r="N225" s="10"/>
      <c r="O225" s="10"/>
      <c r="P225" s="10"/>
      <c r="Q225" s="10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</row>
    <row r="226" spans="1:55" s="9" customFormat="1" ht="82.5" customHeight="1" x14ac:dyDescent="0.2">
      <c r="A226" s="269">
        <v>5</v>
      </c>
      <c r="B226" s="396" t="s">
        <v>199</v>
      </c>
      <c r="C226" s="27"/>
      <c r="D226" s="86"/>
      <c r="E226" s="31"/>
      <c r="F226" s="269" t="s">
        <v>15</v>
      </c>
      <c r="G226" s="58">
        <v>16</v>
      </c>
      <c r="H226" s="175">
        <v>0</v>
      </c>
      <c r="I226" s="21"/>
      <c r="J226" s="145">
        <f t="shared" si="48"/>
        <v>0</v>
      </c>
      <c r="K226" s="146">
        <f t="shared" si="49"/>
        <v>0</v>
      </c>
      <c r="L226" s="146">
        <f t="shared" si="50"/>
        <v>0</v>
      </c>
      <c r="M226" s="58"/>
      <c r="N226" s="10"/>
      <c r="O226" s="10"/>
      <c r="P226" s="10"/>
      <c r="Q226" s="10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</row>
    <row r="227" spans="1:55" s="9" customFormat="1" ht="63" customHeight="1" x14ac:dyDescent="0.2">
      <c r="A227" s="269">
        <v>6</v>
      </c>
      <c r="B227" s="396" t="s">
        <v>116</v>
      </c>
      <c r="C227" s="27"/>
      <c r="D227" s="86"/>
      <c r="E227" s="31"/>
      <c r="F227" s="269" t="s">
        <v>9</v>
      </c>
      <c r="G227" s="58">
        <v>18</v>
      </c>
      <c r="H227" s="175">
        <v>0</v>
      </c>
      <c r="I227" s="21"/>
      <c r="J227" s="145">
        <f t="shared" si="48"/>
        <v>0</v>
      </c>
      <c r="K227" s="146">
        <f t="shared" si="49"/>
        <v>0</v>
      </c>
      <c r="L227" s="146">
        <f t="shared" si="50"/>
        <v>0</v>
      </c>
      <c r="M227" s="58"/>
      <c r="N227" s="10"/>
      <c r="O227" s="10"/>
      <c r="P227" s="10"/>
      <c r="Q227" s="10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</row>
    <row r="228" spans="1:55" s="9" customFormat="1" ht="30" customHeight="1" x14ac:dyDescent="0.2">
      <c r="A228" s="190"/>
      <c r="B228" s="196"/>
      <c r="C228" s="192"/>
      <c r="D228" s="193"/>
      <c r="E228" s="197"/>
      <c r="F228" s="190"/>
      <c r="G228" s="143"/>
      <c r="H228" s="186"/>
      <c r="I228" s="195"/>
      <c r="J228" s="163" t="s">
        <v>252</v>
      </c>
      <c r="K228" s="159">
        <f>SUM(K222:K227)</f>
        <v>0</v>
      </c>
      <c r="L228" s="159">
        <f>SUM(L222:L227)</f>
        <v>0</v>
      </c>
      <c r="M228" s="143"/>
      <c r="N228" s="10"/>
      <c r="O228" s="10"/>
      <c r="P228" s="10"/>
      <c r="Q228" s="10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</row>
    <row r="229" spans="1:55" s="4" customFormat="1" x14ac:dyDescent="0.2">
      <c r="A229" s="450"/>
      <c r="B229" s="451"/>
      <c r="C229" s="451"/>
      <c r="D229" s="451"/>
      <c r="E229" s="451"/>
      <c r="F229" s="451"/>
      <c r="G229" s="451"/>
      <c r="H229" s="451"/>
      <c r="I229" s="451"/>
      <c r="J229" s="451"/>
      <c r="K229" s="451"/>
      <c r="L229" s="451"/>
      <c r="M229" s="45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  <c r="AA229" s="202"/>
      <c r="AB229" s="202"/>
      <c r="AC229" s="202"/>
      <c r="AD229" s="202"/>
      <c r="AE229" s="202"/>
      <c r="AF229" s="202"/>
      <c r="AG229" s="202"/>
      <c r="AH229" s="202"/>
      <c r="AI229" s="202"/>
      <c r="AJ229" s="202"/>
      <c r="AK229" s="202"/>
      <c r="AL229" s="202"/>
      <c r="AM229" s="202"/>
      <c r="AN229" s="202"/>
      <c r="AO229" s="202"/>
      <c r="AP229" s="202"/>
      <c r="AQ229" s="202"/>
      <c r="AR229" s="202"/>
      <c r="AS229" s="202"/>
      <c r="AT229" s="202"/>
      <c r="AU229" s="202"/>
      <c r="AV229" s="202"/>
      <c r="AW229" s="202"/>
      <c r="AX229" s="202"/>
      <c r="AY229" s="202"/>
      <c r="AZ229" s="202"/>
      <c r="BA229" s="202"/>
      <c r="BB229" s="202"/>
      <c r="BC229" s="202"/>
    </row>
    <row r="230" spans="1:55" s="9" customFormat="1" ht="21.95" customHeight="1" x14ac:dyDescent="0.2">
      <c r="A230" s="432" t="s">
        <v>114</v>
      </c>
      <c r="B230" s="432"/>
      <c r="C230" s="432"/>
      <c r="D230" s="432"/>
      <c r="E230" s="432"/>
      <c r="F230" s="432"/>
      <c r="G230" s="432"/>
      <c r="H230" s="432"/>
      <c r="I230" s="432"/>
      <c r="J230" s="432"/>
      <c r="K230" s="432"/>
      <c r="L230" s="432"/>
      <c r="M230" s="432"/>
      <c r="N230" s="10"/>
      <c r="O230" s="10"/>
      <c r="P230" s="10"/>
      <c r="Q230" s="10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</row>
    <row r="231" spans="1:55" s="9" customFormat="1" ht="24" customHeight="1" x14ac:dyDescent="0.2">
      <c r="A231" s="269">
        <v>1</v>
      </c>
      <c r="B231" s="373" t="s">
        <v>226</v>
      </c>
      <c r="C231" s="30"/>
      <c r="D231" s="27"/>
      <c r="E231" s="31"/>
      <c r="F231" s="269" t="s">
        <v>15</v>
      </c>
      <c r="G231" s="38">
        <v>200</v>
      </c>
      <c r="H231" s="171">
        <v>0</v>
      </c>
      <c r="I231" s="21"/>
      <c r="J231" s="145">
        <f t="shared" ref="J231" si="51">H231*1.08</f>
        <v>0</v>
      </c>
      <c r="K231" s="146">
        <f t="shared" ref="K231" si="52">G231*H231</f>
        <v>0</v>
      </c>
      <c r="L231" s="146">
        <f t="shared" ref="L231" si="53">G231*J231</f>
        <v>0</v>
      </c>
      <c r="M231" s="58"/>
      <c r="N231" s="10"/>
      <c r="O231" s="10"/>
      <c r="P231" s="10"/>
      <c r="Q231" s="10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</row>
    <row r="232" spans="1:55" s="9" customFormat="1" ht="24" customHeight="1" x14ac:dyDescent="0.2">
      <c r="A232" s="261">
        <v>2</v>
      </c>
      <c r="B232" s="397" t="s">
        <v>227</v>
      </c>
      <c r="C232" s="81"/>
      <c r="D232" s="263"/>
      <c r="E232" s="82"/>
      <c r="F232" s="261" t="s">
        <v>15</v>
      </c>
      <c r="G232" s="38">
        <v>80</v>
      </c>
      <c r="H232" s="171">
        <v>0</v>
      </c>
      <c r="I232" s="21"/>
      <c r="J232" s="145">
        <f t="shared" ref="J232:J240" si="54">H232*1.08</f>
        <v>0</v>
      </c>
      <c r="K232" s="146">
        <f t="shared" ref="K232:K240" si="55">G232*H232</f>
        <v>0</v>
      </c>
      <c r="L232" s="146">
        <f t="shared" ref="L232:L240" si="56">G232*J232</f>
        <v>0</v>
      </c>
      <c r="M232" s="266"/>
      <c r="N232" s="10"/>
      <c r="O232" s="10"/>
      <c r="P232" s="10"/>
      <c r="Q232" s="10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</row>
    <row r="233" spans="1:55" s="15" customFormat="1" ht="32.25" customHeight="1" x14ac:dyDescent="0.2">
      <c r="A233" s="261">
        <v>3</v>
      </c>
      <c r="B233" s="397" t="s">
        <v>127</v>
      </c>
      <c r="C233" s="81"/>
      <c r="D233" s="263"/>
      <c r="E233" s="82"/>
      <c r="F233" s="261" t="s">
        <v>15</v>
      </c>
      <c r="G233" s="38">
        <v>46</v>
      </c>
      <c r="H233" s="171">
        <v>0</v>
      </c>
      <c r="I233" s="21"/>
      <c r="J233" s="145">
        <f t="shared" si="54"/>
        <v>0</v>
      </c>
      <c r="K233" s="146">
        <f t="shared" si="55"/>
        <v>0</v>
      </c>
      <c r="L233" s="146">
        <f t="shared" si="56"/>
        <v>0</v>
      </c>
      <c r="M233" s="266"/>
    </row>
    <row r="234" spans="1:55" s="11" customFormat="1" ht="47.25" customHeight="1" x14ac:dyDescent="0.2">
      <c r="A234" s="269">
        <v>4</v>
      </c>
      <c r="B234" s="373" t="s">
        <v>128</v>
      </c>
      <c r="C234" s="30"/>
      <c r="D234" s="27"/>
      <c r="E234" s="31"/>
      <c r="F234" s="269" t="s">
        <v>15</v>
      </c>
      <c r="G234" s="38">
        <v>46</v>
      </c>
      <c r="H234" s="171">
        <v>0</v>
      </c>
      <c r="I234" s="21"/>
      <c r="J234" s="145">
        <f t="shared" si="54"/>
        <v>0</v>
      </c>
      <c r="K234" s="146">
        <f t="shared" si="55"/>
        <v>0</v>
      </c>
      <c r="L234" s="146">
        <f t="shared" si="56"/>
        <v>0</v>
      </c>
      <c r="M234" s="58"/>
      <c r="N234" s="10"/>
      <c r="O234" s="10"/>
      <c r="P234" s="10"/>
      <c r="Q234" s="10"/>
    </row>
    <row r="235" spans="1:55" s="4" customFormat="1" ht="70.5" customHeight="1" x14ac:dyDescent="0.2">
      <c r="A235" s="269">
        <v>5</v>
      </c>
      <c r="B235" s="373" t="s">
        <v>133</v>
      </c>
      <c r="C235" s="83"/>
      <c r="D235" s="30"/>
      <c r="E235" s="27"/>
      <c r="F235" s="31" t="s">
        <v>15</v>
      </c>
      <c r="G235" s="269">
        <v>80</v>
      </c>
      <c r="H235" s="188">
        <v>0</v>
      </c>
      <c r="I235" s="21"/>
      <c r="J235" s="145">
        <f t="shared" si="54"/>
        <v>0</v>
      </c>
      <c r="K235" s="146">
        <f t="shared" si="55"/>
        <v>0</v>
      </c>
      <c r="L235" s="146">
        <f t="shared" si="56"/>
        <v>0</v>
      </c>
      <c r="M235" s="58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  <c r="AA235" s="202"/>
      <c r="AB235" s="202"/>
      <c r="AC235" s="202"/>
      <c r="AD235" s="202"/>
      <c r="AE235" s="202"/>
      <c r="AF235" s="202"/>
      <c r="AG235" s="202"/>
      <c r="AH235" s="202"/>
      <c r="AI235" s="202"/>
      <c r="AJ235" s="202"/>
      <c r="AK235" s="202"/>
      <c r="AL235" s="202"/>
      <c r="AM235" s="202"/>
      <c r="AN235" s="202"/>
      <c r="AO235" s="202"/>
      <c r="AP235" s="202"/>
      <c r="AQ235" s="202"/>
      <c r="AR235" s="202"/>
      <c r="AS235" s="202"/>
      <c r="AT235" s="202"/>
      <c r="AU235" s="202"/>
      <c r="AV235" s="202"/>
      <c r="AW235" s="202"/>
      <c r="AX235" s="202"/>
      <c r="AY235" s="202"/>
      <c r="AZ235" s="202"/>
      <c r="BA235" s="202"/>
      <c r="BB235" s="202"/>
      <c r="BC235" s="202"/>
    </row>
    <row r="236" spans="1:55" s="9" customFormat="1" ht="83.25" customHeight="1" x14ac:dyDescent="0.2">
      <c r="A236" s="269">
        <v>6</v>
      </c>
      <c r="B236" s="373" t="s">
        <v>134</v>
      </c>
      <c r="C236" s="83"/>
      <c r="D236" s="30"/>
      <c r="E236" s="27"/>
      <c r="F236" s="31" t="s">
        <v>15</v>
      </c>
      <c r="G236" s="269">
        <v>50</v>
      </c>
      <c r="H236" s="188">
        <v>0</v>
      </c>
      <c r="I236" s="21"/>
      <c r="J236" s="145">
        <f t="shared" si="54"/>
        <v>0</v>
      </c>
      <c r="K236" s="146">
        <f t="shared" si="55"/>
        <v>0</v>
      </c>
      <c r="L236" s="146">
        <f t="shared" si="56"/>
        <v>0</v>
      </c>
      <c r="M236" s="58"/>
      <c r="N236" s="10"/>
      <c r="O236" s="10"/>
      <c r="P236" s="10"/>
      <c r="Q236" s="10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</row>
    <row r="237" spans="1:55" s="18" customFormat="1" ht="83.25" customHeight="1" x14ac:dyDescent="0.25">
      <c r="A237" s="269">
        <v>7</v>
      </c>
      <c r="B237" s="373" t="s">
        <v>132</v>
      </c>
      <c r="C237" s="83"/>
      <c r="D237" s="30"/>
      <c r="E237" s="27"/>
      <c r="F237" s="31" t="s">
        <v>15</v>
      </c>
      <c r="G237" s="269">
        <v>30</v>
      </c>
      <c r="H237" s="188">
        <v>0</v>
      </c>
      <c r="I237" s="21"/>
      <c r="J237" s="145">
        <f t="shared" si="54"/>
        <v>0</v>
      </c>
      <c r="K237" s="146">
        <f t="shared" si="55"/>
        <v>0</v>
      </c>
      <c r="L237" s="146">
        <f t="shared" si="56"/>
        <v>0</v>
      </c>
      <c r="M237" s="58"/>
      <c r="N237" s="19"/>
      <c r="O237" s="19"/>
      <c r="P237" s="19"/>
      <c r="Q237" s="19"/>
    </row>
    <row r="238" spans="1:55" ht="80.25" customHeight="1" x14ac:dyDescent="0.2">
      <c r="A238" s="269">
        <v>8</v>
      </c>
      <c r="B238" s="373" t="s">
        <v>131</v>
      </c>
      <c r="C238" s="83"/>
      <c r="D238" s="30"/>
      <c r="E238" s="27"/>
      <c r="F238" s="31" t="s">
        <v>15</v>
      </c>
      <c r="G238" s="269">
        <v>20</v>
      </c>
      <c r="H238" s="188">
        <v>0</v>
      </c>
      <c r="I238" s="21"/>
      <c r="J238" s="145">
        <f t="shared" si="54"/>
        <v>0</v>
      </c>
      <c r="K238" s="146">
        <f t="shared" si="55"/>
        <v>0</v>
      </c>
      <c r="L238" s="146">
        <f t="shared" si="56"/>
        <v>0</v>
      </c>
      <c r="M238" s="58"/>
    </row>
    <row r="239" spans="1:55" ht="28.5" customHeight="1" x14ac:dyDescent="0.2">
      <c r="A239" s="269">
        <v>9</v>
      </c>
      <c r="B239" s="373" t="s">
        <v>214</v>
      </c>
      <c r="C239" s="30"/>
      <c r="D239" s="27"/>
      <c r="E239" s="84"/>
      <c r="F239" s="269" t="s">
        <v>15</v>
      </c>
      <c r="G239" s="38">
        <v>42</v>
      </c>
      <c r="H239" s="171">
        <v>0</v>
      </c>
      <c r="I239" s="21"/>
      <c r="J239" s="145">
        <f t="shared" si="54"/>
        <v>0</v>
      </c>
      <c r="K239" s="146">
        <f t="shared" si="55"/>
        <v>0</v>
      </c>
      <c r="L239" s="146">
        <f t="shared" si="56"/>
        <v>0</v>
      </c>
      <c r="M239" s="58"/>
    </row>
    <row r="240" spans="1:55" ht="47.25" customHeight="1" thickBot="1" x14ac:dyDescent="0.25">
      <c r="A240" s="269">
        <v>10</v>
      </c>
      <c r="B240" s="373" t="s">
        <v>129</v>
      </c>
      <c r="C240" s="30"/>
      <c r="D240" s="27"/>
      <c r="E240" s="31"/>
      <c r="F240" s="269" t="s">
        <v>15</v>
      </c>
      <c r="G240" s="38">
        <v>16</v>
      </c>
      <c r="H240" s="171">
        <v>0</v>
      </c>
      <c r="I240" s="21"/>
      <c r="J240" s="249">
        <f t="shared" si="54"/>
        <v>0</v>
      </c>
      <c r="K240" s="254">
        <f t="shared" si="55"/>
        <v>0</v>
      </c>
      <c r="L240" s="254">
        <f t="shared" si="56"/>
        <v>0</v>
      </c>
      <c r="M240" s="58"/>
    </row>
    <row r="241" spans="1:55" ht="30" customHeight="1" thickBot="1" x14ac:dyDescent="0.25">
      <c r="A241" s="190"/>
      <c r="B241" s="246"/>
      <c r="C241" s="222"/>
      <c r="D241" s="192"/>
      <c r="E241" s="197"/>
      <c r="F241" s="190"/>
      <c r="G241" s="223"/>
      <c r="H241" s="224"/>
      <c r="I241" s="195"/>
      <c r="J241" s="251" t="s">
        <v>252</v>
      </c>
      <c r="K241" s="252">
        <f>SUM(K231:K240)</f>
        <v>0</v>
      </c>
      <c r="L241" s="252">
        <f>SUM(L231:L240)</f>
        <v>0</v>
      </c>
      <c r="M241" s="143"/>
    </row>
    <row r="242" spans="1:55" s="4" customFormat="1" x14ac:dyDescent="0.2">
      <c r="A242" s="450"/>
      <c r="B242" s="451"/>
      <c r="C242" s="451"/>
      <c r="D242" s="451"/>
      <c r="E242" s="451"/>
      <c r="F242" s="451"/>
      <c r="G242" s="451"/>
      <c r="H242" s="451"/>
      <c r="I242" s="451"/>
      <c r="J242" s="451"/>
      <c r="K242" s="451"/>
      <c r="L242" s="451"/>
      <c r="M242" s="45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  <c r="AA242" s="202"/>
      <c r="AB242" s="202"/>
      <c r="AC242" s="202"/>
      <c r="AD242" s="202"/>
      <c r="AE242" s="202"/>
      <c r="AF242" s="202"/>
      <c r="AG242" s="202"/>
      <c r="AH242" s="202"/>
      <c r="AI242" s="202"/>
      <c r="AJ242" s="202"/>
      <c r="AK242" s="202"/>
      <c r="AL242" s="202"/>
      <c r="AM242" s="202"/>
      <c r="AN242" s="202"/>
      <c r="AO242" s="202"/>
      <c r="AP242" s="202"/>
      <c r="AQ242" s="202"/>
      <c r="AR242" s="202"/>
      <c r="AS242" s="202"/>
      <c r="AT242" s="202"/>
      <c r="AU242" s="202"/>
      <c r="AV242" s="202"/>
      <c r="AW242" s="202"/>
      <c r="AX242" s="202"/>
      <c r="AY242" s="202"/>
      <c r="AZ242" s="202"/>
      <c r="BA242" s="202"/>
      <c r="BB242" s="202"/>
      <c r="BC242" s="202"/>
    </row>
    <row r="243" spans="1:55" s="133" customFormat="1" ht="21.95" customHeight="1" x14ac:dyDescent="0.2">
      <c r="A243" s="432" t="s">
        <v>113</v>
      </c>
      <c r="B243" s="432"/>
      <c r="C243" s="432"/>
      <c r="D243" s="432"/>
      <c r="E243" s="432"/>
      <c r="F243" s="432"/>
      <c r="G243" s="432"/>
      <c r="H243" s="432"/>
      <c r="I243" s="432"/>
      <c r="J243" s="432"/>
      <c r="K243" s="432"/>
      <c r="L243" s="432"/>
      <c r="M243" s="432"/>
      <c r="N243" s="210"/>
      <c r="O243" s="210"/>
      <c r="P243" s="210"/>
      <c r="Q243" s="210"/>
      <c r="R243" s="210"/>
      <c r="S243" s="210"/>
      <c r="T243" s="210"/>
      <c r="U243" s="210"/>
      <c r="V243" s="210"/>
      <c r="W243" s="210"/>
      <c r="X243" s="210"/>
      <c r="Y243" s="210"/>
      <c r="Z243" s="210"/>
      <c r="AA243" s="210"/>
      <c r="AB243" s="210"/>
      <c r="AC243" s="210"/>
      <c r="AD243" s="210"/>
      <c r="AE243" s="210"/>
      <c r="AF243" s="210"/>
      <c r="AG243" s="210"/>
      <c r="AH243" s="210"/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</row>
    <row r="244" spans="1:55" ht="43.5" customHeight="1" x14ac:dyDescent="0.2">
      <c r="A244" s="269" t="s">
        <v>72</v>
      </c>
      <c r="B244" s="373" t="s">
        <v>111</v>
      </c>
      <c r="C244" s="30"/>
      <c r="D244" s="27"/>
      <c r="E244" s="31"/>
      <c r="F244" s="269" t="s">
        <v>9</v>
      </c>
      <c r="G244" s="38">
        <v>10</v>
      </c>
      <c r="H244" s="171">
        <v>0</v>
      </c>
      <c r="I244" s="21"/>
      <c r="J244" s="145">
        <f t="shared" ref="J244" si="57">H244*1.08</f>
        <v>0</v>
      </c>
      <c r="K244" s="159">
        <f t="shared" ref="K244" si="58">G244*H244</f>
        <v>0</v>
      </c>
      <c r="L244" s="159">
        <f t="shared" ref="L244" si="59">G244*J244</f>
        <v>0</v>
      </c>
      <c r="M244" s="29"/>
    </row>
    <row r="245" spans="1:55" s="4" customFormat="1" x14ac:dyDescent="0.2">
      <c r="A245" s="450"/>
      <c r="B245" s="451"/>
      <c r="C245" s="451"/>
      <c r="D245" s="451"/>
      <c r="E245" s="451"/>
      <c r="F245" s="451"/>
      <c r="G245" s="451"/>
      <c r="H245" s="451"/>
      <c r="I245" s="451"/>
      <c r="J245" s="451"/>
      <c r="K245" s="451"/>
      <c r="L245" s="451"/>
      <c r="M245" s="45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  <c r="AA245" s="202"/>
      <c r="AB245" s="202"/>
      <c r="AC245" s="202"/>
      <c r="AD245" s="202"/>
      <c r="AE245" s="202"/>
      <c r="AF245" s="202"/>
      <c r="AG245" s="202"/>
      <c r="AH245" s="202"/>
      <c r="AI245" s="202"/>
      <c r="AJ245" s="202"/>
      <c r="AK245" s="202"/>
      <c r="AL245" s="202"/>
      <c r="AM245" s="202"/>
      <c r="AN245" s="202"/>
      <c r="AO245" s="202"/>
      <c r="AP245" s="202"/>
      <c r="AQ245" s="202"/>
      <c r="AR245" s="202"/>
      <c r="AS245" s="202"/>
      <c r="AT245" s="202"/>
      <c r="AU245" s="202"/>
      <c r="AV245" s="202"/>
      <c r="AW245" s="202"/>
      <c r="AX245" s="202"/>
      <c r="AY245" s="202"/>
      <c r="AZ245" s="202"/>
      <c r="BA245" s="202"/>
      <c r="BB245" s="202"/>
      <c r="BC245" s="202"/>
    </row>
    <row r="246" spans="1:55" s="132" customFormat="1" ht="21.95" customHeight="1" x14ac:dyDescent="0.2">
      <c r="A246" s="463" t="s">
        <v>166</v>
      </c>
      <c r="B246" s="464"/>
      <c r="C246" s="464"/>
      <c r="D246" s="464"/>
      <c r="E246" s="464"/>
      <c r="F246" s="464"/>
      <c r="G246" s="464"/>
      <c r="H246" s="464"/>
      <c r="I246" s="464"/>
      <c r="J246" s="464"/>
      <c r="K246" s="464"/>
      <c r="L246" s="464"/>
      <c r="M246" s="464"/>
      <c r="N246" s="210"/>
      <c r="O246" s="210"/>
      <c r="P246" s="210"/>
      <c r="Q246" s="210"/>
      <c r="R246" s="210"/>
      <c r="S246" s="210"/>
      <c r="T246" s="210"/>
      <c r="U246" s="210"/>
      <c r="V246" s="210"/>
      <c r="W246" s="210"/>
      <c r="X246" s="210"/>
      <c r="Y246" s="210"/>
      <c r="Z246" s="210"/>
      <c r="AA246" s="210"/>
      <c r="AB246" s="210"/>
      <c r="AC246" s="210"/>
      <c r="AD246" s="210"/>
      <c r="AE246" s="210"/>
      <c r="AF246" s="210"/>
      <c r="AG246" s="210"/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</row>
    <row r="247" spans="1:55" ht="51.75" customHeight="1" x14ac:dyDescent="0.2">
      <c r="A247" s="269">
        <v>1</v>
      </c>
      <c r="B247" s="373" t="s">
        <v>130</v>
      </c>
      <c r="C247" s="30"/>
      <c r="D247" s="27"/>
      <c r="E247" s="34"/>
      <c r="F247" s="269" t="s">
        <v>15</v>
      </c>
      <c r="G247" s="119">
        <v>60</v>
      </c>
      <c r="H247" s="179">
        <v>0</v>
      </c>
      <c r="I247" s="21"/>
      <c r="J247" s="145">
        <f t="shared" ref="J247" si="60">H247*1.08</f>
        <v>0</v>
      </c>
      <c r="K247" s="146">
        <f t="shared" ref="K247" si="61">G247*H247</f>
        <v>0</v>
      </c>
      <c r="L247" s="146">
        <f t="shared" ref="L247" si="62">G247*J247</f>
        <v>0</v>
      </c>
      <c r="M247" s="32"/>
    </row>
    <row r="248" spans="1:55" ht="50.25" customHeight="1" thickBot="1" x14ac:dyDescent="0.25">
      <c r="A248" s="269">
        <v>2</v>
      </c>
      <c r="B248" s="373" t="s">
        <v>123</v>
      </c>
      <c r="C248" s="30"/>
      <c r="D248" s="27"/>
      <c r="E248" s="34"/>
      <c r="F248" s="269" t="s">
        <v>15</v>
      </c>
      <c r="G248" s="119">
        <v>30</v>
      </c>
      <c r="H248" s="179">
        <v>0</v>
      </c>
      <c r="I248" s="21"/>
      <c r="J248" s="249">
        <f t="shared" ref="J248" si="63">H248*1.08</f>
        <v>0</v>
      </c>
      <c r="K248" s="254">
        <f t="shared" ref="K248" si="64">G248*H248</f>
        <v>0</v>
      </c>
      <c r="L248" s="254">
        <f t="shared" ref="L248" si="65">G248*J248</f>
        <v>0</v>
      </c>
      <c r="M248" s="32"/>
    </row>
    <row r="249" spans="1:55" ht="30" customHeight="1" thickBot="1" x14ac:dyDescent="0.25">
      <c r="A249" s="164"/>
      <c r="B249" s="257"/>
      <c r="C249" s="258"/>
      <c r="D249" s="139"/>
      <c r="E249" s="168"/>
      <c r="F249" s="164"/>
      <c r="G249" s="259"/>
      <c r="H249" s="260"/>
      <c r="I249" s="144"/>
      <c r="J249" s="251" t="s">
        <v>252</v>
      </c>
      <c r="K249" s="252">
        <f>SUM(K247:K248)</f>
        <v>0</v>
      </c>
      <c r="L249" s="256">
        <f>SUM(L247:L248)</f>
        <v>0</v>
      </c>
      <c r="M249" s="139"/>
    </row>
    <row r="250" spans="1:55" s="4" customFormat="1" x14ac:dyDescent="0.2">
      <c r="A250" s="450"/>
      <c r="B250" s="451"/>
      <c r="C250" s="451"/>
      <c r="D250" s="451"/>
      <c r="E250" s="451"/>
      <c r="F250" s="451"/>
      <c r="G250" s="451"/>
      <c r="H250" s="451"/>
      <c r="I250" s="451"/>
      <c r="J250" s="451"/>
      <c r="K250" s="451"/>
      <c r="L250" s="451"/>
      <c r="M250" s="45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  <c r="AA250" s="202"/>
      <c r="AB250" s="202"/>
      <c r="AC250" s="202"/>
      <c r="AD250" s="202"/>
      <c r="AE250" s="202"/>
      <c r="AF250" s="202"/>
      <c r="AG250" s="202"/>
      <c r="AH250" s="202"/>
      <c r="AI250" s="202"/>
      <c r="AJ250" s="202"/>
      <c r="AK250" s="202"/>
      <c r="AL250" s="202"/>
      <c r="AM250" s="202"/>
      <c r="AN250" s="202"/>
      <c r="AO250" s="202"/>
      <c r="AP250" s="202"/>
      <c r="AQ250" s="202"/>
      <c r="AR250" s="202"/>
      <c r="AS250" s="202"/>
      <c r="AT250" s="202"/>
      <c r="AU250" s="202"/>
      <c r="AV250" s="202"/>
      <c r="AW250" s="202"/>
      <c r="AX250" s="202"/>
      <c r="AY250" s="202"/>
      <c r="AZ250" s="202"/>
      <c r="BA250" s="202"/>
      <c r="BB250" s="202"/>
      <c r="BC250" s="202"/>
    </row>
    <row r="251" spans="1:55" s="131" customFormat="1" ht="21.95" customHeight="1" x14ac:dyDescent="0.2">
      <c r="A251" s="459" t="s">
        <v>167</v>
      </c>
      <c r="B251" s="459"/>
      <c r="C251" s="459"/>
      <c r="D251" s="459"/>
      <c r="E251" s="459"/>
      <c r="F251" s="459"/>
      <c r="G251" s="459"/>
      <c r="H251" s="459"/>
      <c r="I251" s="459"/>
      <c r="J251" s="459"/>
      <c r="K251" s="459"/>
      <c r="L251" s="459"/>
      <c r="M251" s="459"/>
      <c r="N251" s="206"/>
      <c r="O251" s="206"/>
      <c r="P251" s="206"/>
      <c r="Q251" s="206"/>
      <c r="R251" s="206"/>
      <c r="S251" s="206"/>
      <c r="T251" s="206"/>
      <c r="U251" s="206"/>
      <c r="V251" s="206"/>
      <c r="W251" s="206"/>
      <c r="X251" s="206"/>
      <c r="Y251" s="206"/>
      <c r="Z251" s="206"/>
      <c r="AA251" s="206"/>
      <c r="AB251" s="206"/>
      <c r="AC251" s="206"/>
      <c r="AD251" s="206"/>
      <c r="AE251" s="206"/>
      <c r="AF251" s="206"/>
      <c r="AG251" s="206"/>
      <c r="AH251" s="206"/>
      <c r="AI251" s="206"/>
      <c r="AJ251" s="206"/>
      <c r="AK251" s="206"/>
      <c r="AL251" s="206"/>
      <c r="AM251" s="206"/>
      <c r="AN251" s="206"/>
      <c r="AO251" s="206"/>
      <c r="AP251" s="206"/>
      <c r="AQ251" s="206"/>
      <c r="AR251" s="206"/>
      <c r="AS251" s="206"/>
      <c r="AT251" s="206"/>
      <c r="AU251" s="206"/>
      <c r="AV251" s="206"/>
      <c r="AW251" s="206"/>
      <c r="AX251" s="206"/>
      <c r="AY251" s="206"/>
      <c r="AZ251" s="206"/>
      <c r="BA251" s="206"/>
      <c r="BB251" s="206"/>
      <c r="BC251" s="206"/>
    </row>
    <row r="252" spans="1:55" s="134" customFormat="1" ht="49.5" customHeight="1" x14ac:dyDescent="0.2">
      <c r="A252" s="32">
        <v>1</v>
      </c>
      <c r="B252" s="399" t="s">
        <v>238</v>
      </c>
      <c r="C252" s="289" t="s">
        <v>237</v>
      </c>
      <c r="D252" s="290"/>
      <c r="E252" s="291"/>
      <c r="F252" s="27" t="s">
        <v>15</v>
      </c>
      <c r="G252" s="27">
        <v>50</v>
      </c>
      <c r="H252" s="174">
        <v>0</v>
      </c>
      <c r="I252" s="292"/>
      <c r="J252" s="145">
        <f t="shared" ref="J252" si="66">H252*1.08</f>
        <v>0</v>
      </c>
      <c r="K252" s="146">
        <f>G252*H252</f>
        <v>0</v>
      </c>
      <c r="L252" s="146">
        <f t="shared" ref="L252" si="67">G252*J252</f>
        <v>0</v>
      </c>
      <c r="M252" s="398" t="s">
        <v>235</v>
      </c>
      <c r="N252" s="211"/>
      <c r="O252" s="211"/>
      <c r="P252" s="211"/>
      <c r="Q252" s="211"/>
      <c r="R252" s="211"/>
      <c r="S252" s="211"/>
      <c r="T252" s="211"/>
      <c r="U252" s="211"/>
      <c r="V252" s="211"/>
      <c r="W252" s="211"/>
      <c r="X252" s="211"/>
      <c r="Y252" s="211"/>
      <c r="Z252" s="211"/>
      <c r="AA252" s="211"/>
      <c r="AB252" s="211"/>
      <c r="AC252" s="211"/>
      <c r="AD252" s="211"/>
      <c r="AE252" s="211"/>
      <c r="AF252" s="211"/>
      <c r="AG252" s="211"/>
      <c r="AH252" s="211"/>
      <c r="AI252" s="211"/>
      <c r="AJ252" s="211"/>
      <c r="AK252" s="211"/>
      <c r="AL252" s="211"/>
      <c r="AM252" s="211"/>
      <c r="AN252" s="211"/>
      <c r="AO252" s="211"/>
      <c r="AP252" s="211"/>
      <c r="AQ252" s="211"/>
      <c r="AR252" s="211"/>
      <c r="AS252" s="211"/>
      <c r="AT252" s="211"/>
      <c r="AU252" s="211"/>
      <c r="AV252" s="211"/>
      <c r="AW252" s="211"/>
      <c r="AX252" s="211"/>
      <c r="AY252" s="211"/>
      <c r="AZ252" s="211"/>
      <c r="BA252" s="211"/>
      <c r="BB252" s="211"/>
      <c r="BC252" s="211"/>
    </row>
    <row r="253" spans="1:55" ht="52.5" customHeight="1" x14ac:dyDescent="0.2">
      <c r="A253" s="269">
        <v>2</v>
      </c>
      <c r="B253" s="373" t="s">
        <v>233</v>
      </c>
      <c r="C253" s="58" t="s">
        <v>236</v>
      </c>
      <c r="D253" s="27"/>
      <c r="E253" s="34"/>
      <c r="F253" s="269" t="s">
        <v>15</v>
      </c>
      <c r="G253" s="119">
        <v>20</v>
      </c>
      <c r="H253" s="179">
        <v>0</v>
      </c>
      <c r="I253" s="21"/>
      <c r="J253" s="249">
        <f t="shared" ref="J253" si="68">H253*1.08</f>
        <v>0</v>
      </c>
      <c r="K253" s="254">
        <f>G253*H253</f>
        <v>0</v>
      </c>
      <c r="L253" s="254">
        <f t="shared" ref="L253" si="69">G253*J253</f>
        <v>0</v>
      </c>
      <c r="M253" s="391" t="s">
        <v>234</v>
      </c>
    </row>
    <row r="254" spans="1:55" ht="30" customHeight="1" x14ac:dyDescent="0.2">
      <c r="A254" s="190"/>
      <c r="B254" s="246"/>
      <c r="C254" s="143"/>
      <c r="D254" s="192"/>
      <c r="E254" s="194"/>
      <c r="F254" s="190"/>
      <c r="G254" s="229"/>
      <c r="H254" s="230"/>
      <c r="I254" s="195"/>
      <c r="J254" s="163" t="s">
        <v>252</v>
      </c>
      <c r="K254" s="159">
        <f>SUM(K252:K253)</f>
        <v>0</v>
      </c>
      <c r="L254" s="159">
        <f>SUM(L252:L253)</f>
        <v>0</v>
      </c>
      <c r="M254" s="192"/>
    </row>
    <row r="255" spans="1:55" s="4" customFormat="1" x14ac:dyDescent="0.2">
      <c r="A255" s="450"/>
      <c r="B255" s="451"/>
      <c r="C255" s="451"/>
      <c r="D255" s="451"/>
      <c r="E255" s="451"/>
      <c r="F255" s="451"/>
      <c r="G255" s="451"/>
      <c r="H255" s="451"/>
      <c r="I255" s="451"/>
      <c r="J255" s="462"/>
      <c r="K255" s="462"/>
      <c r="L255" s="462"/>
      <c r="M255" s="45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  <c r="AA255" s="202"/>
      <c r="AB255" s="202"/>
      <c r="AC255" s="202"/>
      <c r="AD255" s="202"/>
      <c r="AE255" s="202"/>
      <c r="AF255" s="202"/>
      <c r="AG255" s="202"/>
      <c r="AH255" s="202"/>
      <c r="AI255" s="202"/>
      <c r="AJ255" s="202"/>
      <c r="AK255" s="202"/>
      <c r="AL255" s="202"/>
      <c r="AM255" s="202"/>
      <c r="AN255" s="202"/>
      <c r="AO255" s="202"/>
      <c r="AP255" s="202"/>
      <c r="AQ255" s="202"/>
      <c r="AR255" s="202"/>
      <c r="AS255" s="202"/>
      <c r="AT255" s="202"/>
      <c r="AU255" s="202"/>
      <c r="AV255" s="202"/>
      <c r="AW255" s="202"/>
      <c r="AX255" s="202"/>
      <c r="AY255" s="202"/>
      <c r="AZ255" s="202"/>
      <c r="BA255" s="202"/>
      <c r="BB255" s="202"/>
      <c r="BC255" s="202"/>
    </row>
    <row r="256" spans="1:55" s="131" customFormat="1" ht="21.95" customHeight="1" x14ac:dyDescent="0.2">
      <c r="A256" s="457" t="s">
        <v>172</v>
      </c>
      <c r="B256" s="457"/>
      <c r="C256" s="457"/>
      <c r="D256" s="457"/>
      <c r="E256" s="457"/>
      <c r="F256" s="457"/>
      <c r="G256" s="457"/>
      <c r="H256" s="457"/>
      <c r="I256" s="457"/>
      <c r="J256" s="457"/>
      <c r="K256" s="457"/>
      <c r="L256" s="457"/>
      <c r="M256" s="457"/>
      <c r="N256" s="206"/>
      <c r="O256" s="206"/>
      <c r="P256" s="206"/>
      <c r="Q256" s="206"/>
      <c r="R256" s="206"/>
      <c r="S256" s="206"/>
      <c r="T256" s="206"/>
      <c r="U256" s="206"/>
      <c r="V256" s="206"/>
      <c r="W256" s="206"/>
      <c r="X256" s="206"/>
      <c r="Y256" s="206"/>
      <c r="Z256" s="206"/>
      <c r="AA256" s="206"/>
      <c r="AB256" s="206"/>
      <c r="AC256" s="206"/>
      <c r="AD256" s="206"/>
      <c r="AE256" s="206"/>
      <c r="AF256" s="206"/>
      <c r="AG256" s="206"/>
      <c r="AH256" s="206"/>
      <c r="AI256" s="206"/>
      <c r="AJ256" s="206"/>
      <c r="AK256" s="206"/>
      <c r="AL256" s="206"/>
      <c r="AM256" s="206"/>
      <c r="AN256" s="206"/>
      <c r="AO256" s="206"/>
      <c r="AP256" s="206"/>
      <c r="AQ256" s="206"/>
      <c r="AR256" s="206"/>
      <c r="AS256" s="206"/>
      <c r="AT256" s="206"/>
      <c r="AU256" s="206"/>
      <c r="AV256" s="206"/>
      <c r="AW256" s="206"/>
      <c r="AX256" s="206"/>
      <c r="AY256" s="206"/>
      <c r="AZ256" s="206"/>
      <c r="BA256" s="206"/>
      <c r="BB256" s="206"/>
      <c r="BC256" s="206"/>
    </row>
    <row r="257" spans="1:55" ht="120.75" customHeight="1" x14ac:dyDescent="0.2">
      <c r="A257" s="269">
        <v>1</v>
      </c>
      <c r="B257" s="255" t="s">
        <v>219</v>
      </c>
      <c r="C257" s="127" t="s">
        <v>220</v>
      </c>
      <c r="D257" s="127"/>
      <c r="E257" s="34"/>
      <c r="F257" s="269" t="s">
        <v>41</v>
      </c>
      <c r="G257" s="128">
        <v>6</v>
      </c>
      <c r="H257" s="189">
        <v>0</v>
      </c>
      <c r="I257" s="129"/>
      <c r="J257" s="145">
        <f t="shared" ref="J257" si="70">H257*1.08</f>
        <v>0</v>
      </c>
      <c r="K257" s="146">
        <f>G257*H257</f>
        <v>0</v>
      </c>
      <c r="L257" s="146">
        <f t="shared" ref="L257" si="71">G257*J257</f>
        <v>0</v>
      </c>
      <c r="M257" s="428" t="s">
        <v>221</v>
      </c>
    </row>
    <row r="258" spans="1:55" ht="113.25" customHeight="1" x14ac:dyDescent="0.2">
      <c r="A258" s="269">
        <v>2</v>
      </c>
      <c r="B258" s="255" t="s">
        <v>222</v>
      </c>
      <c r="C258" s="127" t="s">
        <v>223</v>
      </c>
      <c r="D258" s="127"/>
      <c r="E258" s="34"/>
      <c r="F258" s="269" t="s">
        <v>41</v>
      </c>
      <c r="G258" s="128">
        <v>6</v>
      </c>
      <c r="H258" s="189">
        <v>0</v>
      </c>
      <c r="I258" s="129"/>
      <c r="J258" s="145">
        <f t="shared" ref="J258:J259" si="72">H258*1.08</f>
        <v>0</v>
      </c>
      <c r="K258" s="146">
        <f t="shared" ref="K258:K259" si="73">G258*H258</f>
        <v>0</v>
      </c>
      <c r="L258" s="146">
        <f t="shared" ref="L258:L259" si="74">G258*J258</f>
        <v>0</v>
      </c>
      <c r="M258" s="428" t="s">
        <v>221</v>
      </c>
    </row>
    <row r="259" spans="1:55" ht="108" customHeight="1" x14ac:dyDescent="0.2">
      <c r="A259" s="269">
        <v>3</v>
      </c>
      <c r="B259" s="255" t="s">
        <v>224</v>
      </c>
      <c r="C259" s="127" t="s">
        <v>225</v>
      </c>
      <c r="D259" s="127"/>
      <c r="E259" s="34"/>
      <c r="F259" s="269" t="s">
        <v>41</v>
      </c>
      <c r="G259" s="128">
        <v>6</v>
      </c>
      <c r="H259" s="189">
        <v>0</v>
      </c>
      <c r="I259" s="129"/>
      <c r="J259" s="249">
        <f t="shared" si="72"/>
        <v>0</v>
      </c>
      <c r="K259" s="254">
        <f t="shared" si="73"/>
        <v>0</v>
      </c>
      <c r="L259" s="254">
        <f t="shared" si="74"/>
        <v>0</v>
      </c>
      <c r="M259" s="428" t="s">
        <v>221</v>
      </c>
    </row>
    <row r="260" spans="1:55" ht="30" customHeight="1" x14ac:dyDescent="0.2">
      <c r="A260" s="293"/>
      <c r="B260" s="294"/>
      <c r="C260" s="295"/>
      <c r="D260" s="295"/>
      <c r="E260" s="296"/>
      <c r="F260" s="293"/>
      <c r="G260" s="297"/>
      <c r="H260" s="298"/>
      <c r="I260" s="299"/>
      <c r="J260" s="163" t="s">
        <v>252</v>
      </c>
      <c r="K260" s="159">
        <f>SUM(K257:K259)</f>
        <v>0</v>
      </c>
      <c r="L260" s="159">
        <f>SUM(L257:L259)</f>
        <v>0</v>
      </c>
      <c r="M260" s="300"/>
    </row>
    <row r="261" spans="1:55" s="4" customFormat="1" x14ac:dyDescent="0.2">
      <c r="A261" s="450"/>
      <c r="B261" s="451"/>
      <c r="C261" s="451"/>
      <c r="D261" s="451"/>
      <c r="E261" s="451"/>
      <c r="F261" s="451"/>
      <c r="G261" s="451"/>
      <c r="H261" s="451"/>
      <c r="I261" s="451"/>
      <c r="J261" s="462"/>
      <c r="K261" s="462"/>
      <c r="L261" s="462"/>
      <c r="M261" s="45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  <c r="AA261" s="202"/>
      <c r="AB261" s="202"/>
      <c r="AC261" s="202"/>
      <c r="AD261" s="202"/>
      <c r="AE261" s="202"/>
      <c r="AF261" s="202"/>
      <c r="AG261" s="202"/>
      <c r="AH261" s="202"/>
      <c r="AI261" s="202"/>
      <c r="AJ261" s="202"/>
      <c r="AK261" s="202"/>
      <c r="AL261" s="202"/>
      <c r="AM261" s="202"/>
      <c r="AN261" s="202"/>
      <c r="AO261" s="202"/>
      <c r="AP261" s="202"/>
      <c r="AQ261" s="202"/>
      <c r="AR261" s="202"/>
      <c r="AS261" s="202"/>
      <c r="AT261" s="202"/>
      <c r="AU261" s="202"/>
      <c r="AV261" s="202"/>
      <c r="AW261" s="202"/>
      <c r="AX261" s="202"/>
      <c r="AY261" s="202"/>
      <c r="AZ261" s="202"/>
      <c r="BA261" s="202"/>
      <c r="BB261" s="202"/>
      <c r="BC261" s="202"/>
    </row>
    <row r="262" spans="1:55" ht="21.95" customHeight="1" x14ac:dyDescent="0.2">
      <c r="A262" s="456" t="s">
        <v>189</v>
      </c>
      <c r="B262" s="456"/>
      <c r="C262" s="456"/>
      <c r="D262" s="456"/>
      <c r="E262" s="456"/>
      <c r="F262" s="456"/>
      <c r="G262" s="456"/>
      <c r="H262" s="456"/>
      <c r="I262" s="456"/>
      <c r="J262" s="457"/>
      <c r="K262" s="457"/>
      <c r="L262" s="457"/>
      <c r="M262" s="458"/>
    </row>
    <row r="263" spans="1:55" ht="54.75" customHeight="1" x14ac:dyDescent="0.2">
      <c r="A263" s="340">
        <v>1</v>
      </c>
      <c r="B263" s="400" t="s">
        <v>250</v>
      </c>
      <c r="C263" s="341"/>
      <c r="D263" s="341"/>
      <c r="E263" s="87"/>
      <c r="F263" s="340" t="s">
        <v>9</v>
      </c>
      <c r="G263" s="342">
        <v>72</v>
      </c>
      <c r="H263" s="343">
        <v>0</v>
      </c>
      <c r="I263" s="344"/>
      <c r="J263" s="249">
        <f>H263*1.08</f>
        <v>0</v>
      </c>
      <c r="K263" s="250">
        <f>G263*H263</f>
        <v>0</v>
      </c>
      <c r="L263" s="250">
        <f>G263*J263</f>
        <v>0</v>
      </c>
      <c r="M263" s="429" t="s">
        <v>251</v>
      </c>
    </row>
    <row r="264" spans="1:55" ht="54.75" customHeight="1" x14ac:dyDescent="0.2">
      <c r="A264" s="345"/>
      <c r="B264" s="346"/>
      <c r="C264" s="347"/>
      <c r="D264" s="347"/>
      <c r="E264" s="348"/>
      <c r="F264" s="345"/>
      <c r="G264" s="349"/>
      <c r="H264" s="350"/>
      <c r="I264" s="351"/>
      <c r="J264" s="352"/>
      <c r="K264" s="353"/>
      <c r="L264" s="353"/>
      <c r="M264" s="349"/>
    </row>
  </sheetData>
  <mergeCells count="116">
    <mergeCell ref="A63:M63"/>
    <mergeCell ref="A58:M58"/>
    <mergeCell ref="A73:M73"/>
    <mergeCell ref="A78:M78"/>
    <mergeCell ref="A81:M81"/>
    <mergeCell ref="A84:M84"/>
    <mergeCell ref="A87:M87"/>
    <mergeCell ref="A85:M85"/>
    <mergeCell ref="A90:M90"/>
    <mergeCell ref="A3:M3"/>
    <mergeCell ref="A9:M9"/>
    <mergeCell ref="A27:M27"/>
    <mergeCell ref="A30:M30"/>
    <mergeCell ref="A33:M33"/>
    <mergeCell ref="A48:M48"/>
    <mergeCell ref="A51:M51"/>
    <mergeCell ref="A54:M54"/>
    <mergeCell ref="A57:M57"/>
    <mergeCell ref="A128:M128"/>
    <mergeCell ref="A88:M88"/>
    <mergeCell ref="A91:M91"/>
    <mergeCell ref="A64:M64"/>
    <mergeCell ref="A132:M132"/>
    <mergeCell ref="A74:M74"/>
    <mergeCell ref="A79:M79"/>
    <mergeCell ref="A82:M82"/>
    <mergeCell ref="A108:M108"/>
    <mergeCell ref="A96:M96"/>
    <mergeCell ref="A99:M99"/>
    <mergeCell ref="A102:M102"/>
    <mergeCell ref="A105:M105"/>
    <mergeCell ref="A120:M120"/>
    <mergeCell ref="A107:M107"/>
    <mergeCell ref="A110:M110"/>
    <mergeCell ref="A113:M113"/>
    <mergeCell ref="A95:M95"/>
    <mergeCell ref="A98:M98"/>
    <mergeCell ref="A101:M101"/>
    <mergeCell ref="A104:M104"/>
    <mergeCell ref="A4:M4"/>
    <mergeCell ref="A10:M10"/>
    <mergeCell ref="A28:M28"/>
    <mergeCell ref="A52:M52"/>
    <mergeCell ref="A55:M55"/>
    <mergeCell ref="A46:M46"/>
    <mergeCell ref="A49:M49"/>
    <mergeCell ref="A34:M34"/>
    <mergeCell ref="A43:M43"/>
    <mergeCell ref="A31:M31"/>
    <mergeCell ref="A37:M37"/>
    <mergeCell ref="A40:M40"/>
    <mergeCell ref="A36:M36"/>
    <mergeCell ref="A39:M39"/>
    <mergeCell ref="A42:M42"/>
    <mergeCell ref="A45:M45"/>
    <mergeCell ref="A262:M262"/>
    <mergeCell ref="A243:M243"/>
    <mergeCell ref="A230:M230"/>
    <mergeCell ref="A221:M221"/>
    <mergeCell ref="A207:M207"/>
    <mergeCell ref="A251:M251"/>
    <mergeCell ref="A193:M193"/>
    <mergeCell ref="A256:M256"/>
    <mergeCell ref="A170:A171"/>
    <mergeCell ref="A250:M250"/>
    <mergeCell ref="A255:M255"/>
    <mergeCell ref="A261:M261"/>
    <mergeCell ref="A206:M206"/>
    <mergeCell ref="A220:M220"/>
    <mergeCell ref="A229:M229"/>
    <mergeCell ref="A242:M242"/>
    <mergeCell ref="A246:M246"/>
    <mergeCell ref="A245:M245"/>
    <mergeCell ref="A178:A180"/>
    <mergeCell ref="A176:M176"/>
    <mergeCell ref="A202:M202"/>
    <mergeCell ref="A199:M199"/>
    <mergeCell ref="A155:M155"/>
    <mergeCell ref="A131:M131"/>
    <mergeCell ref="A111:M111"/>
    <mergeCell ref="A114:M114"/>
    <mergeCell ref="A117:M117"/>
    <mergeCell ref="A122:M122"/>
    <mergeCell ref="A125:M125"/>
    <mergeCell ref="A116:M116"/>
    <mergeCell ref="A119:M119"/>
    <mergeCell ref="A185:M185"/>
    <mergeCell ref="A192:M192"/>
    <mergeCell ref="A195:M195"/>
    <mergeCell ref="A198:M198"/>
    <mergeCell ref="A201:M201"/>
    <mergeCell ref="A138:M138"/>
    <mergeCell ref="A145:M145"/>
    <mergeCell ref="A151:M151"/>
    <mergeCell ref="A154:M154"/>
    <mergeCell ref="A166:M166"/>
    <mergeCell ref="A129:M129"/>
    <mergeCell ref="A123:M123"/>
    <mergeCell ref="A126:M126"/>
    <mergeCell ref="A146:M146"/>
    <mergeCell ref="A196:M196"/>
    <mergeCell ref="A167:M167"/>
    <mergeCell ref="A139:M139"/>
    <mergeCell ref="A177:M177"/>
    <mergeCell ref="I179:M180"/>
    <mergeCell ref="A152:M152"/>
    <mergeCell ref="A156:A157"/>
    <mergeCell ref="A168:A169"/>
    <mergeCell ref="I169:M169"/>
    <mergeCell ref="A181:A183"/>
    <mergeCell ref="I182:M183"/>
    <mergeCell ref="A172:A174"/>
    <mergeCell ref="I173:M174"/>
    <mergeCell ref="A158:A159"/>
    <mergeCell ref="A160:A161"/>
    <mergeCell ref="I171:M171"/>
  </mergeCells>
  <phoneticPr fontId="0" type="noConversion"/>
  <pageMargins left="0.78740157480314965" right="0.59055118110236227" top="0.59055118110236227" bottom="0.55118110236220474" header="0.31496062992125984" footer="0.51181102362204722"/>
  <pageSetup paperSize="9" scale="68" orientation="landscape" r:id="rId1"/>
  <headerFooter alignWithMargins="0">
    <oddHeader>&amp;C&amp;"Arial CE,Pogrubiony"FORMULARZ CENOWY&amp;R&amp;"Arial CE,Pogrubiony"ZAŁĄCZNIK NR 7 DO SWZ</oddHeader>
    <oddFooter>&amp;R&amp;P</oddFooter>
  </headerFooter>
  <rowBreaks count="13" manualBreakCount="13">
    <brk id="15" max="12" man="1"/>
    <brk id="35" max="12" man="1"/>
    <brk id="56" max="12" man="1"/>
    <brk id="77" max="12" man="1"/>
    <brk id="100" max="12" man="1"/>
    <brk id="124" max="12" man="1"/>
    <brk id="148" max="12" man="1"/>
    <brk id="165" max="12" man="1"/>
    <brk id="184" max="12" man="1"/>
    <brk id="206" max="12" man="1"/>
    <brk id="224" max="12" man="1"/>
    <brk id="237" max="12" man="1"/>
    <brk id="25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8"/>
  <sheetViews>
    <sheetView tabSelected="1" zoomScaleNormal="100" workbookViewId="0">
      <selection activeCell="O9" sqref="O9"/>
    </sheetView>
  </sheetViews>
  <sheetFormatPr defaultRowHeight="12.75" x14ac:dyDescent="0.2"/>
  <cols>
    <col min="1" max="1" width="5.5703125" customWidth="1"/>
    <col min="2" max="2" width="42.140625" customWidth="1"/>
    <col min="3" max="3" width="14.42578125" customWidth="1"/>
    <col min="4" max="4" width="15.5703125" customWidth="1"/>
    <col min="6" max="6" width="7.140625" customWidth="1"/>
    <col min="8" max="8" width="7.5703125" customWidth="1"/>
    <col min="9" max="9" width="11.85546875" customWidth="1"/>
    <col min="10" max="10" width="13.42578125" customWidth="1"/>
    <col min="11" max="11" width="15.140625" customWidth="1"/>
    <col min="12" max="12" width="15" customWidth="1"/>
    <col min="13" max="13" width="11.5703125" customWidth="1"/>
    <col min="17" max="17" width="9.140625" style="312"/>
  </cols>
  <sheetData>
    <row r="1" spans="1:55" s="421" customFormat="1" ht="25.5" x14ac:dyDescent="0.2">
      <c r="A1" s="243" t="s">
        <v>0</v>
      </c>
      <c r="B1" s="357" t="s">
        <v>274</v>
      </c>
      <c r="C1" s="358" t="s">
        <v>1</v>
      </c>
      <c r="D1" s="358" t="s">
        <v>2</v>
      </c>
      <c r="E1" s="242" t="s">
        <v>3</v>
      </c>
      <c r="F1" s="243" t="s">
        <v>4</v>
      </c>
      <c r="G1" s="359" t="s">
        <v>5</v>
      </c>
      <c r="H1" s="419" t="s">
        <v>6</v>
      </c>
      <c r="I1" s="304" t="s">
        <v>246</v>
      </c>
      <c r="J1" s="420" t="s">
        <v>247</v>
      </c>
      <c r="K1" s="420" t="s">
        <v>258</v>
      </c>
      <c r="L1" s="420" t="s">
        <v>248</v>
      </c>
      <c r="M1" s="329" t="s">
        <v>7</v>
      </c>
      <c r="Q1" s="422"/>
    </row>
    <row r="2" spans="1:55" s="4" customFormat="1" x14ac:dyDescent="0.2">
      <c r="A2" s="5">
        <v>1</v>
      </c>
      <c r="B2" s="6">
        <v>2</v>
      </c>
      <c r="C2" s="7">
        <v>3</v>
      </c>
      <c r="D2" s="3">
        <v>4</v>
      </c>
      <c r="E2" s="1">
        <v>5</v>
      </c>
      <c r="F2" s="1">
        <v>6</v>
      </c>
      <c r="G2" s="305">
        <v>7</v>
      </c>
      <c r="H2" s="306">
        <v>8</v>
      </c>
      <c r="I2" s="307">
        <v>9</v>
      </c>
      <c r="J2" s="308">
        <v>10</v>
      </c>
      <c r="K2" s="309">
        <v>11</v>
      </c>
      <c r="L2" s="308">
        <v>12</v>
      </c>
      <c r="M2" s="330">
        <v>13</v>
      </c>
      <c r="Q2" s="416"/>
    </row>
    <row r="3" spans="1:55" s="4" customFormat="1" x14ac:dyDescent="0.2">
      <c r="A3" s="450"/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2"/>
      <c r="N3" s="202"/>
      <c r="O3" s="202"/>
      <c r="P3" s="202"/>
      <c r="Q3" s="417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</row>
    <row r="4" spans="1:55" ht="21.95" customHeight="1" x14ac:dyDescent="0.2">
      <c r="A4" s="474" t="s">
        <v>297</v>
      </c>
      <c r="B4" s="474"/>
      <c r="C4" s="474"/>
      <c r="D4" s="474"/>
      <c r="E4" s="474"/>
      <c r="F4" s="474"/>
      <c r="G4" s="474"/>
      <c r="H4" s="474"/>
      <c r="I4" s="474"/>
      <c r="J4" s="474"/>
      <c r="K4" s="474"/>
      <c r="L4" s="474"/>
      <c r="M4" s="474"/>
    </row>
    <row r="5" spans="1:55" ht="65.099999999999994" customHeight="1" x14ac:dyDescent="0.2">
      <c r="A5" s="324">
        <v>1</v>
      </c>
      <c r="B5" s="411" t="s">
        <v>275</v>
      </c>
      <c r="C5" s="325" t="s">
        <v>259</v>
      </c>
      <c r="D5" s="324"/>
      <c r="E5" s="324"/>
      <c r="F5" s="404" t="s">
        <v>15</v>
      </c>
      <c r="G5" s="405">
        <v>40</v>
      </c>
      <c r="H5" s="406"/>
      <c r="I5" s="407">
        <v>0</v>
      </c>
      <c r="J5" s="408">
        <f t="shared" ref="J5:J10" si="0">I5*(1+H5)</f>
        <v>0</v>
      </c>
      <c r="K5" s="409">
        <f>G5*I5</f>
        <v>0</v>
      </c>
      <c r="L5" s="409">
        <f>G5*J5</f>
        <v>0</v>
      </c>
      <c r="M5" s="410"/>
    </row>
    <row r="6" spans="1:55" ht="65.099999999999994" customHeight="1" x14ac:dyDescent="0.2">
      <c r="A6" s="311">
        <v>2</v>
      </c>
      <c r="B6" s="411" t="s">
        <v>276</v>
      </c>
      <c r="C6" s="313" t="s">
        <v>260</v>
      </c>
      <c r="D6" s="311"/>
      <c r="E6" s="311"/>
      <c r="F6" s="314" t="s">
        <v>15</v>
      </c>
      <c r="G6" s="318">
        <v>30</v>
      </c>
      <c r="H6" s="316"/>
      <c r="I6" s="317">
        <v>0</v>
      </c>
      <c r="J6" s="310">
        <f t="shared" si="0"/>
        <v>0</v>
      </c>
      <c r="K6" s="331">
        <f t="shared" ref="K6:K10" si="1">G6*I6</f>
        <v>0</v>
      </c>
      <c r="L6" s="331">
        <f t="shared" ref="L6:L10" si="2">G6*J6</f>
        <v>0</v>
      </c>
      <c r="M6" s="25"/>
    </row>
    <row r="7" spans="1:55" ht="65.099999999999994" customHeight="1" x14ac:dyDescent="0.2">
      <c r="A7" s="319">
        <v>3</v>
      </c>
      <c r="B7" s="412" t="s">
        <v>277</v>
      </c>
      <c r="C7" s="320" t="s">
        <v>261</v>
      </c>
      <c r="D7" s="319"/>
      <c r="E7" s="319"/>
      <c r="F7" s="321" t="s">
        <v>9</v>
      </c>
      <c r="G7" s="322">
        <v>50</v>
      </c>
      <c r="H7" s="316"/>
      <c r="I7" s="317">
        <v>0</v>
      </c>
      <c r="J7" s="310">
        <f t="shared" si="0"/>
        <v>0</v>
      </c>
      <c r="K7" s="331">
        <f t="shared" si="1"/>
        <v>0</v>
      </c>
      <c r="L7" s="331">
        <f t="shared" si="2"/>
        <v>0</v>
      </c>
      <c r="M7" s="25"/>
    </row>
    <row r="8" spans="1:55" ht="65.099999999999994" customHeight="1" x14ac:dyDescent="0.2">
      <c r="A8" s="311">
        <v>4</v>
      </c>
      <c r="B8" s="413" t="s">
        <v>262</v>
      </c>
      <c r="C8" s="313" t="s">
        <v>278</v>
      </c>
      <c r="D8" s="311"/>
      <c r="E8" s="311"/>
      <c r="F8" s="323" t="s">
        <v>9</v>
      </c>
      <c r="G8" s="323">
        <v>15</v>
      </c>
      <c r="H8" s="316"/>
      <c r="I8" s="317">
        <v>0</v>
      </c>
      <c r="J8" s="310">
        <f t="shared" si="0"/>
        <v>0</v>
      </c>
      <c r="K8" s="331">
        <f t="shared" si="1"/>
        <v>0</v>
      </c>
      <c r="L8" s="331">
        <f t="shared" si="2"/>
        <v>0</v>
      </c>
      <c r="M8" s="401"/>
    </row>
    <row r="9" spans="1:55" ht="65.099999999999994" customHeight="1" x14ac:dyDescent="0.2">
      <c r="A9" s="324">
        <v>5</v>
      </c>
      <c r="B9" s="411" t="s">
        <v>262</v>
      </c>
      <c r="C9" s="325" t="s">
        <v>263</v>
      </c>
      <c r="D9" s="324"/>
      <c r="E9" s="324"/>
      <c r="F9" s="326" t="s">
        <v>9</v>
      </c>
      <c r="G9" s="323">
        <v>50</v>
      </c>
      <c r="H9" s="316"/>
      <c r="I9" s="317">
        <v>0</v>
      </c>
      <c r="J9" s="310">
        <f t="shared" si="0"/>
        <v>0</v>
      </c>
      <c r="K9" s="331">
        <f t="shared" si="1"/>
        <v>0</v>
      </c>
      <c r="L9" s="331">
        <f t="shared" si="2"/>
        <v>0</v>
      </c>
      <c r="M9" s="402"/>
    </row>
    <row r="10" spans="1:55" ht="65.099999999999994" customHeight="1" thickBot="1" x14ac:dyDescent="0.25">
      <c r="A10" s="311">
        <v>6</v>
      </c>
      <c r="B10" s="412" t="s">
        <v>264</v>
      </c>
      <c r="C10" s="313" t="s">
        <v>265</v>
      </c>
      <c r="D10" s="311"/>
      <c r="E10" s="311"/>
      <c r="F10" s="323" t="s">
        <v>9</v>
      </c>
      <c r="G10" s="323">
        <v>40</v>
      </c>
      <c r="H10" s="316"/>
      <c r="I10" s="426">
        <v>0</v>
      </c>
      <c r="J10" s="310">
        <f t="shared" si="0"/>
        <v>0</v>
      </c>
      <c r="K10" s="331">
        <f t="shared" si="1"/>
        <v>0</v>
      </c>
      <c r="L10" s="331">
        <f t="shared" si="2"/>
        <v>0</v>
      </c>
      <c r="M10" s="403"/>
    </row>
    <row r="11" spans="1:55" s="4" customFormat="1" ht="30" customHeight="1" thickBot="1" x14ac:dyDescent="0.25">
      <c r="A11" s="332"/>
      <c r="B11" s="333" t="s">
        <v>279</v>
      </c>
      <c r="C11" s="423"/>
      <c r="D11" s="423"/>
      <c r="E11" s="424"/>
      <c r="F11" s="423"/>
      <c r="G11" s="425"/>
      <c r="H11" s="471"/>
      <c r="I11" s="471"/>
      <c r="J11" s="336"/>
      <c r="K11" s="338">
        <f>SUM(K5:K10)</f>
        <v>0</v>
      </c>
      <c r="L11" s="338">
        <f>SUM(L5:L10)</f>
        <v>0</v>
      </c>
      <c r="M11" s="339"/>
      <c r="Q11" s="416"/>
    </row>
    <row r="12" spans="1:55" s="4" customFormat="1" x14ac:dyDescent="0.2">
      <c r="A12" s="450"/>
      <c r="B12" s="451"/>
      <c r="C12" s="462"/>
      <c r="D12" s="462"/>
      <c r="E12" s="462"/>
      <c r="F12" s="462"/>
      <c r="G12" s="462"/>
      <c r="H12" s="462"/>
      <c r="I12" s="462"/>
      <c r="J12" s="462"/>
      <c r="K12" s="451"/>
      <c r="L12" s="451"/>
      <c r="M12" s="452"/>
      <c r="N12" s="202"/>
      <c r="O12" s="202"/>
      <c r="P12" s="202"/>
      <c r="Q12" s="417"/>
      <c r="R12" s="202"/>
      <c r="S12" s="202"/>
      <c r="T12" s="202"/>
      <c r="U12" s="202"/>
      <c r="V12" s="202"/>
      <c r="W12" s="202"/>
      <c r="X12" s="202"/>
      <c r="Y12" s="202"/>
      <c r="Z12" s="202"/>
      <c r="AA12" s="202"/>
      <c r="AB12" s="202"/>
      <c r="AC12" s="202"/>
      <c r="AD12" s="202"/>
      <c r="AE12" s="202"/>
      <c r="AF12" s="202"/>
      <c r="AG12" s="202"/>
      <c r="AH12" s="202"/>
      <c r="AI12" s="202"/>
      <c r="AJ12" s="202"/>
      <c r="AK12" s="202"/>
      <c r="AL12" s="202"/>
      <c r="AM12" s="202"/>
      <c r="AN12" s="202"/>
      <c r="AO12" s="202"/>
      <c r="AP12" s="202"/>
      <c r="AQ12" s="202"/>
      <c r="AR12" s="202"/>
      <c r="AS12" s="202"/>
      <c r="AT12" s="202"/>
      <c r="AU12" s="202"/>
      <c r="AV12" s="202"/>
      <c r="AW12" s="202"/>
      <c r="AX12" s="202"/>
      <c r="AY12" s="202"/>
      <c r="AZ12" s="202"/>
      <c r="BA12" s="202"/>
      <c r="BB12" s="202"/>
      <c r="BC12" s="202"/>
    </row>
    <row r="13" spans="1:55" s="11" customFormat="1" ht="21.95" customHeight="1" x14ac:dyDescent="0.2">
      <c r="A13" s="449" t="s">
        <v>296</v>
      </c>
      <c r="B13" s="449"/>
      <c r="C13" s="449"/>
      <c r="D13" s="449"/>
      <c r="E13" s="472"/>
      <c r="F13" s="472"/>
      <c r="G13" s="472"/>
      <c r="H13" s="472"/>
      <c r="I13" s="472"/>
      <c r="J13" s="472"/>
      <c r="K13" s="473"/>
      <c r="L13" s="473"/>
      <c r="M13" s="472"/>
      <c r="Q13" s="200"/>
    </row>
    <row r="14" spans="1:55" ht="168.75" customHeight="1" x14ac:dyDescent="0.25">
      <c r="A14" s="311">
        <v>1</v>
      </c>
      <c r="B14" s="411" t="s">
        <v>266</v>
      </c>
      <c r="C14" s="313" t="s">
        <v>267</v>
      </c>
      <c r="D14" s="311"/>
      <c r="E14" s="311"/>
      <c r="F14" s="314" t="s">
        <v>9</v>
      </c>
      <c r="G14" s="315">
        <v>20</v>
      </c>
      <c r="H14" s="316"/>
      <c r="I14" s="317">
        <v>0</v>
      </c>
      <c r="J14" s="310">
        <f>I14*(1+H14)</f>
        <v>0</v>
      </c>
      <c r="K14" s="331">
        <f t="shared" ref="K14:K16" si="3">G14*I14</f>
        <v>0</v>
      </c>
      <c r="L14" s="331">
        <f t="shared" ref="L14:L17" si="4">G14*J14</f>
        <v>0</v>
      </c>
      <c r="M14" s="414"/>
      <c r="N14" s="312"/>
      <c r="O14" s="312"/>
      <c r="P14" s="312"/>
      <c r="Q14" s="418"/>
    </row>
    <row r="15" spans="1:55" ht="160.5" customHeight="1" x14ac:dyDescent="0.25">
      <c r="A15" s="311">
        <v>2</v>
      </c>
      <c r="B15" s="413" t="s">
        <v>268</v>
      </c>
      <c r="C15" s="313" t="s">
        <v>269</v>
      </c>
      <c r="D15" s="311"/>
      <c r="E15" s="311"/>
      <c r="F15" s="321" t="s">
        <v>9</v>
      </c>
      <c r="G15" s="327">
        <v>15</v>
      </c>
      <c r="H15" s="316"/>
      <c r="I15" s="317">
        <v>0</v>
      </c>
      <c r="J15" s="310">
        <f>I15*(1+H15)</f>
        <v>0</v>
      </c>
      <c r="K15" s="331">
        <f t="shared" si="3"/>
        <v>0</v>
      </c>
      <c r="L15" s="331">
        <f t="shared" si="4"/>
        <v>0</v>
      </c>
      <c r="M15" s="414"/>
      <c r="N15" s="312"/>
      <c r="O15" s="312"/>
      <c r="P15" s="312"/>
      <c r="Q15" s="418"/>
    </row>
    <row r="16" spans="1:55" ht="81" customHeight="1" x14ac:dyDescent="0.2">
      <c r="A16" s="311">
        <v>3</v>
      </c>
      <c r="B16" s="413" t="s">
        <v>270</v>
      </c>
      <c r="C16" s="313" t="s">
        <v>271</v>
      </c>
      <c r="D16" s="311"/>
      <c r="E16" s="311"/>
      <c r="F16" s="328" t="s">
        <v>9</v>
      </c>
      <c r="G16" s="323">
        <v>30</v>
      </c>
      <c r="H16" s="316"/>
      <c r="I16" s="317">
        <v>0</v>
      </c>
      <c r="J16" s="310">
        <f>I16*(1+H16)</f>
        <v>0</v>
      </c>
      <c r="K16" s="331">
        <f t="shared" si="3"/>
        <v>0</v>
      </c>
      <c r="L16" s="331">
        <f t="shared" si="4"/>
        <v>0</v>
      </c>
      <c r="M16" s="402"/>
      <c r="N16" s="312"/>
      <c r="O16" s="312"/>
      <c r="P16" s="312"/>
      <c r="Q16" s="418"/>
    </row>
    <row r="17" spans="1:17" ht="84" customHeight="1" thickBot="1" x14ac:dyDescent="0.25">
      <c r="A17" s="311">
        <v>4</v>
      </c>
      <c r="B17" s="412" t="s">
        <v>272</v>
      </c>
      <c r="C17" s="313" t="s">
        <v>273</v>
      </c>
      <c r="D17" s="311"/>
      <c r="E17" s="311"/>
      <c r="F17" s="328" t="s">
        <v>9</v>
      </c>
      <c r="G17" s="323">
        <v>150</v>
      </c>
      <c r="H17" s="316"/>
      <c r="I17" s="317">
        <v>0</v>
      </c>
      <c r="J17" s="310">
        <f>I17*(1+H17)</f>
        <v>0</v>
      </c>
      <c r="K17" s="331">
        <f>G17*I17</f>
        <v>0</v>
      </c>
      <c r="L17" s="331">
        <f t="shared" si="4"/>
        <v>0</v>
      </c>
      <c r="M17" s="415"/>
      <c r="N17" s="312"/>
      <c r="O17" s="312"/>
      <c r="P17" s="312"/>
      <c r="Q17" s="418"/>
    </row>
    <row r="18" spans="1:17" s="4" customFormat="1" ht="30" customHeight="1" thickBot="1" x14ac:dyDescent="0.25">
      <c r="A18" s="332"/>
      <c r="B18" s="333" t="s">
        <v>279</v>
      </c>
      <c r="C18" s="332"/>
      <c r="D18" s="332"/>
      <c r="E18" s="334"/>
      <c r="F18" s="332"/>
      <c r="G18" s="335"/>
      <c r="H18" s="471"/>
      <c r="I18" s="471"/>
      <c r="J18" s="336"/>
      <c r="K18" s="337">
        <f>SUM(K14:K17)</f>
        <v>0</v>
      </c>
      <c r="L18" s="338">
        <f>SUM(L14:L17)</f>
        <v>0</v>
      </c>
      <c r="M18" s="339"/>
      <c r="Q18" s="416"/>
    </row>
  </sheetData>
  <mergeCells count="6">
    <mergeCell ref="A3:M3"/>
    <mergeCell ref="A12:M12"/>
    <mergeCell ref="H11:I11"/>
    <mergeCell ref="A13:M13"/>
    <mergeCell ref="H18:I18"/>
    <mergeCell ref="A4:M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&amp;C&amp;"Arial CE,Pogrubiony"FORMULARZ CENOWY&amp;"Arial CE,Standardowy"
&amp;R&amp;"Arial CE,Pogrubiony"ZAŁĄCZNIK NR 7 DO SWZ</oddHeader>
  </headerFooter>
  <rowBreaks count="1" manualBreakCount="1">
    <brk id="11" max="12" man="1"/>
  </rowBreaks>
  <colBreaks count="1" manualBreakCount="1">
    <brk id="13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4</vt:i4>
      </vt:variant>
    </vt:vector>
  </HeadingPairs>
  <TitlesOfParts>
    <vt:vector size="6" baseType="lpstr">
      <vt:lpstr>zadanie 1-52</vt:lpstr>
      <vt:lpstr>zadanie 53-54</vt:lpstr>
      <vt:lpstr>'zadanie 1-52'!a</vt:lpstr>
      <vt:lpstr>'zadanie 1-52'!Obszar_wydruku</vt:lpstr>
      <vt:lpstr>'zadanie 1-52'!Print_Area</vt:lpstr>
      <vt:lpstr>'zadanie 53-54'!Print_Area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2022-05-20T06:44:51Z</cp:lastPrinted>
  <dcterms:created xsi:type="dcterms:W3CDTF">1997-02-26T13:46:56Z</dcterms:created>
  <dcterms:modified xsi:type="dcterms:W3CDTF">2022-05-20T06:44:52Z</dcterms:modified>
</cp:coreProperties>
</file>