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Czerniak\_ZAMÓWIENIA PUBLICZNE_\2022\3. Przetarg nieograniczony\ZP-4430-D-22 - Grupa Zakupowa_energia elektryczna\Zmiana SWZ\"/>
    </mc:Choice>
  </mc:AlternateContent>
  <bookViews>
    <workbookView xWindow="0" yWindow="0" windowWidth="28650" windowHeight="11505"/>
  </bookViews>
  <sheets>
    <sheet name="AWF Zestawienie obiektów " sheetId="1" r:id="rId1"/>
  </sheets>
  <definedNames>
    <definedName name="_xlnm.Print_Area" localSheetId="0">'AWF Zestawienie obiektów '!$A$1:$P$26</definedName>
  </definedNames>
  <calcPr calcId="162913"/>
</workbook>
</file>

<file path=xl/calcChain.xml><?xml version="1.0" encoding="utf-8"?>
<calcChain xmlns="http://schemas.openxmlformats.org/spreadsheetml/2006/main">
  <c r="I12" i="1" l="1"/>
  <c r="A10" i="1"/>
  <c r="A11" i="1" s="1"/>
  <c r="J23" i="1" l="1"/>
  <c r="J24" i="1"/>
  <c r="J22" i="1"/>
  <c r="J25" i="1" s="1"/>
  <c r="J14" i="1"/>
  <c r="J15" i="1"/>
  <c r="J16" i="1"/>
  <c r="J17" i="1"/>
  <c r="J18" i="1"/>
  <c r="J19" i="1"/>
  <c r="J20" i="1"/>
  <c r="J13" i="1"/>
  <c r="J21" i="1" s="1"/>
  <c r="J9" i="1"/>
  <c r="J12" i="1" s="1"/>
  <c r="J26" i="1" l="1"/>
  <c r="A23" i="1"/>
  <c r="A24" i="1" s="1"/>
  <c r="I25" i="1" l="1"/>
  <c r="I21" i="1"/>
  <c r="I26" i="1" l="1"/>
  <c r="A14" i="1"/>
  <c r="A15" i="1" s="1"/>
  <c r="A16" i="1" s="1"/>
  <c r="A17" i="1" s="1"/>
  <c r="A18" i="1" s="1"/>
  <c r="A19" i="1" s="1"/>
  <c r="A20" i="1" s="1"/>
</calcChain>
</file>

<file path=xl/sharedStrings.xml><?xml version="1.0" encoding="utf-8"?>
<sst xmlns="http://schemas.openxmlformats.org/spreadsheetml/2006/main" count="120" uniqueCount="51">
  <si>
    <t>Lp.</t>
  </si>
  <si>
    <t>Odbiorca</t>
  </si>
  <si>
    <t>Adres odbiorcy</t>
  </si>
  <si>
    <t>Adres dostarczania faktur</t>
  </si>
  <si>
    <t>OSD</t>
  </si>
  <si>
    <t>Numer ewidencyjny/PPE</t>
  </si>
  <si>
    <t>Obecna grupa taryfowa</t>
  </si>
  <si>
    <t>Moc umowna</t>
  </si>
  <si>
    <t>Akademia Wychowania Fizycznego w Poznaniu im. Eugeniusza Piaseckiego</t>
  </si>
  <si>
    <t>61-871 Poznań                                             ul. Królowej Jadwigi 27/39</t>
  </si>
  <si>
    <t>ENEA Operator Sp. z o.o.</t>
  </si>
  <si>
    <t>B21</t>
  </si>
  <si>
    <t>B</t>
  </si>
  <si>
    <t>Razem B</t>
  </si>
  <si>
    <t>Ośrodek Dydaktyczno-Socjalny w Chycinie                                               66-350 Bledzew</t>
  </si>
  <si>
    <t>C21</t>
  </si>
  <si>
    <t>Akademia Wychowania Fizycznego w Poznaniu Zamiejscowy Wydział Kultury Fizycznej                                                                   ul. Estkowskiego 13                            66-400 Gorzów</t>
  </si>
  <si>
    <t>0000</t>
  </si>
  <si>
    <t>C11</t>
  </si>
  <si>
    <t xml:space="preserve"> C11</t>
  </si>
  <si>
    <t>ENERGA Operator SA</t>
  </si>
  <si>
    <t>C12a</t>
  </si>
  <si>
    <t>C</t>
  </si>
  <si>
    <t>RAZEM C</t>
  </si>
  <si>
    <t>G11</t>
  </si>
  <si>
    <t>G12W</t>
  </si>
  <si>
    <t>G</t>
  </si>
  <si>
    <t>RAZEM G</t>
  </si>
  <si>
    <t>Ogółem Akademia Wychowania Fizycznego</t>
  </si>
  <si>
    <t>Opis i adres punktu poboru poboru</t>
  </si>
  <si>
    <t>Numer fabryczny licznika</t>
  </si>
  <si>
    <t>Planowane zużycie [MWh]                              12 miesiący</t>
  </si>
  <si>
    <t>Załacznik nr ………………………. do SIWZ</t>
  </si>
  <si>
    <t>dot. taryf B, C, G (kolejna zmiana sprzedawcy)</t>
  </si>
  <si>
    <t>PZS,                                                    ul. Królowej Jadwigi 27/39,                      61-871 Poznań</t>
  </si>
  <si>
    <t xml:space="preserve">Ośrodek Dydaktyczny        Chycina,                                               66-350 Chycina                       </t>
  </si>
  <si>
    <t>Stołówka,                                          zasilanie rezerwowe                        ul. Św. Rocha 9,                                              61-142 Poznań</t>
  </si>
  <si>
    <t>Stołówka,                                         zasilanie podstawowe ,                                                 ul. Św. Rocha 9,                                              61-142 Poznań</t>
  </si>
  <si>
    <t>ul. Droga Dębińska 7,                    61-555 Poznań</t>
  </si>
  <si>
    <t>Dom Studencki,  zasilanie rezerwowe,                             ul. Rocha 9,                                                 61-142 Poznań</t>
  </si>
  <si>
    <t>Dom Studencki,  zasilanie podstawowe                                                    ul. Rocha 9,                                                 61-142 Poznań</t>
  </si>
  <si>
    <t>Ustronie Morskie, Wojska Polskiego 26                             78-111</t>
  </si>
  <si>
    <t xml:space="preserve">Budynek dydaktyczny,                          ul. Eweresta Estkowskiego 13,                             66-400 Gorzów Wielkopolski                     </t>
  </si>
  <si>
    <t xml:space="preserve">AWF im E.Piaseckiego,                                 ul. Myśliborska 36,                                          66-400 Gorzów Wielkopolski </t>
  </si>
  <si>
    <t xml:space="preserve">AWF im E.Piaseckiego,                                 ul. Słowiańska 73,                                 66-400 Gorzów Wielkopolski                               </t>
  </si>
  <si>
    <t xml:space="preserve">AWF, Dom Studenta,                                          ul. Myśliborska 36,                                    66-400 Gorzów Wielkopolski                                                                        </t>
  </si>
  <si>
    <t>Planowane zużycie [MWh]                              6 miesiący</t>
  </si>
  <si>
    <t>Zestawienie obiektów  Akademii Wychowania Fizycznego  w Poznaniu do przetargu na zakup energii elektrycznej w okresie od 1.01.2023 r. do 30.06.2023 r. -</t>
  </si>
  <si>
    <t>Zespół Obiektów Sportowych Zasilanie 1 (sekcja 1)                                 ul. Droga Dębińska 10c    61-555Poznań</t>
  </si>
  <si>
    <t>Zespół Obiektów Sportowych Zasilanie 2 (sekcja 2)                                 ul. Droga Dębińska 10c    61-555Poznań</t>
  </si>
  <si>
    <t>Część 1 - WYKAZ OBIEKTÓW AKADEMII WYCHOWANIA FIZYCZNEGO im. Eugemiusza Piaseckiego W POZNANIU  TARYFA B, C,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</si>
</sst>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16" x14ac:knownFonts="1">
    <font>
      <sz val="10"/>
      <name val="Arial"/>
      <family val="2"/>
      <charset val="238"/>
    </font>
    <font>
      <sz val="11"/>
      <name val="Calibri"/>
      <family val="2"/>
      <charset val="238"/>
    </font>
    <font>
      <sz val="14"/>
      <name val="Arial"/>
      <family val="2"/>
      <charset val="238"/>
    </font>
    <font>
      <sz val="16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4"/>
      <name val="Calibri"/>
      <family val="2"/>
      <charset val="238"/>
    </font>
    <font>
      <sz val="11"/>
      <name val="Arial"/>
      <family val="2"/>
      <charset val="238"/>
    </font>
    <font>
      <sz val="10"/>
      <name val="Arial CE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6"/>
      <name val="Arial"/>
      <family val="2"/>
      <charset val="238"/>
    </font>
    <font>
      <b/>
      <sz val="14"/>
      <name val="Calibri"/>
      <family val="2"/>
      <charset val="238"/>
    </font>
    <font>
      <sz val="10"/>
      <name val="Times New Roman"/>
      <family val="1"/>
      <charset val="238"/>
    </font>
    <font>
      <b/>
      <sz val="11"/>
      <color theme="1"/>
      <name val="Arial"/>
      <family val="2"/>
      <charset val="238"/>
    </font>
    <font>
      <b/>
      <sz val="12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8" fillId="0" borderId="0"/>
    <xf numFmtId="0" fontId="1" fillId="0" borderId="0"/>
    <xf numFmtId="0" fontId="13" fillId="0" borderId="0"/>
    <xf numFmtId="0" fontId="4" fillId="0" borderId="0"/>
  </cellStyleXfs>
  <cellXfs count="58">
    <xf numFmtId="0" fontId="0" fillId="0" borderId="0" xfId="0"/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1" fillId="0" borderId="0" xfId="1" applyAlignment="1">
      <alignment horizontal="left" vertical="center" wrapText="1"/>
    </xf>
    <xf numFmtId="0" fontId="12" fillId="0" borderId="0" xfId="1" applyFont="1" applyAlignment="1">
      <alignment horizontal="left" vertical="center" wrapText="1"/>
    </xf>
    <xf numFmtId="164" fontId="2" fillId="0" borderId="1" xfId="2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0" xfId="1" applyFont="1" applyAlignment="1">
      <alignment horizontal="left" vertical="center" wrapText="1"/>
    </xf>
    <xf numFmtId="1" fontId="7" fillId="0" borderId="0" xfId="1" applyNumberFormat="1" applyFont="1" applyAlignment="1">
      <alignment horizontal="left" vertical="center" wrapText="1"/>
    </xf>
    <xf numFmtId="1" fontId="2" fillId="0" borderId="3" xfId="2" applyNumberFormat="1" applyFont="1" applyBorder="1" applyAlignment="1">
      <alignment horizontal="center" vertical="center" wrapText="1"/>
    </xf>
    <xf numFmtId="1" fontId="2" fillId="0" borderId="4" xfId="2" quotePrefix="1" applyNumberFormat="1" applyFont="1" applyBorder="1" applyAlignment="1">
      <alignment horizontal="center" vertical="center" wrapText="1"/>
    </xf>
    <xf numFmtId="1" fontId="2" fillId="0" borderId="5" xfId="2" quotePrefix="1" applyNumberFormat="1" applyFont="1" applyBorder="1" applyAlignment="1">
      <alignment horizontal="left" vertical="center" wrapText="1"/>
    </xf>
    <xf numFmtId="1" fontId="2" fillId="0" borderId="4" xfId="2" quotePrefix="1" applyNumberFormat="1" applyFont="1" applyBorder="1" applyAlignment="1">
      <alignment horizontal="right" vertical="center" wrapText="1"/>
    </xf>
    <xf numFmtId="1" fontId="2" fillId="0" borderId="3" xfId="2" applyNumberFormat="1" applyFont="1" applyBorder="1" applyAlignment="1">
      <alignment horizontal="right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left" vertical="center" wrapText="1"/>
    </xf>
    <xf numFmtId="0" fontId="9" fillId="4" borderId="1" xfId="1" applyFont="1" applyFill="1" applyBorder="1" applyAlignment="1">
      <alignment horizontal="left" vertical="center" wrapText="1"/>
    </xf>
    <xf numFmtId="0" fontId="9" fillId="4" borderId="1" xfId="4" applyFont="1" applyFill="1" applyBorder="1" applyAlignment="1">
      <alignment horizontal="left" vertical="center" wrapText="1"/>
    </xf>
    <xf numFmtId="1" fontId="9" fillId="4" borderId="4" xfId="2" applyNumberFormat="1" applyFont="1" applyFill="1" applyBorder="1" applyAlignment="1">
      <alignment horizontal="center" vertical="center" wrapText="1"/>
    </xf>
    <xf numFmtId="1" fontId="9" fillId="4" borderId="5" xfId="2" applyNumberFormat="1" applyFont="1" applyFill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1" fontId="11" fillId="4" borderId="1" xfId="1" applyNumberFormat="1" applyFont="1" applyFill="1" applyBorder="1" applyAlignment="1">
      <alignment horizontal="center" vertical="center" wrapText="1"/>
    </xf>
    <xf numFmtId="1" fontId="11" fillId="5" borderId="1" xfId="1" applyNumberFormat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4" applyFont="1" applyFill="1" applyBorder="1" applyAlignment="1">
      <alignment horizontal="left" vertical="center" wrapText="1"/>
    </xf>
    <xf numFmtId="0" fontId="1" fillId="0" borderId="0" xfId="3" applyAlignment="1">
      <alignment horizontal="left" vertical="center" wrapText="1"/>
    </xf>
    <xf numFmtId="0" fontId="1" fillId="0" borderId="0" xfId="3" applyAlignment="1">
      <alignment horizontal="center" vertical="center" wrapText="1"/>
    </xf>
    <xf numFmtId="1" fontId="1" fillId="0" borderId="0" xfId="3" applyNumberFormat="1" applyAlignment="1">
      <alignment horizontal="center" vertical="center" wrapText="1"/>
    </xf>
    <xf numFmtId="49" fontId="6" fillId="0" borderId="0" xfId="3" applyNumberFormat="1" applyFont="1" applyAlignment="1">
      <alignment horizontal="left" vertical="center" wrapText="1"/>
    </xf>
    <xf numFmtId="1" fontId="11" fillId="5" borderId="3" xfId="1" applyNumberFormat="1" applyFont="1" applyFill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center" vertical="center" wrapText="1"/>
    </xf>
    <xf numFmtId="0" fontId="11" fillId="0" borderId="3" xfId="4" applyFont="1" applyFill="1" applyBorder="1" applyAlignment="1">
      <alignment horizontal="right" vertical="center" wrapText="1"/>
    </xf>
    <xf numFmtId="0" fontId="11" fillId="0" borderId="4" xfId="4" applyFont="1" applyFill="1" applyBorder="1" applyAlignment="1">
      <alignment horizontal="right" vertical="center" wrapText="1"/>
    </xf>
    <xf numFmtId="0" fontId="11" fillId="0" borderId="5" xfId="4" applyFont="1" applyFill="1" applyBorder="1" applyAlignment="1">
      <alignment horizontal="right" vertical="center" wrapText="1"/>
    </xf>
    <xf numFmtId="0" fontId="11" fillId="0" borderId="3" xfId="4" applyFont="1" applyFill="1" applyBorder="1" applyAlignment="1">
      <alignment horizontal="center" vertical="center" wrapText="1"/>
    </xf>
    <xf numFmtId="0" fontId="11" fillId="0" borderId="4" xfId="4" applyFont="1" applyFill="1" applyBorder="1" applyAlignment="1">
      <alignment horizontal="center" vertical="center" wrapText="1"/>
    </xf>
    <xf numFmtId="0" fontId="11" fillId="0" borderId="5" xfId="4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1" fontId="2" fillId="2" borderId="8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1" fontId="2" fillId="4" borderId="3" xfId="2" applyNumberFormat="1" applyFont="1" applyFill="1" applyBorder="1" applyAlignment="1">
      <alignment horizontal="center" vertical="center" wrapText="1"/>
    </xf>
    <xf numFmtId="1" fontId="2" fillId="4" borderId="4" xfId="2" applyNumberFormat="1" applyFont="1" applyFill="1" applyBorder="1" applyAlignment="1">
      <alignment horizontal="center" vertical="center" wrapText="1"/>
    </xf>
    <xf numFmtId="1" fontId="2" fillId="4" borderId="5" xfId="2" applyNumberFormat="1" applyFont="1" applyFill="1" applyBorder="1" applyAlignment="1">
      <alignment horizontal="center" vertical="center" wrapText="1"/>
    </xf>
    <xf numFmtId="0" fontId="15" fillId="0" borderId="0" xfId="3" applyFont="1" applyAlignment="1">
      <alignment horizontal="center" vertical="center" wrapText="1"/>
    </xf>
    <xf numFmtId="0" fontId="15" fillId="0" borderId="9" xfId="3" applyFont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49" fontId="3" fillId="2" borderId="6" xfId="1" applyNumberFormat="1" applyFont="1" applyFill="1" applyBorder="1" applyAlignment="1">
      <alignment horizontal="center" vertical="center" wrapText="1"/>
    </xf>
    <xf numFmtId="49" fontId="3" fillId="2" borderId="7" xfId="1" applyNumberFormat="1" applyFont="1" applyFill="1" applyBorder="1" applyAlignment="1">
      <alignment horizontal="center" vertical="center" wrapText="1"/>
    </xf>
    <xf numFmtId="49" fontId="3" fillId="2" borderId="9" xfId="1" applyNumberFormat="1" applyFont="1" applyFill="1" applyBorder="1" applyAlignment="1">
      <alignment horizontal="center" vertical="center" wrapText="1"/>
    </xf>
    <xf numFmtId="49" fontId="3" fillId="2" borderId="10" xfId="1" applyNumberFormat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</cellXfs>
  <cellStyles count="6">
    <cellStyle name="Normalny" xfId="0" builtinId="0"/>
    <cellStyle name="Normalny 2" xfId="1"/>
    <cellStyle name="Normalny 3" xfId="5"/>
    <cellStyle name="Normalny_AWF rozliczenie 2008 2" xfId="4"/>
    <cellStyle name="Normalny_Formularz cenowy aktualne ceny kompleksowa  wrz 2011" xfId="2"/>
    <cellStyle name="Normalny_Zestawienie umów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tabSelected="1" zoomScale="55" zoomScaleNormal="55" workbookViewId="0">
      <selection activeCell="A4" sqref="A4:P5"/>
    </sheetView>
  </sheetViews>
  <sheetFormatPr defaultColWidth="9.140625" defaultRowHeight="15" x14ac:dyDescent="0.2"/>
  <cols>
    <col min="1" max="1" width="5.28515625" style="11" customWidth="1"/>
    <col min="2" max="2" width="21.5703125" style="12" customWidth="1"/>
    <col min="3" max="3" width="25.42578125" style="12" customWidth="1"/>
    <col min="4" max="4" width="27.28515625" style="12" customWidth="1"/>
    <col min="5" max="5" width="26.85546875" style="12" customWidth="1"/>
    <col min="6" max="6" width="16.5703125" style="11" customWidth="1"/>
    <col min="7" max="7" width="16.42578125" style="12" customWidth="1"/>
    <col min="8" max="8" width="18.28515625" style="11" customWidth="1"/>
    <col min="9" max="10" width="16.42578125" style="12" customWidth="1"/>
    <col min="11" max="11" width="15.42578125" style="12" customWidth="1"/>
    <col min="12" max="14" width="7.7109375" style="13" customWidth="1"/>
    <col min="15" max="16" width="5.85546875" style="13" customWidth="1"/>
    <col min="17" max="16384" width="9.140625" style="7"/>
  </cols>
  <sheetData>
    <row r="1" spans="1:16" customFormat="1" ht="23.25" customHeight="1" x14ac:dyDescent="0.25">
      <c r="B1" s="45" t="s">
        <v>32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6" customFormat="1" ht="23.25" customHeight="1" x14ac:dyDescent="0.25">
      <c r="B2" s="45" t="s">
        <v>50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6" s="31" customFormat="1" ht="23.25" customHeight="1" x14ac:dyDescent="0.2">
      <c r="F3" s="32"/>
      <c r="H3" s="32"/>
      <c r="I3" s="33"/>
      <c r="J3" s="33"/>
      <c r="L3" s="34"/>
      <c r="M3" s="34"/>
      <c r="N3" s="34"/>
      <c r="O3" s="34"/>
      <c r="P3" s="34"/>
    </row>
    <row r="4" spans="1:16" s="31" customFormat="1" ht="23.25" customHeight="1" x14ac:dyDescent="0.2">
      <c r="A4" s="49" t="s">
        <v>47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16" s="31" customFormat="1" ht="23.25" customHeight="1" x14ac:dyDescent="0.2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</row>
    <row r="6" spans="1:16" s="31" customFormat="1" ht="23.25" customHeight="1" x14ac:dyDescent="0.2">
      <c r="A6" s="50" t="s">
        <v>33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</row>
    <row r="7" spans="1:16" s="1" customFormat="1" ht="15" customHeight="1" x14ac:dyDescent="0.2">
      <c r="A7" s="51" t="s">
        <v>0</v>
      </c>
      <c r="B7" s="51" t="s">
        <v>1</v>
      </c>
      <c r="C7" s="51" t="s">
        <v>2</v>
      </c>
      <c r="D7" s="56" t="s">
        <v>3</v>
      </c>
      <c r="E7" s="51" t="s">
        <v>29</v>
      </c>
      <c r="F7" s="56" t="s">
        <v>4</v>
      </c>
      <c r="G7" s="51" t="s">
        <v>6</v>
      </c>
      <c r="H7" s="51" t="s">
        <v>30</v>
      </c>
      <c r="I7" s="43" t="s">
        <v>31</v>
      </c>
      <c r="J7" s="43" t="s">
        <v>46</v>
      </c>
      <c r="K7" s="51" t="s">
        <v>7</v>
      </c>
      <c r="L7" s="52" t="s">
        <v>5</v>
      </c>
      <c r="M7" s="52"/>
      <c r="N7" s="52"/>
      <c r="O7" s="52"/>
      <c r="P7" s="53"/>
    </row>
    <row r="8" spans="1:16" s="2" customFormat="1" ht="81.75" customHeight="1" x14ac:dyDescent="0.2">
      <c r="A8" s="51"/>
      <c r="B8" s="51"/>
      <c r="C8" s="51"/>
      <c r="D8" s="57"/>
      <c r="E8" s="51"/>
      <c r="F8" s="57"/>
      <c r="G8" s="51"/>
      <c r="H8" s="51"/>
      <c r="I8" s="44"/>
      <c r="J8" s="44"/>
      <c r="K8" s="51"/>
      <c r="L8" s="54"/>
      <c r="M8" s="54"/>
      <c r="N8" s="54"/>
      <c r="O8" s="54"/>
      <c r="P8" s="55"/>
    </row>
    <row r="9" spans="1:16" ht="99.75" customHeight="1" x14ac:dyDescent="0.2">
      <c r="A9" s="3">
        <v>1</v>
      </c>
      <c r="B9" s="4" t="s">
        <v>8</v>
      </c>
      <c r="C9" s="4" t="s">
        <v>9</v>
      </c>
      <c r="D9" s="5" t="s">
        <v>9</v>
      </c>
      <c r="E9" s="4" t="s">
        <v>34</v>
      </c>
      <c r="F9" s="6" t="s">
        <v>10</v>
      </c>
      <c r="G9" s="6" t="s">
        <v>11</v>
      </c>
      <c r="H9" s="6">
        <v>42202987</v>
      </c>
      <c r="I9" s="6">
        <v>1150</v>
      </c>
      <c r="J9" s="36">
        <f>I9/2</f>
        <v>575</v>
      </c>
      <c r="K9" s="6">
        <v>300</v>
      </c>
      <c r="L9" s="14">
        <v>5903</v>
      </c>
      <c r="M9" s="15">
        <v>1060</v>
      </c>
      <c r="N9" s="15" t="s">
        <v>17</v>
      </c>
      <c r="O9" s="15">
        <v>625</v>
      </c>
      <c r="P9" s="16">
        <v>489</v>
      </c>
    </row>
    <row r="10" spans="1:16" ht="99.75" customHeight="1" x14ac:dyDescent="0.2">
      <c r="A10" s="3">
        <f>A9+1</f>
        <v>2</v>
      </c>
      <c r="B10" s="4" t="s">
        <v>8</v>
      </c>
      <c r="C10" s="4" t="s">
        <v>9</v>
      </c>
      <c r="D10" s="5" t="s">
        <v>9</v>
      </c>
      <c r="E10" s="4" t="s">
        <v>48</v>
      </c>
      <c r="F10" s="6" t="s">
        <v>10</v>
      </c>
      <c r="G10" s="6" t="s">
        <v>11</v>
      </c>
      <c r="H10" s="6">
        <v>42203723</v>
      </c>
      <c r="I10" s="6">
        <v>440</v>
      </c>
      <c r="J10" s="6">
        <v>220</v>
      </c>
      <c r="K10" s="6">
        <v>160</v>
      </c>
      <c r="L10" s="14">
        <v>5903</v>
      </c>
      <c r="M10" s="15">
        <v>1060</v>
      </c>
      <c r="N10" s="15" t="s">
        <v>17</v>
      </c>
      <c r="O10" s="15">
        <v>351</v>
      </c>
      <c r="P10" s="16">
        <v>883</v>
      </c>
    </row>
    <row r="11" spans="1:16" ht="99.75" customHeight="1" x14ac:dyDescent="0.2">
      <c r="A11" s="3">
        <f>A10+1</f>
        <v>3</v>
      </c>
      <c r="B11" s="4" t="s">
        <v>8</v>
      </c>
      <c r="C11" s="4" t="s">
        <v>9</v>
      </c>
      <c r="D11" s="5" t="s">
        <v>9</v>
      </c>
      <c r="E11" s="4" t="s">
        <v>49</v>
      </c>
      <c r="F11" s="6" t="s">
        <v>10</v>
      </c>
      <c r="G11" s="6" t="s">
        <v>11</v>
      </c>
      <c r="H11" s="6">
        <v>422203724</v>
      </c>
      <c r="I11" s="6">
        <v>310</v>
      </c>
      <c r="J11" s="6">
        <v>155</v>
      </c>
      <c r="K11" s="6">
        <v>85</v>
      </c>
      <c r="L11" s="14">
        <v>5903</v>
      </c>
      <c r="M11" s="15">
        <v>1060</v>
      </c>
      <c r="N11" s="15" t="s">
        <v>17</v>
      </c>
      <c r="O11" s="15">
        <v>351</v>
      </c>
      <c r="P11" s="16">
        <v>876</v>
      </c>
    </row>
    <row r="12" spans="1:16" s="8" customFormat="1" ht="90" customHeight="1" x14ac:dyDescent="0.2">
      <c r="A12" s="19" t="s">
        <v>12</v>
      </c>
      <c r="B12" s="20" t="s">
        <v>13</v>
      </c>
      <c r="C12" s="20"/>
      <c r="D12" s="21"/>
      <c r="E12" s="20"/>
      <c r="F12" s="19"/>
      <c r="G12" s="19"/>
      <c r="H12" s="19"/>
      <c r="I12" s="26">
        <f>SUM(I9:I11)</f>
        <v>1900</v>
      </c>
      <c r="J12" s="26">
        <f>SUM(J9:J11)</f>
        <v>950</v>
      </c>
      <c r="K12" s="19"/>
      <c r="L12" s="46"/>
      <c r="M12" s="47"/>
      <c r="N12" s="47"/>
      <c r="O12" s="47"/>
      <c r="P12" s="48"/>
    </row>
    <row r="13" spans="1:16" ht="102" customHeight="1" x14ac:dyDescent="0.2">
      <c r="A13" s="3">
        <v>1</v>
      </c>
      <c r="B13" s="4" t="s">
        <v>8</v>
      </c>
      <c r="C13" s="4" t="s">
        <v>9</v>
      </c>
      <c r="D13" s="4" t="s">
        <v>14</v>
      </c>
      <c r="E13" s="28" t="s">
        <v>35</v>
      </c>
      <c r="F13" s="6" t="s">
        <v>10</v>
      </c>
      <c r="G13" s="6" t="s">
        <v>15</v>
      </c>
      <c r="H13" s="6">
        <v>96861706</v>
      </c>
      <c r="I13" s="6">
        <v>125</v>
      </c>
      <c r="J13" s="36">
        <f>I13/2</f>
        <v>62.5</v>
      </c>
      <c r="K13" s="6">
        <v>90</v>
      </c>
      <c r="L13" s="14">
        <v>5903</v>
      </c>
      <c r="M13" s="15">
        <v>1060</v>
      </c>
      <c r="N13" s="15" t="s">
        <v>17</v>
      </c>
      <c r="O13" s="15">
        <v>838</v>
      </c>
      <c r="P13" s="16">
        <v>551</v>
      </c>
    </row>
    <row r="14" spans="1:16" ht="102" customHeight="1" x14ac:dyDescent="0.2">
      <c r="A14" s="3">
        <f>A13+1</f>
        <v>2</v>
      </c>
      <c r="B14" s="4" t="s">
        <v>8</v>
      </c>
      <c r="C14" s="4" t="s">
        <v>9</v>
      </c>
      <c r="D14" s="5" t="s">
        <v>16</v>
      </c>
      <c r="E14" s="28" t="s">
        <v>42</v>
      </c>
      <c r="F14" s="6" t="s">
        <v>10</v>
      </c>
      <c r="G14" s="6" t="s">
        <v>15</v>
      </c>
      <c r="H14" s="6">
        <v>96777072</v>
      </c>
      <c r="I14" s="6">
        <v>190</v>
      </c>
      <c r="J14" s="36">
        <f t="shared" ref="J14:J20" si="0">I14/2</f>
        <v>95</v>
      </c>
      <c r="K14" s="6">
        <v>65</v>
      </c>
      <c r="L14" s="14">
        <v>5903</v>
      </c>
      <c r="M14" s="15">
        <v>1060</v>
      </c>
      <c r="N14" s="15" t="s">
        <v>17</v>
      </c>
      <c r="O14" s="15">
        <v>850</v>
      </c>
      <c r="P14" s="16">
        <v>409</v>
      </c>
    </row>
    <row r="15" spans="1:16" ht="102" customHeight="1" x14ac:dyDescent="0.2">
      <c r="A15" s="3">
        <f t="shared" ref="A15:A20" si="1">A14+1</f>
        <v>3</v>
      </c>
      <c r="B15" s="4" t="s">
        <v>8</v>
      </c>
      <c r="C15" s="4" t="s">
        <v>9</v>
      </c>
      <c r="D15" s="5" t="s">
        <v>9</v>
      </c>
      <c r="E15" s="28" t="s">
        <v>37</v>
      </c>
      <c r="F15" s="6" t="s">
        <v>10</v>
      </c>
      <c r="G15" s="6" t="s">
        <v>18</v>
      </c>
      <c r="H15" s="6">
        <v>56265099</v>
      </c>
      <c r="I15" s="6">
        <v>85</v>
      </c>
      <c r="J15" s="36">
        <f t="shared" si="0"/>
        <v>42.5</v>
      </c>
      <c r="K15" s="6">
        <v>27</v>
      </c>
      <c r="L15" s="14">
        <v>5903</v>
      </c>
      <c r="M15" s="15">
        <v>1060</v>
      </c>
      <c r="N15" s="15" t="s">
        <v>17</v>
      </c>
      <c r="O15" s="15">
        <v>730</v>
      </c>
      <c r="P15" s="16">
        <v>794</v>
      </c>
    </row>
    <row r="16" spans="1:16" ht="102" customHeight="1" x14ac:dyDescent="0.2">
      <c r="A16" s="3">
        <f t="shared" si="1"/>
        <v>4</v>
      </c>
      <c r="B16" s="4" t="s">
        <v>8</v>
      </c>
      <c r="C16" s="4" t="s">
        <v>9</v>
      </c>
      <c r="D16" s="5" t="s">
        <v>9</v>
      </c>
      <c r="E16" s="28" t="s">
        <v>36</v>
      </c>
      <c r="F16" s="6" t="s">
        <v>10</v>
      </c>
      <c r="G16" s="6" t="s">
        <v>18</v>
      </c>
      <c r="H16" s="6">
        <v>56265101</v>
      </c>
      <c r="I16" s="6">
        <v>30</v>
      </c>
      <c r="J16" s="36">
        <f t="shared" si="0"/>
        <v>15</v>
      </c>
      <c r="K16" s="6">
        <v>27</v>
      </c>
      <c r="L16" s="14">
        <v>5903</v>
      </c>
      <c r="M16" s="15">
        <v>1060</v>
      </c>
      <c r="N16" s="15" t="s">
        <v>17</v>
      </c>
      <c r="O16" s="15">
        <v>730</v>
      </c>
      <c r="P16" s="16">
        <v>787</v>
      </c>
    </row>
    <row r="17" spans="1:16" ht="102" customHeight="1" x14ac:dyDescent="0.2">
      <c r="A17" s="3">
        <f t="shared" si="1"/>
        <v>5</v>
      </c>
      <c r="B17" s="4" t="s">
        <v>8</v>
      </c>
      <c r="C17" s="4" t="s">
        <v>9</v>
      </c>
      <c r="D17" s="5" t="s">
        <v>16</v>
      </c>
      <c r="E17" s="30" t="s">
        <v>44</v>
      </c>
      <c r="F17" s="6" t="s">
        <v>10</v>
      </c>
      <c r="G17" s="6" t="s">
        <v>19</v>
      </c>
      <c r="H17" s="6">
        <v>56289130</v>
      </c>
      <c r="I17" s="6">
        <v>22</v>
      </c>
      <c r="J17" s="36">
        <f t="shared" si="0"/>
        <v>11</v>
      </c>
      <c r="K17" s="6">
        <v>22</v>
      </c>
      <c r="L17" s="14">
        <v>5903</v>
      </c>
      <c r="M17" s="15">
        <v>1060</v>
      </c>
      <c r="N17" s="15" t="s">
        <v>17</v>
      </c>
      <c r="O17" s="15">
        <v>737</v>
      </c>
      <c r="P17" s="16">
        <v>939</v>
      </c>
    </row>
    <row r="18" spans="1:16" ht="102" customHeight="1" x14ac:dyDescent="0.2">
      <c r="A18" s="3">
        <f t="shared" si="1"/>
        <v>6</v>
      </c>
      <c r="B18" s="4" t="s">
        <v>8</v>
      </c>
      <c r="C18" s="4" t="s">
        <v>9</v>
      </c>
      <c r="D18" s="5" t="s">
        <v>16</v>
      </c>
      <c r="E18" s="28" t="s">
        <v>43</v>
      </c>
      <c r="F18" s="6" t="s">
        <v>10</v>
      </c>
      <c r="G18" s="6" t="s">
        <v>18</v>
      </c>
      <c r="H18" s="6">
        <v>56265724</v>
      </c>
      <c r="I18" s="6">
        <v>25</v>
      </c>
      <c r="J18" s="36">
        <f t="shared" si="0"/>
        <v>12.5</v>
      </c>
      <c r="K18" s="6">
        <v>27</v>
      </c>
      <c r="L18" s="14">
        <v>5903</v>
      </c>
      <c r="M18" s="15">
        <v>1060</v>
      </c>
      <c r="N18" s="15" t="s">
        <v>17</v>
      </c>
      <c r="O18" s="15">
        <v>737</v>
      </c>
      <c r="P18" s="16">
        <v>922</v>
      </c>
    </row>
    <row r="19" spans="1:16" ht="102" customHeight="1" x14ac:dyDescent="0.2">
      <c r="A19" s="3">
        <f t="shared" si="1"/>
        <v>7</v>
      </c>
      <c r="B19" s="4" t="s">
        <v>8</v>
      </c>
      <c r="C19" s="4" t="s">
        <v>9</v>
      </c>
      <c r="D19" s="5" t="s">
        <v>9</v>
      </c>
      <c r="E19" s="28" t="s">
        <v>41</v>
      </c>
      <c r="F19" s="9" t="s">
        <v>20</v>
      </c>
      <c r="G19" s="6" t="s">
        <v>18</v>
      </c>
      <c r="H19" s="6">
        <v>11571677</v>
      </c>
      <c r="I19" s="6">
        <v>45</v>
      </c>
      <c r="J19" s="36">
        <f t="shared" si="0"/>
        <v>22.5</v>
      </c>
      <c r="K19" s="6">
        <v>11.4</v>
      </c>
      <c r="L19" s="18">
        <v>5902</v>
      </c>
      <c r="M19" s="17">
        <v>4385</v>
      </c>
      <c r="N19" s="15">
        <v>5034</v>
      </c>
      <c r="O19" s="15">
        <v>291</v>
      </c>
      <c r="P19" s="16">
        <v>820</v>
      </c>
    </row>
    <row r="20" spans="1:16" ht="102" customHeight="1" x14ac:dyDescent="0.2">
      <c r="A20" s="3">
        <f t="shared" si="1"/>
        <v>8</v>
      </c>
      <c r="B20" s="4" t="s">
        <v>8</v>
      </c>
      <c r="C20" s="4" t="s">
        <v>9</v>
      </c>
      <c r="D20" s="5" t="s">
        <v>9</v>
      </c>
      <c r="E20" s="29" t="s">
        <v>38</v>
      </c>
      <c r="F20" s="6" t="s">
        <v>10</v>
      </c>
      <c r="G20" s="6" t="s">
        <v>21</v>
      </c>
      <c r="H20" s="6">
        <v>56294201</v>
      </c>
      <c r="I20" s="6">
        <v>22.5</v>
      </c>
      <c r="J20" s="36">
        <f t="shared" si="0"/>
        <v>11.25</v>
      </c>
      <c r="K20" s="6">
        <v>27</v>
      </c>
      <c r="L20" s="14">
        <v>5903</v>
      </c>
      <c r="M20" s="15">
        <v>1060</v>
      </c>
      <c r="N20" s="15" t="s">
        <v>17</v>
      </c>
      <c r="O20" s="15">
        <v>766</v>
      </c>
      <c r="P20" s="16">
        <v>304</v>
      </c>
    </row>
    <row r="21" spans="1:16" s="8" customFormat="1" ht="57" customHeight="1" x14ac:dyDescent="0.2">
      <c r="A21" s="19" t="s">
        <v>22</v>
      </c>
      <c r="B21" s="20" t="s">
        <v>23</v>
      </c>
      <c r="C21" s="20"/>
      <c r="D21" s="21"/>
      <c r="E21" s="22"/>
      <c r="F21" s="19"/>
      <c r="G21" s="19"/>
      <c r="H21" s="19"/>
      <c r="I21" s="26">
        <f t="shared" ref="I21" si="2">SUM(I13:I20)</f>
        <v>544.5</v>
      </c>
      <c r="J21" s="26">
        <f>SUM(J13:J20)</f>
        <v>272.25</v>
      </c>
      <c r="K21" s="19"/>
      <c r="L21" s="46"/>
      <c r="M21" s="47"/>
      <c r="N21" s="47"/>
      <c r="O21" s="47"/>
      <c r="P21" s="48"/>
    </row>
    <row r="22" spans="1:16" ht="101.25" customHeight="1" x14ac:dyDescent="0.2">
      <c r="A22" s="10">
        <v>1</v>
      </c>
      <c r="B22" s="4" t="s">
        <v>8</v>
      </c>
      <c r="C22" s="4" t="s">
        <v>9</v>
      </c>
      <c r="D22" s="4" t="s">
        <v>9</v>
      </c>
      <c r="E22" s="29" t="s">
        <v>40</v>
      </c>
      <c r="F22" s="6" t="s">
        <v>10</v>
      </c>
      <c r="G22" s="6" t="s">
        <v>25</v>
      </c>
      <c r="H22" s="6">
        <v>51159095</v>
      </c>
      <c r="I22" s="6">
        <v>450</v>
      </c>
      <c r="J22" s="36">
        <f>I22/2</f>
        <v>225</v>
      </c>
      <c r="K22" s="6">
        <v>145</v>
      </c>
      <c r="L22" s="14">
        <v>5903</v>
      </c>
      <c r="M22" s="15">
        <v>1060</v>
      </c>
      <c r="N22" s="15" t="s">
        <v>17</v>
      </c>
      <c r="O22" s="15">
        <v>730</v>
      </c>
      <c r="P22" s="16">
        <v>800</v>
      </c>
    </row>
    <row r="23" spans="1:16" ht="101.25" customHeight="1" x14ac:dyDescent="0.2">
      <c r="A23" s="10">
        <f>A22+1</f>
        <v>2</v>
      </c>
      <c r="B23" s="4" t="s">
        <v>8</v>
      </c>
      <c r="C23" s="4" t="s">
        <v>9</v>
      </c>
      <c r="D23" s="4" t="s">
        <v>9</v>
      </c>
      <c r="E23" s="28" t="s">
        <v>39</v>
      </c>
      <c r="F23" s="6" t="s">
        <v>10</v>
      </c>
      <c r="G23" s="6" t="s">
        <v>24</v>
      </c>
      <c r="H23" s="6">
        <v>51160364</v>
      </c>
      <c r="I23" s="6">
        <v>5</v>
      </c>
      <c r="J23" s="36">
        <f t="shared" ref="J23:J24" si="3">I23/2</f>
        <v>2.5</v>
      </c>
      <c r="K23" s="6">
        <v>45</v>
      </c>
      <c r="L23" s="14">
        <v>5903</v>
      </c>
      <c r="M23" s="15">
        <v>1060</v>
      </c>
      <c r="N23" s="15" t="s">
        <v>17</v>
      </c>
      <c r="O23" s="15">
        <v>730</v>
      </c>
      <c r="P23" s="16">
        <v>817</v>
      </c>
    </row>
    <row r="24" spans="1:16" ht="101.25" customHeight="1" x14ac:dyDescent="0.2">
      <c r="A24" s="10">
        <f>A23+1</f>
        <v>3</v>
      </c>
      <c r="B24" s="4" t="s">
        <v>8</v>
      </c>
      <c r="C24" s="4" t="s">
        <v>9</v>
      </c>
      <c r="D24" s="5" t="s">
        <v>16</v>
      </c>
      <c r="E24" s="28" t="s">
        <v>45</v>
      </c>
      <c r="F24" s="6" t="s">
        <v>10</v>
      </c>
      <c r="G24" s="6" t="s">
        <v>25</v>
      </c>
      <c r="H24" s="6">
        <v>51159186</v>
      </c>
      <c r="I24" s="6">
        <v>72.5</v>
      </c>
      <c r="J24" s="36">
        <f t="shared" si="3"/>
        <v>36.25</v>
      </c>
      <c r="K24" s="6">
        <v>70</v>
      </c>
      <c r="L24" s="14">
        <v>5903</v>
      </c>
      <c r="M24" s="15">
        <v>1060</v>
      </c>
      <c r="N24" s="15" t="s">
        <v>17</v>
      </c>
      <c r="O24" s="15">
        <v>850</v>
      </c>
      <c r="P24" s="16">
        <v>393</v>
      </c>
    </row>
    <row r="25" spans="1:16" s="8" customFormat="1" ht="50.25" customHeight="1" x14ac:dyDescent="0.2">
      <c r="A25" s="19" t="s">
        <v>26</v>
      </c>
      <c r="B25" s="22" t="s">
        <v>27</v>
      </c>
      <c r="C25" s="21"/>
      <c r="D25" s="21"/>
      <c r="E25" s="22"/>
      <c r="F25" s="19"/>
      <c r="G25" s="19"/>
      <c r="H25" s="19"/>
      <c r="I25" s="26">
        <f>SUM(I22:I24)</f>
        <v>527.5</v>
      </c>
      <c r="J25" s="26">
        <f>SUM(J22:J24)</f>
        <v>263.75</v>
      </c>
      <c r="K25" s="19"/>
      <c r="L25" s="23"/>
      <c r="M25" s="23"/>
      <c r="N25" s="23"/>
      <c r="O25" s="23"/>
      <c r="P25" s="24"/>
    </row>
    <row r="26" spans="1:16" s="8" customFormat="1" ht="66" customHeight="1" x14ac:dyDescent="0.2">
      <c r="A26" s="37" t="s">
        <v>28</v>
      </c>
      <c r="B26" s="38"/>
      <c r="C26" s="38"/>
      <c r="D26" s="38"/>
      <c r="E26" s="38"/>
      <c r="F26" s="38"/>
      <c r="G26" s="38"/>
      <c r="H26" s="39"/>
      <c r="I26" s="27">
        <f>I25+I21+I12</f>
        <v>2972</v>
      </c>
      <c r="J26" s="35">
        <f>J25+J21+J12</f>
        <v>1486</v>
      </c>
      <c r="K26" s="40"/>
      <c r="L26" s="41"/>
      <c r="M26" s="41"/>
      <c r="N26" s="41"/>
      <c r="O26" s="41"/>
      <c r="P26" s="42"/>
    </row>
    <row r="27" spans="1:16" ht="43.5" customHeight="1" x14ac:dyDescent="0.2">
      <c r="I27" s="25"/>
      <c r="J27" s="25"/>
      <c r="K27" s="25"/>
    </row>
  </sheetData>
  <mergeCells count="20">
    <mergeCell ref="B7:B8"/>
    <mergeCell ref="C7:C8"/>
    <mergeCell ref="D7:D8"/>
    <mergeCell ref="E7:E8"/>
    <mergeCell ref="A26:H26"/>
    <mergeCell ref="K26:P26"/>
    <mergeCell ref="J7:J8"/>
    <mergeCell ref="B1:N1"/>
    <mergeCell ref="B2:N2"/>
    <mergeCell ref="L12:P12"/>
    <mergeCell ref="L21:P21"/>
    <mergeCell ref="A4:P5"/>
    <mergeCell ref="A6:P6"/>
    <mergeCell ref="H7:H8"/>
    <mergeCell ref="K7:K8"/>
    <mergeCell ref="L7:P8"/>
    <mergeCell ref="F7:F8"/>
    <mergeCell ref="G7:G8"/>
    <mergeCell ref="I7:I8"/>
    <mergeCell ref="A7:A8"/>
  </mergeCells>
  <printOptions horizontalCentered="1"/>
  <pageMargins left="7.874015748031496E-2" right="0.11811023622047245" top="0.43307086614173229" bottom="0.15748031496062992" header="0.19685039370078741" footer="7.874015748031496E-2"/>
  <pageSetup paperSize="9" scale="4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AWF Zestawienie obiektów </vt:lpstr>
      <vt:lpstr>'AWF Zestawienie obiektów '!Obszar_wydruku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Arleta Czerniak</cp:lastModifiedBy>
  <cp:lastPrinted>2022-09-20T11:09:40Z</cp:lastPrinted>
  <dcterms:created xsi:type="dcterms:W3CDTF">2020-08-25T20:24:35Z</dcterms:created>
  <dcterms:modified xsi:type="dcterms:W3CDTF">2022-09-20T11:09:44Z</dcterms:modified>
</cp:coreProperties>
</file>