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Arkusz1!$A$1:$M$129</definedName>
    <definedName name="OLE_LINK1" localSheetId="0">Arkusz1!$B$5</definedName>
  </definedNames>
  <calcPr calcId="144525"/>
</workbook>
</file>

<file path=xl/calcChain.xml><?xml version="1.0" encoding="utf-8"?>
<calcChain xmlns="http://schemas.openxmlformats.org/spreadsheetml/2006/main">
  <c r="K7" i="1" l="1"/>
  <c r="L7" i="1"/>
  <c r="K121" i="1" l="1"/>
  <c r="J121" i="1"/>
  <c r="L121" i="1" s="1"/>
  <c r="K120" i="1"/>
  <c r="J120" i="1"/>
  <c r="L120" i="1" s="1"/>
  <c r="K113" i="1"/>
  <c r="J113" i="1"/>
  <c r="L113" i="1" s="1"/>
  <c r="K112" i="1"/>
  <c r="J112" i="1"/>
  <c r="L112" i="1" s="1"/>
  <c r="K116" i="1"/>
  <c r="J116" i="1"/>
  <c r="L116" i="1" s="1"/>
  <c r="K74" i="1"/>
  <c r="J74" i="1"/>
  <c r="L74" i="1" s="1"/>
  <c r="K126" i="1"/>
  <c r="J126" i="1"/>
  <c r="L126" i="1" s="1"/>
  <c r="K125" i="1"/>
  <c r="J125" i="1"/>
  <c r="L125" i="1" s="1"/>
  <c r="K108" i="1"/>
  <c r="J108" i="1"/>
  <c r="L108" i="1" s="1"/>
  <c r="K107" i="1"/>
  <c r="J107" i="1"/>
  <c r="L107" i="1" s="1"/>
  <c r="K72" i="1"/>
  <c r="J72" i="1"/>
  <c r="L72" i="1" s="1"/>
  <c r="K71" i="1"/>
  <c r="J71" i="1"/>
  <c r="L71" i="1" s="1"/>
  <c r="L127" i="1" l="1"/>
  <c r="L122" i="1"/>
  <c r="K109" i="1"/>
  <c r="K127" i="1"/>
  <c r="K122" i="1"/>
  <c r="J114" i="1"/>
  <c r="L114" i="1" s="1"/>
  <c r="K114" i="1"/>
  <c r="K115" i="1"/>
  <c r="J115" i="1"/>
  <c r="L115" i="1" s="1"/>
  <c r="L109" i="1"/>
  <c r="K117" i="1" l="1"/>
  <c r="L117" i="1"/>
  <c r="J25" i="1"/>
  <c r="K37" i="1" l="1"/>
  <c r="J37" i="1"/>
  <c r="L37" i="1" s="1"/>
  <c r="K36" i="1"/>
  <c r="J36" i="1"/>
  <c r="L36" i="1" s="1"/>
  <c r="K35" i="1"/>
  <c r="J35" i="1"/>
  <c r="L35" i="1" s="1"/>
  <c r="K98" i="1"/>
  <c r="J98" i="1"/>
  <c r="L98" i="1" s="1"/>
  <c r="K22" i="1"/>
  <c r="J22" i="1"/>
  <c r="L22" i="1" s="1"/>
  <c r="K13" i="1"/>
  <c r="J13" i="1"/>
  <c r="L13" i="1" s="1"/>
  <c r="J53" i="1"/>
  <c r="L53" i="1" s="1"/>
  <c r="K53" i="1"/>
  <c r="K84" i="1"/>
  <c r="J5" i="1"/>
  <c r="L5" i="1" s="1"/>
  <c r="K5" i="1"/>
  <c r="J6" i="1"/>
  <c r="L6" i="1" s="1"/>
  <c r="K6" i="1"/>
  <c r="J10" i="1"/>
  <c r="L10" i="1" s="1"/>
  <c r="K10" i="1"/>
  <c r="J16" i="1"/>
  <c r="L16" i="1" s="1"/>
  <c r="K16" i="1"/>
  <c r="J19" i="1"/>
  <c r="L19" i="1" s="1"/>
  <c r="K19" i="1"/>
  <c r="L25" i="1"/>
  <c r="K25" i="1"/>
  <c r="J28" i="1"/>
  <c r="L28" i="1" s="1"/>
  <c r="K28" i="1"/>
  <c r="J31" i="1"/>
  <c r="L31" i="1" s="1"/>
  <c r="K31" i="1"/>
  <c r="J34" i="1"/>
  <c r="L34" i="1" s="1"/>
  <c r="K34" i="1"/>
  <c r="J41" i="1"/>
  <c r="L41" i="1" s="1"/>
  <c r="K41" i="1"/>
  <c r="J47" i="1"/>
  <c r="L47" i="1" s="1"/>
  <c r="K47" i="1"/>
  <c r="J48" i="1"/>
  <c r="L48" i="1" s="1"/>
  <c r="K48" i="1"/>
  <c r="J54" i="1"/>
  <c r="L54" i="1" s="1"/>
  <c r="K54" i="1"/>
  <c r="J55" i="1"/>
  <c r="L55" i="1" s="1"/>
  <c r="K55" i="1"/>
  <c r="J56" i="1"/>
  <c r="L56" i="1" s="1"/>
  <c r="K56" i="1"/>
  <c r="J57" i="1"/>
  <c r="L57" i="1" s="1"/>
  <c r="K57" i="1"/>
  <c r="J58" i="1"/>
  <c r="L58" i="1" s="1"/>
  <c r="K58" i="1"/>
  <c r="J59" i="1"/>
  <c r="L59" i="1" s="1"/>
  <c r="K59" i="1"/>
  <c r="J60" i="1"/>
  <c r="L60" i="1" s="1"/>
  <c r="K60" i="1"/>
  <c r="J61" i="1"/>
  <c r="L61" i="1" s="1"/>
  <c r="K61" i="1"/>
  <c r="J63" i="1"/>
  <c r="L63" i="1" s="1"/>
  <c r="K63" i="1"/>
  <c r="J64" i="1"/>
  <c r="L64" i="1" s="1"/>
  <c r="K64" i="1"/>
  <c r="J65" i="1"/>
  <c r="L65" i="1" s="1"/>
  <c r="K65" i="1"/>
  <c r="J66" i="1"/>
  <c r="L66" i="1" s="1"/>
  <c r="K66" i="1"/>
  <c r="J67" i="1"/>
  <c r="L67" i="1" s="1"/>
  <c r="K67" i="1"/>
  <c r="J99" i="1"/>
  <c r="L99" i="1" s="1"/>
  <c r="K99" i="1"/>
  <c r="J100" i="1"/>
  <c r="L100" i="1" s="1"/>
  <c r="K100" i="1"/>
  <c r="J104" i="1"/>
  <c r="L104" i="1" s="1"/>
  <c r="K104" i="1"/>
  <c r="J73" i="1"/>
  <c r="L73" i="1" s="1"/>
  <c r="K73" i="1"/>
  <c r="K75" i="1" s="1"/>
  <c r="J78" i="1"/>
  <c r="L78" i="1" s="1"/>
  <c r="K78" i="1"/>
  <c r="J79" i="1"/>
  <c r="L79" i="1" s="1"/>
  <c r="K79" i="1"/>
  <c r="J80" i="1"/>
  <c r="L80" i="1" s="1"/>
  <c r="K80" i="1"/>
  <c r="J84" i="1"/>
  <c r="L84" i="1" s="1"/>
  <c r="J90" i="1"/>
  <c r="L90" i="1" s="1"/>
  <c r="K90" i="1"/>
  <c r="K92" i="1" s="1"/>
  <c r="J91" i="1"/>
  <c r="L91" i="1" s="1"/>
  <c r="K91" i="1"/>
  <c r="J87" i="1"/>
  <c r="L87" i="1" s="1"/>
  <c r="K87" i="1"/>
  <c r="J95" i="1"/>
  <c r="L95" i="1" s="1"/>
  <c r="K95" i="1"/>
  <c r="J44" i="1"/>
  <c r="L44" i="1" s="1"/>
  <c r="K44" i="1"/>
  <c r="K81" i="1" l="1"/>
  <c r="K101" i="1"/>
  <c r="K68" i="1"/>
  <c r="K38" i="1"/>
  <c r="L101" i="1"/>
  <c r="L75" i="1"/>
  <c r="K49" i="1"/>
  <c r="L92" i="1"/>
  <c r="L49" i="1"/>
  <c r="L38" i="1"/>
  <c r="L81" i="1"/>
  <c r="L68" i="1"/>
</calcChain>
</file>

<file path=xl/sharedStrings.xml><?xml version="1.0" encoding="utf-8"?>
<sst xmlns="http://schemas.openxmlformats.org/spreadsheetml/2006/main" count="170" uniqueCount="104">
  <si>
    <t>L.p.</t>
  </si>
  <si>
    <t>Nazwa materiału</t>
  </si>
  <si>
    <t>Wielkość</t>
  </si>
  <si>
    <t>Kod</t>
  </si>
  <si>
    <t>Producent</t>
  </si>
  <si>
    <t>J.M</t>
  </si>
  <si>
    <t>Ilość oferow.</t>
  </si>
  <si>
    <t>Cena jedn.  netto</t>
  </si>
  <si>
    <t xml:space="preserve"> % VAT</t>
  </si>
  <si>
    <t>Cena jedn. brutto</t>
  </si>
  <si>
    <t>Wartość netto</t>
  </si>
  <si>
    <t>Wartość brutto</t>
  </si>
  <si>
    <t>szt.</t>
  </si>
  <si>
    <t>Zadanie 3</t>
  </si>
  <si>
    <t>Zadanie 4</t>
  </si>
  <si>
    <t>Zadanie 5</t>
  </si>
  <si>
    <t>Zadanie 1</t>
  </si>
  <si>
    <t>szt</t>
  </si>
  <si>
    <t>Zadanie 7</t>
  </si>
  <si>
    <t>Zadanie 8</t>
  </si>
  <si>
    <t>Zadanie 9</t>
  </si>
  <si>
    <t>Zadanie 10</t>
  </si>
  <si>
    <t>Wartość</t>
  </si>
  <si>
    <t>Zadanie 11</t>
  </si>
  <si>
    <t>Retraktory tęczówkowe  jednorazowe , okrągłe,  propylenowe włókno, z silikonowym pierścieniem stabilizującym (5 szt/opakowanie)</t>
  </si>
  <si>
    <t>op</t>
  </si>
  <si>
    <t>Zadanie 12</t>
  </si>
  <si>
    <t>Kaniula jednorazowa do komory przedniej 27G x 7/8 in, zagięta:  4,0mm; 6,0mm; 9,0mm;  8,0mm -spłaszczona na końcu (do hydrodysekcji)</t>
  </si>
  <si>
    <t xml:space="preserve">Kaniula jednorazowa do komory przedniej 25G x 7/8in, zagięta, 4,0mm; 6,0mm; 9,0mm;  8,0mm -spłaszczona na końcu (do hydrodysekcji); </t>
  </si>
  <si>
    <t>Zadanie 13</t>
  </si>
  <si>
    <t>System do wymuszonej irygacji kompatybilny z aparatem Geuder Megatron S3</t>
  </si>
  <si>
    <t>Sondy do endolasera proste i zakrzywione 23 G kompatybilne z laserem Irix Medical OcuLight GL</t>
  </si>
  <si>
    <t xml:space="preserve">Kaniula do usuwania oleju silikonowego dł 7,0mm 23 G </t>
  </si>
  <si>
    <t xml:space="preserve">Oświetlacz żyrandolowy 25 G lub 27G  wraz z trokarem kompatybilny z aparatem Xenotron III </t>
  </si>
  <si>
    <t>Zestaw do podawania oleju kompatybilny z aparatem Geuder Megatron S3</t>
  </si>
  <si>
    <t>Witrektom G23</t>
  </si>
  <si>
    <t>Pojemnik z powietrzem i kranikiem G23</t>
  </si>
  <si>
    <t>Światłowód G23</t>
  </si>
  <si>
    <t>Witrektom  G25</t>
  </si>
  <si>
    <t>Światłowód G25</t>
  </si>
  <si>
    <t>Pojemnik z powietrzem i kranikiem G25</t>
  </si>
  <si>
    <t>Sondy do endolasera proste i zakrzywione 25 G kompatybilne z laserem Irix Medical OcuLight GL</t>
  </si>
  <si>
    <t>Zadanie 14</t>
  </si>
  <si>
    <t xml:space="preserve">Jednorazowa penseta do usuwania ILM  23G        </t>
  </si>
  <si>
    <t xml:space="preserve">Jednorazowa penseta do usuwania ILM  25G        </t>
  </si>
  <si>
    <t>Jednorazowa igła fletowa aktywna 23G</t>
  </si>
  <si>
    <t xml:space="preserve">Jednorazowa kaniula, do iniekcji podsiatkówej, wysuwana 23G,  tip 41G </t>
  </si>
  <si>
    <t>Filtr mikroporowy mikrobiologiczny                       materiał membrany całkowicie obojętny,nie reagujący z gazami SF6 i C3F8, powietrzem ani nie uwalnia jakichkolwiek składników;średnica 15mm lub 25 mm lub 30 mm,wielkość porów membrany 0,2 um,złącze standardowy luer</t>
  </si>
  <si>
    <t>Zadanie 15</t>
  </si>
  <si>
    <t>Osłona na oko-jednorazowa, sztywna,przezroczysta stosowana po operacjach okulistycznych</t>
  </si>
  <si>
    <t>Zadanie 2</t>
  </si>
  <si>
    <t>Osłona rogówki PMMA  do zabiegów okuloplastycznych  dla dorosłych z latexową przyssawką</t>
  </si>
  <si>
    <t xml:space="preserve">Pierścień dotorebkowy, w tym z możliwością podszycia
Średnica pierścienia: 11mm, 12mm, 13mm
Pierścień zapakowany w injektorze sterylny jednorazowego użycia (nie dotyczy pierścieni do podszycia) 
</t>
  </si>
  <si>
    <t>Zestaw do bikanalikowej intubacji dróg łzowych autostabilizujący się, długość 30mm.</t>
  </si>
  <si>
    <t>Zestaw do intubacji dróg łzowych  Bika dla dorosłych</t>
  </si>
  <si>
    <t>Zadanie 6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</si>
  <si>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</si>
  <si>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</si>
  <si>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</si>
  <si>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</si>
  <si>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</si>
  <si>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</si>
  <si>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</si>
  <si>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Soczewka przednio komorowa afakijna mocowana do tęczówki wraz z igłą implantacyjną  - soczewka afakijna - materiał: PMMA - średnica części optycznej 5,0 – 6,0 mm - średnica całkowita 8,0 – 8,5 mm - Zakres mocy + 2 D do +30D</t>
  </si>
  <si>
    <t>Soczewka wewnątrzgałkowa trzyczęściowa, sferyczna, optyka z akrylu hydrofobowy jednorodny z filtrem UV, hapteny z PMMA, Stopień uwodnienia materiału w całym przekroju poniżej 1 % Średnica całkowita 13mm-13,5 mm średnica optyczna 6,0 mm (+/-5 mm) angulacja 0 – 5 st.  zakres mocy  od  - 12,5 D do + 25,5 D  gradacja mocy co  0,5D od  - 10,0 D do + 30,0 D gradacja mocy  co 1,0 D kształt krawędzi części optycznej: przednia krawędź: zaokrąglona ,tylna krawędź: ostro ścięta</t>
  </si>
  <si>
    <t>Jednorazowa igła fletowa aktywna 25G</t>
  </si>
  <si>
    <t>Igła cienkościenna  0,30x13mm (30Gx1/2”) wykorzystywana do podszywania soczewek trzyczęściowych   techniką YAMANE</t>
  </si>
  <si>
    <t>Kauter jednorazowy, niskotemperaturowy, temperatura pracy 427-482 stopni Celsjusza</t>
  </si>
  <si>
    <t>Pierścień mocujący do wewnątrzgałkowje fiksacji trzyczęściowych soczewek IOL z wykorzystaniem techniki dwuigłowej w rozmiarze 30G. Narzędzie wykonane ze stali chirurgicznej z podwójna powłoką chromową. Długość całkowita 110 mm</t>
  </si>
  <si>
    <t>Trocar G23 z drenem</t>
  </si>
  <si>
    <t>Trocar G25 z drenem</t>
  </si>
  <si>
    <t>Zadanie 23</t>
  </si>
  <si>
    <t>Zadanie 24</t>
  </si>
  <si>
    <t>Soczewka kontaktowa-opatrunkowa 30-dniowa</t>
  </si>
  <si>
    <t>Zadanie 25</t>
  </si>
  <si>
    <r>
      <t>Soczewka wewnątrzgałkowa jednoczęściowa : -zwijalna, hydrofilna, asferyczna, jednoczęściowa, filtr UV -średnica optyczna 6,0 – 6,5 mm -średnica całkowita 10,5 -13,0 mm -zakres mocy -10,0 do + 40,0 D ( od +10,0 do +30,0 co 0,5 D) Angulacja 0-10 st,- dwie części haptyczne z otworem wzdłuż całego haptyka. - zabezpieczenie przed PCO podwójna ostra krawędź na całym obwodzie soczewki 360</t>
    </r>
    <r>
      <rPr>
        <vertAlign val="superscript"/>
        <sz val="10"/>
        <rFont val="Arial Narrow"/>
        <family val="2"/>
        <charset val="238"/>
      </rPr>
      <t>0</t>
    </r>
    <r>
      <rPr>
        <sz val="10"/>
        <rFont val="Arial Narrow"/>
        <family val="2"/>
        <charset val="238"/>
      </rPr>
      <t xml:space="preserve"> - implantacja iniektorem jednorazowym ( w komplecie z soczewką) przez cięcie od 1,8 -2,65mm</t>
    </r>
  </si>
  <si>
    <r>
      <t>Soczewka hydrofobowa wewnątrzgałkowa Edof  o wydłużonej głębi ostrości</t>
    </r>
    <r>
      <rPr>
        <sz val="10"/>
        <color rgb="FF000000"/>
        <rFont val="Arial Narrow"/>
        <family val="2"/>
        <charset val="238"/>
      </rPr>
      <t xml:space="preserve"> Soczewka wewnątrzgałkowa zwijalna asferyczna jednoczęściowa,</t>
    </r>
    <r>
      <rPr>
        <b/>
        <sz val="10"/>
        <color rgb="FF000000"/>
        <rFont val="Arial Narrow"/>
        <family val="2"/>
        <charset val="238"/>
      </rPr>
      <t> z rozszerzoną głębią ostrości. Przeznaczona do optycznej korekcji starczowzroczności.Konstrukcja optyki niedyfrakcyjna mająca na celu zapewnienie doskonałej widoczności na odległość i w obszarze pośrednim, przy jednoczesnej minimalizacji wizualnych skutków ubocznych.</t>
    </r>
    <r>
      <rPr>
        <sz val="10"/>
        <color rgb="FF000000"/>
        <rFont val="Arial Narrow"/>
        <family val="2"/>
        <charset val="238"/>
      </rPr>
      <t xml:space="preserve">  Wykonana z materiału hydrofobowego. Filtr UV i filtr światła niebieskiego. Średnica części optycznej  6,0 mm; długość całkowita 13,00 mm; stopień uwodnienia poniżej 1%; angulacja 0º; dioptraż od +8D do 30 D (co 0,5 D) , od 30D do 35 D (co 1 D),  dwie części haptyczne z otworem wzdłuż całego haptyka.  Zabezpieczenie przed PCO podwójna ostra krawędź na całym obwodzie soczewki 360; Index refrakcji: 1.46. Soczewka fabrycznie załadowana do injektora. Implantacja przez cięcie 2,2 mm przy pomocy jednorazowego zestawu do implantacji .</t>
    </r>
  </si>
  <si>
    <r>
      <t xml:space="preserve">Marker /pisak chirurgiczny medyczny do skóry: </t>
    </r>
    <r>
      <rPr>
        <sz val="10"/>
        <color rgb="FF333333"/>
        <rFont val="Arial Narrow"/>
        <family val="2"/>
        <charset val="238"/>
      </rPr>
      <t xml:space="preserve">dwustronna końcówka: 0,5 mm i 1,0 mm, produkt szybkoschnący, </t>
    </r>
    <r>
      <rPr>
        <b/>
        <sz val="10"/>
        <color rgb="FF333333"/>
        <rFont val="Arial Narrow"/>
        <family val="2"/>
        <charset val="238"/>
      </rPr>
      <t>odporny na środki dezynfekcyjne, kolor fioletowy/niebieski/granat linijka w zestawie,</t>
    </r>
    <r>
      <rPr>
        <b/>
        <sz val="10"/>
        <color rgb="FF111111"/>
        <rFont val="Arial Narrow"/>
        <family val="2"/>
        <charset val="238"/>
      </rPr>
      <t xml:space="preserve"> </t>
    </r>
    <r>
      <rPr>
        <b/>
        <sz val="10"/>
        <color rgb="FF333333"/>
        <rFont val="Arial Narrow"/>
        <family val="2"/>
        <charset val="238"/>
      </rPr>
      <t>sterylny</t>
    </r>
  </si>
  <si>
    <r>
      <t xml:space="preserve">Jednorazowa kaniula luer lock do witrektomii, tępo zakończona, prosta, </t>
    </r>
    <r>
      <rPr>
        <b/>
        <sz val="10"/>
        <rFont val="Arial Narrow"/>
        <family val="2"/>
        <charset val="238"/>
      </rPr>
      <t>23G, dł. 32mm</t>
    </r>
  </si>
  <si>
    <r>
      <t xml:space="preserve">Jednorazowa kaniula luer lock do witrektomii, tępo zakończona, prosta, </t>
    </r>
    <r>
      <rPr>
        <b/>
        <sz val="10"/>
        <rFont val="Arial Narrow"/>
        <family val="2"/>
        <charset val="238"/>
      </rPr>
      <t>25G, dł. 32mm</t>
    </r>
  </si>
  <si>
    <r>
      <t xml:space="preserve">Końcówka do </t>
    </r>
    <r>
      <rPr>
        <i/>
        <sz val="10"/>
        <rFont val="Arial Narrow"/>
        <family val="2"/>
        <charset val="238"/>
      </rPr>
      <t>igły fletowej</t>
    </r>
    <r>
      <rPr>
        <sz val="10"/>
        <rFont val="Arial Narrow"/>
        <family val="2"/>
        <charset val="238"/>
      </rPr>
      <t xml:space="preserve">  z silikonowym tipem </t>
    </r>
    <r>
      <rPr>
        <b/>
        <sz val="10"/>
        <rFont val="Arial Narrow"/>
        <family val="2"/>
        <charset val="238"/>
      </rPr>
      <t>23G</t>
    </r>
    <r>
      <rPr>
        <sz val="10"/>
        <rFont val="Arial Narrow"/>
        <family val="2"/>
        <charset val="238"/>
      </rPr>
      <t xml:space="preserve"> luer lock </t>
    </r>
  </si>
  <si>
    <r>
      <t xml:space="preserve">Końcówka do </t>
    </r>
    <r>
      <rPr>
        <i/>
        <sz val="10"/>
        <rFont val="Arial Narrow"/>
        <family val="2"/>
        <charset val="238"/>
      </rPr>
      <t>igły fletowej</t>
    </r>
    <r>
      <rPr>
        <sz val="10"/>
        <rFont val="Arial Narrow"/>
        <family val="2"/>
        <charset val="238"/>
      </rPr>
      <t xml:space="preserve">  z silikonowym tipem </t>
    </r>
    <r>
      <rPr>
        <b/>
        <sz val="10"/>
        <rFont val="Arial Narrow"/>
        <family val="2"/>
        <charset val="238"/>
      </rPr>
      <t xml:space="preserve">25G </t>
    </r>
    <r>
      <rPr>
        <sz val="10"/>
        <rFont val="Arial Narrow"/>
        <family val="2"/>
        <charset val="238"/>
      </rPr>
      <t>luer lock</t>
    </r>
  </si>
  <si>
    <r>
      <t xml:space="preserve">Jednorazowa dwudrożna kaniula do podawania dekaliny </t>
    </r>
    <r>
      <rPr>
        <b/>
        <sz val="10"/>
        <rFont val="Arial Narrow"/>
        <family val="2"/>
        <charset val="238"/>
      </rPr>
      <t>23G</t>
    </r>
  </si>
  <si>
    <r>
      <t xml:space="preserve">Jednorazowa dwudrożna kaniula do podawania dekaliny </t>
    </r>
    <r>
      <rPr>
        <b/>
        <sz val="10"/>
        <rFont val="Arial Narrow"/>
        <family val="2"/>
        <charset val="238"/>
      </rPr>
      <t>25G</t>
    </r>
  </si>
  <si>
    <r>
      <t xml:space="preserve">Jednorazowa sterylna miotełka z końcówką silikonową (skraper) pokrytą syntetycznym pyłem diamentowym, używana do peelingu błon siatkówkowych rozmiar </t>
    </r>
    <r>
      <rPr>
        <b/>
        <sz val="10"/>
        <rFont val="Arial Narrow"/>
        <family val="2"/>
        <charset val="238"/>
      </rPr>
      <t>23G</t>
    </r>
  </si>
  <si>
    <r>
      <t xml:space="preserve">Jednorazowa sterylna miotełka z końcówką silikonową (skraper) pokrytą syntetycznym pyłem diamentowym, używana do peelingu błon siatkówkowych rozmiar </t>
    </r>
    <r>
      <rPr>
        <b/>
        <sz val="10"/>
        <rFont val="Arial Narrow"/>
        <family val="2"/>
        <charset val="238"/>
      </rPr>
      <t>25G</t>
    </r>
  </si>
  <si>
    <t>Zadanie 26</t>
  </si>
  <si>
    <t>Uwagi</t>
  </si>
  <si>
    <r>
      <t>Soczewka hydrofilna wewnątrzgałkowa</t>
    </r>
    <r>
      <rPr>
        <b/>
        <sz val="10"/>
        <rFont val="Arial Narrow"/>
        <family val="2"/>
        <charset val="238"/>
      </rPr>
      <t xml:space="preserve"> AddOn</t>
    </r>
    <r>
      <rPr>
        <sz val="10"/>
        <rFont val="Arial Narrow"/>
        <family val="2"/>
        <charset val="238"/>
      </rPr>
      <t xml:space="preserve"> </t>
    </r>
    <r>
      <rPr>
        <sz val="10"/>
        <color rgb="FF000000"/>
        <rFont val="Arial Narrow"/>
        <family val="2"/>
        <charset val="238"/>
      </rPr>
      <t>Soczewka wewnątrzgałkowa zwijalna asferyczna jednoczęściowa  do refrakcyjnej korekcji chirurgicznej oczu pseudofakijnych. Doszczepiana do „sulcusa” nad sztuszczą soczewkę. Kompatybilna ze wszystkimi popularnymi soczewkami IOL, niezależnie od ich konstrukcji lub materiału. Wykonana z materiału hydrofilnego z zawartością kopolimerów hydrofobowych. Filtr UV. Średnica części optycznej  6,0 mm; długość całkowita 13,00 mm; stopień uwodnienia  25%; angulacja 0º; dioptraż od -10D do + 10D (co 0,25 D) ; cztery elastyczne hapteny z otworem. Zabezpieczenie przed PCO podwójna ostra krawędź na całym obwodzie soczewki 360</t>
    </r>
    <r>
      <rPr>
        <vertAlign val="superscript"/>
        <sz val="10"/>
        <color rgb="FF000000"/>
        <rFont val="Arial Narrow"/>
        <family val="2"/>
        <charset val="238"/>
      </rPr>
      <t>0</t>
    </r>
    <r>
      <rPr>
        <sz val="10"/>
        <color rgb="FF000000"/>
        <rFont val="Arial Narrow"/>
        <family val="2"/>
        <charset val="238"/>
      </rPr>
      <t>. Implantacja przez cięcie od 2,2  mm przy pomocy jednorazowego zestawu do implantacji zawierającego injector oraz kartridż</t>
    </r>
  </si>
  <si>
    <t xml:space="preserve">Soczewka zwijalna akrylowa wieloogniskowa 
- zakres dioptrii : od  +10,0 do +30,0 D
  gradacja mocy co  0,5D 
- max. Średnica soczewki : 12,0-13,0mm 
- średnica cz. optycznej : 6,0 mm
Addycja +3,5Dpt
- implantowana jednorazowym injectorem (w komplecie z soczewką)
</t>
  </si>
  <si>
    <t>Noże mikrochirurgiczne typu SLIT do operacji zaćmy metodą fakoemulsyfikacji
Kształt:  zakrzywiony (odgięty) 
Szerokość: 2,2mm, 2,65mm 
Opakowanie fabryczne sterylne, jednorazowego użycia</t>
  </si>
  <si>
    <t>Noże mikrochirurgiczne typu MVR
kształt:  zakrzywiony ( odgięty)  i  prosty
Szerokość w  20G, 23G
Opakowanie fabryczne sterylne, jednorazowego użycia</t>
  </si>
  <si>
    <t>Noże mikrochirurgiczne typu  CRESCENT  Bevel up
kształt: zakrzywiony (odgięty) 
Szerokość:  2,0mm ; 2,5mm
Opakowanie fabryczne sterylne, jednorazowego użycia</t>
  </si>
  <si>
    <t>Noże mikrochirurgiczne proste, jedna krawędź tnąca
kształt: prosty
kąt ostrza: 15°, 30°, 
Opakowanie fabryczne sterylne, jednorazowego użycia</t>
  </si>
  <si>
    <t>Zestaw jednorazowy kompatybilny z aparatem Geuder Megatron S3 zawierający 150kpl</t>
  </si>
  <si>
    <t>Zestaw jednorazowy kompatybilny z aparatem Geuder Megatron S3 zawierający 20kpl</t>
  </si>
  <si>
    <t>Jednorazowa sterylna  witrektomijna soczewka nagałkowa, 
- płaska,
- z miękkim pierścieniem, 
- pakowana pojedynczo w sterylnym blistrze,</t>
  </si>
  <si>
    <t>Taśma silikonowa do opasania gałki
wymagana szerokość  2,5 mm
sterylna, jednorazowego użycia, pakowane oddzielnie,  5 sztuk w opakowaniu</t>
  </si>
  <si>
    <t>Zacisk  silikonowy do taśmy opasującej (rurka Wackego)
Okrągła, wymiary: wewn.-1.5mm, zewn.2.4-2.5mm
sterylna, jednorazowego użycia, pakowane oddzielnie,  5 sztuk w opakowaniu</t>
  </si>
  <si>
    <t>Soczewka zwijalna akrylowa toryczna  z przednią powierzchnią asferyczną
 - zakres dioptrii : od  +1,0 do +34,0 D
- zakres cylindra (na poziomie implantu) 
  od +1,0 do + 10,0 mm
- średnica całkowita: 12,0 -13,0 mm
- średnica cz. optycznej : 6,0 mm
- implantowana jednorazowym injectorem (w komplecie z soczewką)</t>
  </si>
  <si>
    <t>Substancja wiskoelastyczna dyspersyjna  stosowana śródoperacyjnie do wnętrza oka
 ampułkostrzykawka 0,7-1 ml, 
3 % kwas hialuronowy 
stężenie – 30 mg/ml (3%) hialuronianu sodu, 
masa cząsteczkowa: 1,1-2,0 mlnD
 lepkość (0,1s ˉ¹): 150-250000 mPa.s
Osmolarność: 270-400 mOsm/kg
ampułkostrzykawka</t>
  </si>
  <si>
    <t>Substancja wiskoelastyczna kohezyjna stosowana śródoperacyjnie do wnętrza oka
 ampułkostrzykawka  0,7 -1 ml, 
1,4 % kwas hialuronowy otrzymywany w procesie biofermentacji, stężenie – 14 mg/ml (1,4%) hialuronianu sodu, masa cząsteczkowa: powyżej 3,2-3,5 x 10⁶ Daltonów, lepkość (0,1s ˉ¹): 120 000 mPa•s,
ampułostrzykawka</t>
  </si>
  <si>
    <t>2% roztwór hydroksypropylometylocelulozy : 
Objętość : 2,0-2,5 ml
Lepkość – 5 000 mPa-s
Osmolarność – 265 -300 mOsmol/l
pH – 6,8 -7,6 ampułkostrzykawka</t>
  </si>
  <si>
    <t>Gąbka silikonowa do wszczepów nagałkowych
Okrągła, srednica 3,0 mm
sterylna, jednorazowego użycia, pakowane oddzielnie,  5 sztuk w opakowaniu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</si>
</sst>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&quot; zł&quot;"/>
  </numFmts>
  <fonts count="14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9"/>
      <name val="Arial Narrow"/>
      <family val="2"/>
      <charset val="238"/>
    </font>
    <font>
      <vertAlign val="superscript"/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vertAlign val="superscript"/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222222"/>
      <name val="Arial Narrow"/>
      <family val="2"/>
      <charset val="238"/>
    </font>
    <font>
      <sz val="10"/>
      <color rgb="FF333333"/>
      <name val="Arial Narrow"/>
      <family val="2"/>
      <charset val="238"/>
    </font>
    <font>
      <b/>
      <sz val="10"/>
      <color rgb="FF333333"/>
      <name val="Arial Narrow"/>
      <family val="2"/>
      <charset val="238"/>
    </font>
    <font>
      <b/>
      <sz val="10"/>
      <color rgb="FF111111"/>
      <name val="Arial Narrow"/>
      <family val="2"/>
      <charset val="238"/>
    </font>
    <font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165" fontId="3" fillId="0" borderId="11" xfId="0" applyNumberFormat="1" applyFont="1" applyFill="1" applyBorder="1" applyAlignment="1">
      <alignment horizontal="center" vertical="center" wrapText="1"/>
    </xf>
    <xf numFmtId="165" fontId="3" fillId="0" borderId="1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165" fontId="3" fillId="3" borderId="1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164" fontId="2" fillId="0" borderId="9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164" fontId="2" fillId="3" borderId="9" xfId="0" applyNumberFormat="1" applyFont="1" applyFill="1" applyBorder="1" applyAlignment="1">
      <alignment horizontal="center" vertical="center" wrapText="1"/>
    </xf>
    <xf numFmtId="165" fontId="3" fillId="3" borderId="14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3" fontId="1" fillId="0" borderId="9" xfId="0" applyNumberFormat="1" applyFont="1" applyFill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 vertical="center" wrapText="1"/>
    </xf>
    <xf numFmtId="9" fontId="1" fillId="0" borderId="9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3" fontId="1" fillId="0" borderId="9" xfId="0" applyNumberFormat="1" applyFont="1" applyFill="1" applyBorder="1" applyAlignment="1">
      <alignment horizontal="center" vertical="center"/>
    </xf>
    <xf numFmtId="9" fontId="1" fillId="0" borderId="9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9" fontId="1" fillId="0" borderId="3" xfId="0" applyNumberFormat="1" applyFont="1" applyFill="1" applyBorder="1" applyAlignment="1">
      <alignment horizontal="center" vertical="center" wrapText="1"/>
    </xf>
    <xf numFmtId="3" fontId="1" fillId="0" borderId="7" xfId="0" applyNumberFormat="1" applyFont="1" applyFill="1" applyBorder="1" applyAlignment="1">
      <alignment horizontal="center" vertical="center" wrapText="1"/>
    </xf>
    <xf numFmtId="9" fontId="1" fillId="0" borderId="7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2" fontId="1" fillId="0" borderId="9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9" fontId="1" fillId="3" borderId="9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" fillId="0" borderId="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"/>
  <sheetViews>
    <sheetView tabSelected="1" topLeftCell="A109" zoomScale="120" zoomScaleNormal="120" zoomScaleSheetLayoutView="80" workbookViewId="0">
      <selection activeCell="A5" sqref="A5:XFD6"/>
    </sheetView>
  </sheetViews>
  <sheetFormatPr defaultRowHeight="12.75" x14ac:dyDescent="0.2"/>
  <cols>
    <col min="1" max="1" width="3.7109375" style="18" customWidth="1"/>
    <col min="2" max="2" width="40.28515625" style="18" customWidth="1"/>
    <col min="3" max="3" width="9.7109375" style="15" customWidth="1"/>
    <col min="4" max="4" width="8.7109375" style="15" customWidth="1"/>
    <col min="5" max="5" width="9.7109375" style="15" customWidth="1"/>
    <col min="6" max="6" width="6.28515625" style="15" customWidth="1"/>
    <col min="7" max="7" width="8.42578125" style="15" customWidth="1"/>
    <col min="8" max="8" width="9.140625" style="15"/>
    <col min="9" max="9" width="5" style="15" customWidth="1"/>
    <col min="10" max="10" width="9.140625" style="15"/>
    <col min="11" max="11" width="13.5703125" style="15" customWidth="1"/>
    <col min="12" max="12" width="15.85546875" style="15" customWidth="1"/>
    <col min="13" max="16384" width="9.140625" style="18"/>
  </cols>
  <sheetData>
    <row r="1" spans="1:13" s="15" customFormat="1" ht="33.75" customHeight="1" x14ac:dyDescent="0.2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42" t="s">
        <v>11</v>
      </c>
      <c r="M1" s="20" t="s">
        <v>87</v>
      </c>
    </row>
    <row r="2" spans="1:13" s="44" customFormat="1" ht="12.75" customHeight="1" x14ac:dyDescent="0.2">
      <c r="A2" s="14">
        <v>1</v>
      </c>
      <c r="B2" s="14">
        <v>2</v>
      </c>
      <c r="C2" s="14">
        <v>3</v>
      </c>
      <c r="D2" s="14">
        <v>4</v>
      </c>
      <c r="E2" s="14">
        <v>5</v>
      </c>
      <c r="F2" s="14">
        <v>6</v>
      </c>
      <c r="G2" s="14">
        <v>7</v>
      </c>
      <c r="H2" s="14">
        <v>8</v>
      </c>
      <c r="I2" s="14">
        <v>9</v>
      </c>
      <c r="J2" s="14">
        <v>10</v>
      </c>
      <c r="K2" s="14">
        <v>11</v>
      </c>
      <c r="L2" s="43">
        <v>12</v>
      </c>
      <c r="M2" s="14">
        <v>13</v>
      </c>
    </row>
    <row r="3" spans="1:13" ht="9.9499999999999993" customHeight="1" x14ac:dyDescent="0.2">
      <c r="A3" s="45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7"/>
    </row>
    <row r="4" spans="1:13" ht="20.100000000000001" customHeight="1" x14ac:dyDescent="0.2">
      <c r="A4" s="29" t="s">
        <v>16</v>
      </c>
      <c r="B4" s="2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3" ht="144" customHeight="1" x14ac:dyDescent="0.2">
      <c r="A5" s="3">
        <v>1</v>
      </c>
      <c r="B5" s="24" t="s">
        <v>75</v>
      </c>
      <c r="C5" s="3"/>
      <c r="D5" s="3"/>
      <c r="E5" s="3"/>
      <c r="F5" s="3" t="s">
        <v>17</v>
      </c>
      <c r="G5" s="12">
        <v>3000</v>
      </c>
      <c r="H5" s="23">
        <v>0</v>
      </c>
      <c r="I5" s="6"/>
      <c r="J5" s="23">
        <f>H5*(1+I5)</f>
        <v>0</v>
      </c>
      <c r="K5" s="23">
        <f>G5*H5</f>
        <v>0</v>
      </c>
      <c r="L5" s="23">
        <f>G5*J5</f>
        <v>0</v>
      </c>
      <c r="M5" s="22"/>
    </row>
    <row r="6" spans="1:13" ht="228.75" customHeight="1" x14ac:dyDescent="0.2">
      <c r="A6" s="49">
        <v>2</v>
      </c>
      <c r="B6" s="24" t="s">
        <v>88</v>
      </c>
      <c r="C6" s="3"/>
      <c r="D6" s="3"/>
      <c r="E6" s="3"/>
      <c r="F6" s="3" t="s">
        <v>12</v>
      </c>
      <c r="G6" s="3">
        <v>20</v>
      </c>
      <c r="H6" s="23">
        <v>0</v>
      </c>
      <c r="I6" s="6"/>
      <c r="J6" s="23">
        <f>H6*(1+I6)</f>
        <v>0</v>
      </c>
      <c r="K6" s="23">
        <f>G6*H6</f>
        <v>0</v>
      </c>
      <c r="L6" s="23">
        <f>G6*J6</f>
        <v>0</v>
      </c>
      <c r="M6" s="22"/>
    </row>
    <row r="7" spans="1:13" ht="20.100000000000001" customHeight="1" x14ac:dyDescent="0.2">
      <c r="A7" s="54" t="s">
        <v>22</v>
      </c>
      <c r="B7" s="55"/>
      <c r="C7" s="55"/>
      <c r="D7" s="55"/>
      <c r="E7" s="55"/>
      <c r="F7" s="55"/>
      <c r="G7" s="55"/>
      <c r="H7" s="55"/>
      <c r="I7" s="55"/>
      <c r="J7" s="55"/>
      <c r="K7" s="8">
        <f>SUM(K5:K6)</f>
        <v>0</v>
      </c>
      <c r="L7" s="8">
        <f>SUM(L5:L6)</f>
        <v>0</v>
      </c>
    </row>
    <row r="8" spans="1:13" ht="9.9499999999999993" customHeight="1" x14ac:dyDescent="0.2">
      <c r="A8" s="45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7"/>
    </row>
    <row r="9" spans="1:13" ht="20.100000000000001" customHeight="1" x14ac:dyDescent="0.2">
      <c r="A9" s="29" t="s">
        <v>50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</row>
    <row r="10" spans="1:13" ht="81" customHeight="1" x14ac:dyDescent="0.2">
      <c r="A10" s="3">
        <v>1</v>
      </c>
      <c r="B10" s="25" t="s">
        <v>63</v>
      </c>
      <c r="C10" s="3"/>
      <c r="D10" s="3"/>
      <c r="E10" s="3"/>
      <c r="F10" s="3" t="s">
        <v>12</v>
      </c>
      <c r="G10" s="12">
        <v>20</v>
      </c>
      <c r="H10" s="23">
        <v>0</v>
      </c>
      <c r="I10" s="6"/>
      <c r="J10" s="23">
        <f>H10*(1+I10)</f>
        <v>0</v>
      </c>
      <c r="K10" s="21">
        <f>G10*H10</f>
        <v>0</v>
      </c>
      <c r="L10" s="21">
        <f>G10*J10</f>
        <v>0</v>
      </c>
      <c r="M10" s="4"/>
    </row>
    <row r="11" spans="1:13" ht="9.9499999999999993" customHeight="1" x14ac:dyDescent="0.2">
      <c r="A11" s="45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7"/>
    </row>
    <row r="12" spans="1:13" ht="20.100000000000001" customHeight="1" x14ac:dyDescent="0.2">
      <c r="A12" s="29" t="s">
        <v>13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</row>
    <row r="13" spans="1:13" ht="281.25" customHeight="1" x14ac:dyDescent="0.2">
      <c r="A13" s="16">
        <v>1</v>
      </c>
      <c r="B13" s="27" t="s">
        <v>76</v>
      </c>
      <c r="C13" s="16"/>
      <c r="D13" s="16"/>
      <c r="E13" s="16"/>
      <c r="F13" s="16" t="s">
        <v>12</v>
      </c>
      <c r="G13" s="50">
        <v>10</v>
      </c>
      <c r="H13" s="51">
        <v>0</v>
      </c>
      <c r="I13" s="52"/>
      <c r="J13" s="51">
        <f>H13*(1+I13)</f>
        <v>0</v>
      </c>
      <c r="K13" s="26">
        <f>G13*H13</f>
        <v>0</v>
      </c>
      <c r="L13" s="26">
        <f>G13*J13</f>
        <v>0</v>
      </c>
      <c r="M13" s="4"/>
    </row>
    <row r="14" spans="1:13" ht="9.9499999999999993" customHeight="1" x14ac:dyDescent="0.2">
      <c r="A14" s="45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7"/>
    </row>
    <row r="15" spans="1:13" ht="20.100000000000001" customHeight="1" x14ac:dyDescent="0.2">
      <c r="A15" s="29" t="s">
        <v>14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</row>
    <row r="16" spans="1:13" ht="124.5" customHeight="1" x14ac:dyDescent="0.2">
      <c r="A16" s="3">
        <v>1</v>
      </c>
      <c r="B16" s="4" t="s">
        <v>99</v>
      </c>
      <c r="C16" s="3"/>
      <c r="D16" s="3"/>
      <c r="E16" s="3"/>
      <c r="F16" s="3" t="s">
        <v>12</v>
      </c>
      <c r="G16" s="12">
        <v>30</v>
      </c>
      <c r="H16" s="5">
        <v>0</v>
      </c>
      <c r="I16" s="6"/>
      <c r="J16" s="23">
        <f>H16*(1+I16)</f>
        <v>0</v>
      </c>
      <c r="K16" s="21">
        <f>G16:G17*H16:H17</f>
        <v>0</v>
      </c>
      <c r="L16" s="21">
        <f>G16:G17*J16</f>
        <v>0</v>
      </c>
      <c r="M16" s="4"/>
    </row>
    <row r="17" spans="1:13" ht="9.9499999999999993" customHeight="1" x14ac:dyDescent="0.2">
      <c r="A17" s="45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7"/>
    </row>
    <row r="18" spans="1:13" ht="20.100000000000001" customHeight="1" x14ac:dyDescent="0.2">
      <c r="A18" s="29" t="s">
        <v>15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</row>
    <row r="19" spans="1:13" ht="114" customHeight="1" x14ac:dyDescent="0.2">
      <c r="A19" s="16">
        <v>1</v>
      </c>
      <c r="B19" s="17" t="s">
        <v>89</v>
      </c>
      <c r="C19" s="16"/>
      <c r="D19" s="16"/>
      <c r="E19" s="16"/>
      <c r="F19" s="16" t="s">
        <v>12</v>
      </c>
      <c r="G19" s="50">
        <v>10</v>
      </c>
      <c r="H19" s="51">
        <v>0</v>
      </c>
      <c r="I19" s="52"/>
      <c r="J19" s="51">
        <f>H19*(1+I19)</f>
        <v>0</v>
      </c>
      <c r="K19" s="26">
        <f>G19*H19</f>
        <v>0</v>
      </c>
      <c r="L19" s="26">
        <f>G19*J19:J19</f>
        <v>0</v>
      </c>
      <c r="M19" s="4"/>
    </row>
    <row r="20" spans="1:13" ht="9.9499999999999993" customHeight="1" x14ac:dyDescent="0.2">
      <c r="A20" s="45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7"/>
    </row>
    <row r="21" spans="1:13" ht="20.100000000000001" customHeight="1" x14ac:dyDescent="0.2">
      <c r="A21" s="29" t="s">
        <v>55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</row>
    <row r="22" spans="1:13" ht="135.75" customHeight="1" x14ac:dyDescent="0.2">
      <c r="A22" s="16">
        <v>1</v>
      </c>
      <c r="B22" s="25" t="s">
        <v>64</v>
      </c>
      <c r="C22" s="16"/>
      <c r="D22" s="16"/>
      <c r="E22" s="16"/>
      <c r="F22" s="16" t="s">
        <v>12</v>
      </c>
      <c r="G22" s="50">
        <v>20</v>
      </c>
      <c r="H22" s="51">
        <v>0</v>
      </c>
      <c r="I22" s="52"/>
      <c r="J22" s="51">
        <f>H22*(1+I22)</f>
        <v>0</v>
      </c>
      <c r="K22" s="26">
        <f>G22*H22</f>
        <v>0</v>
      </c>
      <c r="L22" s="26">
        <f>G22*J22:J22</f>
        <v>0</v>
      </c>
      <c r="M22" s="17"/>
    </row>
    <row r="23" spans="1:13" ht="9.9499999999999993" customHeight="1" x14ac:dyDescent="0.2">
      <c r="A23" s="45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7"/>
    </row>
    <row r="24" spans="1:13" ht="20.100000000000001" customHeight="1" x14ac:dyDescent="0.2">
      <c r="A24" s="29" t="s">
        <v>18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</row>
    <row r="25" spans="1:13" ht="102" x14ac:dyDescent="0.2">
      <c r="A25" s="16">
        <v>1</v>
      </c>
      <c r="B25" s="17" t="s">
        <v>101</v>
      </c>
      <c r="C25" s="16"/>
      <c r="D25" s="16"/>
      <c r="E25" s="16"/>
      <c r="F25" s="16"/>
      <c r="G25" s="50">
        <v>3300</v>
      </c>
      <c r="H25" s="51">
        <v>0</v>
      </c>
      <c r="I25" s="52"/>
      <c r="J25" s="51">
        <f t="shared" ref="J25" si="0">H25*(1+I25)</f>
        <v>0</v>
      </c>
      <c r="K25" s="28">
        <f>G25*H25</f>
        <v>0</v>
      </c>
      <c r="L25" s="26">
        <f>G25*J25</f>
        <v>0</v>
      </c>
      <c r="M25" s="4"/>
    </row>
    <row r="26" spans="1:13" ht="9.9499999999999993" customHeight="1" x14ac:dyDescent="0.2">
      <c r="A26" s="45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7"/>
    </row>
    <row r="27" spans="1:13" ht="20.100000000000001" customHeight="1" x14ac:dyDescent="0.2">
      <c r="A27" s="30" t="s">
        <v>19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28" spans="1:13" ht="114.75" x14ac:dyDescent="0.2">
      <c r="A28" s="3">
        <v>1</v>
      </c>
      <c r="B28" s="4" t="s">
        <v>100</v>
      </c>
      <c r="C28" s="3"/>
      <c r="D28" s="3"/>
      <c r="E28" s="3"/>
      <c r="F28" s="3" t="s">
        <v>17</v>
      </c>
      <c r="G28" s="12">
        <v>500</v>
      </c>
      <c r="H28" s="5">
        <v>0</v>
      </c>
      <c r="I28" s="6"/>
      <c r="J28" s="23">
        <f>H28*(1+I28)</f>
        <v>0</v>
      </c>
      <c r="K28" s="21">
        <f>G28*H28</f>
        <v>0</v>
      </c>
      <c r="L28" s="21">
        <f>G28*J28</f>
        <v>0</v>
      </c>
      <c r="M28" s="4"/>
    </row>
    <row r="29" spans="1:13" ht="9.9499999999999993" customHeight="1" x14ac:dyDescent="0.2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7"/>
    </row>
    <row r="30" spans="1:13" ht="20.100000000000001" customHeight="1" x14ac:dyDescent="0.2">
      <c r="A30" s="29" t="s">
        <v>20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</row>
    <row r="31" spans="1:13" ht="81" customHeight="1" x14ac:dyDescent="0.2">
      <c r="A31" s="3">
        <v>1</v>
      </c>
      <c r="B31" s="4" t="s">
        <v>102</v>
      </c>
      <c r="C31" s="3"/>
      <c r="D31" s="3"/>
      <c r="E31" s="3"/>
      <c r="F31" s="3" t="s">
        <v>17</v>
      </c>
      <c r="G31" s="12">
        <v>10</v>
      </c>
      <c r="H31" s="23">
        <v>0</v>
      </c>
      <c r="I31" s="6"/>
      <c r="J31" s="23">
        <f>H31*(1+I31)</f>
        <v>0</v>
      </c>
      <c r="K31" s="21">
        <f>G31*H31</f>
        <v>0</v>
      </c>
      <c r="L31" s="21">
        <f>G31*J31</f>
        <v>0</v>
      </c>
      <c r="M31" s="4"/>
    </row>
    <row r="32" spans="1:13" ht="9.9499999999999993" customHeight="1" x14ac:dyDescent="0.2">
      <c r="A32" s="45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7"/>
    </row>
    <row r="33" spans="1:13" ht="20.100000000000001" customHeight="1" x14ac:dyDescent="0.2">
      <c r="A33" s="30" t="s">
        <v>21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</row>
    <row r="34" spans="1:13" ht="70.5" customHeight="1" x14ac:dyDescent="0.2">
      <c r="A34" s="3">
        <v>1</v>
      </c>
      <c r="B34" s="4" t="s">
        <v>90</v>
      </c>
      <c r="C34" s="3"/>
      <c r="D34" s="3"/>
      <c r="E34" s="3"/>
      <c r="F34" s="3" t="s">
        <v>17</v>
      </c>
      <c r="G34" s="12">
        <v>3200</v>
      </c>
      <c r="H34" s="23">
        <v>0</v>
      </c>
      <c r="I34" s="6"/>
      <c r="J34" s="23">
        <f>H34*(1+I34)</f>
        <v>0</v>
      </c>
      <c r="K34" s="23">
        <f>G34*H34</f>
        <v>0</v>
      </c>
      <c r="L34" s="23">
        <f>G34*J34</f>
        <v>0</v>
      </c>
      <c r="M34" s="4"/>
    </row>
    <row r="35" spans="1:13" ht="61.5" customHeight="1" x14ac:dyDescent="0.2">
      <c r="A35" s="3">
        <v>2</v>
      </c>
      <c r="B35" s="4" t="s">
        <v>91</v>
      </c>
      <c r="C35" s="3"/>
      <c r="D35" s="3"/>
      <c r="E35" s="3"/>
      <c r="F35" s="3" t="s">
        <v>17</v>
      </c>
      <c r="G35" s="12">
        <v>3500</v>
      </c>
      <c r="H35" s="23">
        <v>0</v>
      </c>
      <c r="I35" s="6"/>
      <c r="J35" s="23">
        <f>H35*(1+I35)</f>
        <v>0</v>
      </c>
      <c r="K35" s="23">
        <f>G35*H35</f>
        <v>0</v>
      </c>
      <c r="L35" s="23">
        <f>G35*J35</f>
        <v>0</v>
      </c>
      <c r="M35" s="4"/>
    </row>
    <row r="36" spans="1:13" ht="66" customHeight="1" x14ac:dyDescent="0.2">
      <c r="A36" s="3">
        <v>3</v>
      </c>
      <c r="B36" s="4" t="s">
        <v>92</v>
      </c>
      <c r="C36" s="3"/>
      <c r="D36" s="3"/>
      <c r="E36" s="3"/>
      <c r="F36" s="3" t="s">
        <v>17</v>
      </c>
      <c r="G36" s="12">
        <v>50</v>
      </c>
      <c r="H36" s="23">
        <v>0</v>
      </c>
      <c r="I36" s="6"/>
      <c r="J36" s="23">
        <f>H36*(1+I36)</f>
        <v>0</v>
      </c>
      <c r="K36" s="23">
        <f>G36*H36</f>
        <v>0</v>
      </c>
      <c r="L36" s="23">
        <f>G36*J36</f>
        <v>0</v>
      </c>
      <c r="M36" s="4"/>
    </row>
    <row r="37" spans="1:13" ht="68.25" customHeight="1" x14ac:dyDescent="0.2">
      <c r="A37" s="3">
        <v>4</v>
      </c>
      <c r="B37" s="4" t="s">
        <v>93</v>
      </c>
      <c r="C37" s="3"/>
      <c r="D37" s="3"/>
      <c r="E37" s="3"/>
      <c r="F37" s="3" t="s">
        <v>17</v>
      </c>
      <c r="G37" s="12">
        <v>50</v>
      </c>
      <c r="H37" s="23">
        <v>0</v>
      </c>
      <c r="I37" s="6"/>
      <c r="J37" s="23">
        <f>H37*(1+I37)</f>
        <v>0</v>
      </c>
      <c r="K37" s="23">
        <f>G37*H37</f>
        <v>0</v>
      </c>
      <c r="L37" s="23">
        <f>G37*J37</f>
        <v>0</v>
      </c>
      <c r="M37" s="4"/>
    </row>
    <row r="38" spans="1:13" ht="20.100000000000001" customHeight="1" x14ac:dyDescent="0.2">
      <c r="A38" s="54" t="s">
        <v>22</v>
      </c>
      <c r="B38" s="55"/>
      <c r="C38" s="55"/>
      <c r="D38" s="55"/>
      <c r="E38" s="55"/>
      <c r="F38" s="55"/>
      <c r="G38" s="55"/>
      <c r="H38" s="55"/>
      <c r="I38" s="55"/>
      <c r="J38" s="55"/>
      <c r="K38" s="8">
        <f>SUM(K34:K37)</f>
        <v>0</v>
      </c>
      <c r="L38" s="21">
        <f>SUM(L34:L37)</f>
        <v>0</v>
      </c>
    </row>
    <row r="39" spans="1:13" ht="9.9499999999999993" customHeight="1" x14ac:dyDescent="0.2">
      <c r="A39" s="45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7"/>
    </row>
    <row r="40" spans="1:13" ht="20.100000000000001" customHeight="1" x14ac:dyDescent="0.2">
      <c r="A40" s="29" t="s">
        <v>23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</row>
    <row r="41" spans="1:13" ht="80.25" customHeight="1" x14ac:dyDescent="0.2">
      <c r="A41" s="16">
        <v>1</v>
      </c>
      <c r="B41" s="17" t="s">
        <v>52</v>
      </c>
      <c r="C41" s="16"/>
      <c r="D41" s="16"/>
      <c r="E41" s="16"/>
      <c r="F41" s="16" t="s">
        <v>17</v>
      </c>
      <c r="G41" s="50">
        <v>30</v>
      </c>
      <c r="H41" s="32">
        <v>0</v>
      </c>
      <c r="I41" s="52"/>
      <c r="J41" s="51">
        <f>H41*(1+I41)</f>
        <v>0</v>
      </c>
      <c r="K41" s="26">
        <f>G41*H41</f>
        <v>0</v>
      </c>
      <c r="L41" s="26">
        <f>G41*J41</f>
        <v>0</v>
      </c>
      <c r="M41" s="17"/>
    </row>
    <row r="42" spans="1:13" ht="9.9499999999999993" customHeight="1" x14ac:dyDescent="0.2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7"/>
    </row>
    <row r="43" spans="1:13" ht="20.100000000000001" customHeight="1" x14ac:dyDescent="0.2">
      <c r="A43" s="29" t="s">
        <v>26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</row>
    <row r="44" spans="1:13" ht="48.75" customHeight="1" x14ac:dyDescent="0.2">
      <c r="A44" s="16">
        <v>1</v>
      </c>
      <c r="B44" s="17" t="s">
        <v>24</v>
      </c>
      <c r="C44" s="16"/>
      <c r="D44" s="16"/>
      <c r="E44" s="16"/>
      <c r="F44" s="16" t="s">
        <v>25</v>
      </c>
      <c r="G44" s="50">
        <v>50</v>
      </c>
      <c r="H44" s="32">
        <v>0</v>
      </c>
      <c r="I44" s="52"/>
      <c r="J44" s="51">
        <f>H44*(1+I44)</f>
        <v>0</v>
      </c>
      <c r="K44" s="51">
        <f>G44*H44</f>
        <v>0</v>
      </c>
      <c r="L44" s="51">
        <f>G44*J44</f>
        <v>0</v>
      </c>
      <c r="M44" s="4"/>
    </row>
    <row r="45" spans="1:13" ht="9.9499999999999993" customHeight="1" x14ac:dyDescent="0.2">
      <c r="A45" s="45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7"/>
    </row>
    <row r="46" spans="1:13" ht="20.100000000000001" customHeight="1" x14ac:dyDescent="0.2">
      <c r="A46" s="29" t="s">
        <v>29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</row>
    <row r="47" spans="1:13" ht="44.25" customHeight="1" x14ac:dyDescent="0.2">
      <c r="A47" s="16">
        <v>1</v>
      </c>
      <c r="B47" s="17" t="s">
        <v>27</v>
      </c>
      <c r="C47" s="16"/>
      <c r="D47" s="16"/>
      <c r="E47" s="16"/>
      <c r="F47" s="16" t="s">
        <v>17</v>
      </c>
      <c r="G47" s="50">
        <v>8000</v>
      </c>
      <c r="H47" s="51">
        <v>0</v>
      </c>
      <c r="I47" s="52"/>
      <c r="J47" s="51">
        <f>H47*(1+I47)</f>
        <v>0</v>
      </c>
      <c r="K47" s="51">
        <f>G47*H47</f>
        <v>0</v>
      </c>
      <c r="L47" s="51">
        <f>G47*J47</f>
        <v>0</v>
      </c>
      <c r="M47" s="4"/>
    </row>
    <row r="48" spans="1:13" ht="45.75" customHeight="1" x14ac:dyDescent="0.2">
      <c r="A48" s="3">
        <v>2</v>
      </c>
      <c r="B48" s="4" t="s">
        <v>28</v>
      </c>
      <c r="C48" s="3"/>
      <c r="D48" s="3"/>
      <c r="E48" s="3"/>
      <c r="F48" s="3" t="s">
        <v>17</v>
      </c>
      <c r="G48" s="12">
        <v>5000</v>
      </c>
      <c r="H48" s="23">
        <v>0</v>
      </c>
      <c r="I48" s="6"/>
      <c r="J48" s="23">
        <f>H48*(1+I48)</f>
        <v>0</v>
      </c>
      <c r="K48" s="23">
        <f>G48*H48</f>
        <v>0</v>
      </c>
      <c r="L48" s="23">
        <f>G48*J48</f>
        <v>0</v>
      </c>
      <c r="M48" s="4"/>
    </row>
    <row r="49" spans="1:13" ht="20.100000000000001" customHeight="1" x14ac:dyDescent="0.2">
      <c r="A49" s="31" t="s">
        <v>22</v>
      </c>
      <c r="B49" s="56"/>
      <c r="C49" s="56"/>
      <c r="D49" s="56"/>
      <c r="E49" s="56"/>
      <c r="F49" s="56"/>
      <c r="G49" s="56"/>
      <c r="H49" s="56"/>
      <c r="I49" s="56"/>
      <c r="J49" s="56"/>
      <c r="K49" s="8">
        <f>SUM(K47:K48)</f>
        <v>0</v>
      </c>
      <c r="L49" s="21">
        <f>SUM(L47:L48)</f>
        <v>0</v>
      </c>
    </row>
    <row r="50" spans="1:13" ht="9.9499999999999993" customHeight="1" x14ac:dyDescent="0.2">
      <c r="A50" s="45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7"/>
    </row>
    <row r="51" spans="1:13" ht="20.100000000000001" customHeight="1" x14ac:dyDescent="0.2">
      <c r="A51" s="29" t="s">
        <v>42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</row>
    <row r="52" spans="1:13" ht="20.25" customHeight="1" x14ac:dyDescent="0.2">
      <c r="A52" s="57" t="s">
        <v>94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48"/>
    </row>
    <row r="53" spans="1:13" ht="30" customHeight="1" x14ac:dyDescent="0.2">
      <c r="A53" s="3">
        <v>1</v>
      </c>
      <c r="B53" s="34" t="s">
        <v>69</v>
      </c>
      <c r="C53" s="41"/>
      <c r="D53" s="41"/>
      <c r="E53" s="41"/>
      <c r="F53" s="41" t="s">
        <v>12</v>
      </c>
      <c r="G53" s="58">
        <v>150</v>
      </c>
      <c r="H53" s="33">
        <v>0</v>
      </c>
      <c r="I53" s="59"/>
      <c r="J53" s="60">
        <f>H53*(1+I53)</f>
        <v>0</v>
      </c>
      <c r="K53" s="60">
        <f>G53*H53</f>
        <v>0</v>
      </c>
      <c r="L53" s="60">
        <f>G53*J53</f>
        <v>0</v>
      </c>
      <c r="M53" s="17"/>
    </row>
    <row r="54" spans="1:13" ht="30" customHeight="1" x14ac:dyDescent="0.2">
      <c r="A54" s="3">
        <v>2</v>
      </c>
      <c r="B54" s="35" t="s">
        <v>35</v>
      </c>
      <c r="C54" s="49"/>
      <c r="D54" s="49"/>
      <c r="E54" s="49"/>
      <c r="F54" s="16" t="s">
        <v>17</v>
      </c>
      <c r="G54" s="62">
        <v>200</v>
      </c>
      <c r="H54" s="10">
        <v>0</v>
      </c>
      <c r="I54" s="63"/>
      <c r="J54" s="51">
        <f t="shared" ref="J54:J67" si="1">H54*(1+I54)</f>
        <v>0</v>
      </c>
      <c r="K54" s="51">
        <f t="shared" ref="K54:K67" si="2">G54*H54</f>
        <v>0</v>
      </c>
      <c r="L54" s="51">
        <f t="shared" ref="L54:L67" si="3">G54*J54</f>
        <v>0</v>
      </c>
      <c r="M54" s="4"/>
    </row>
    <row r="55" spans="1:13" ht="30" customHeight="1" x14ac:dyDescent="0.2">
      <c r="A55" s="3">
        <v>3</v>
      </c>
      <c r="B55" s="24" t="s">
        <v>36</v>
      </c>
      <c r="C55" s="3"/>
      <c r="D55" s="3"/>
      <c r="E55" s="3"/>
      <c r="F55" s="3" t="s">
        <v>17</v>
      </c>
      <c r="G55" s="12">
        <v>150</v>
      </c>
      <c r="H55" s="1">
        <v>0</v>
      </c>
      <c r="I55" s="6"/>
      <c r="J55" s="23">
        <f t="shared" si="1"/>
        <v>0</v>
      </c>
      <c r="K55" s="23">
        <f t="shared" si="2"/>
        <v>0</v>
      </c>
      <c r="L55" s="23">
        <f t="shared" si="3"/>
        <v>0</v>
      </c>
      <c r="M55" s="4"/>
    </row>
    <row r="56" spans="1:13" ht="30" customHeight="1" x14ac:dyDescent="0.2">
      <c r="A56" s="3">
        <v>4</v>
      </c>
      <c r="B56" s="24" t="s">
        <v>37</v>
      </c>
      <c r="C56" s="3"/>
      <c r="D56" s="3"/>
      <c r="E56" s="3"/>
      <c r="F56" s="3" t="s">
        <v>17</v>
      </c>
      <c r="G56" s="12">
        <v>150</v>
      </c>
      <c r="H56" s="1">
        <v>0</v>
      </c>
      <c r="I56" s="6"/>
      <c r="J56" s="23">
        <f t="shared" si="1"/>
        <v>0</v>
      </c>
      <c r="K56" s="23">
        <f t="shared" si="2"/>
        <v>0</v>
      </c>
      <c r="L56" s="23">
        <f>G56*J56</f>
        <v>0</v>
      </c>
      <c r="M56" s="4"/>
    </row>
    <row r="57" spans="1:13" ht="33" customHeight="1" x14ac:dyDescent="0.2">
      <c r="A57" s="3">
        <v>5</v>
      </c>
      <c r="B57" s="24" t="s">
        <v>30</v>
      </c>
      <c r="C57" s="3"/>
      <c r="D57" s="3"/>
      <c r="E57" s="3"/>
      <c r="F57" s="3" t="s">
        <v>17</v>
      </c>
      <c r="G57" s="12">
        <v>80</v>
      </c>
      <c r="H57" s="1">
        <v>0</v>
      </c>
      <c r="I57" s="6"/>
      <c r="J57" s="23">
        <f t="shared" si="1"/>
        <v>0</v>
      </c>
      <c r="K57" s="23">
        <f t="shared" si="2"/>
        <v>0</v>
      </c>
      <c r="L57" s="23">
        <f t="shared" si="3"/>
        <v>0</v>
      </c>
      <c r="M57" s="4"/>
    </row>
    <row r="58" spans="1:13" ht="33" customHeight="1" x14ac:dyDescent="0.2">
      <c r="A58" s="3">
        <v>6</v>
      </c>
      <c r="B58" s="24" t="s">
        <v>31</v>
      </c>
      <c r="C58" s="3"/>
      <c r="D58" s="3"/>
      <c r="E58" s="3"/>
      <c r="F58" s="3" t="s">
        <v>17</v>
      </c>
      <c r="G58" s="12">
        <v>120</v>
      </c>
      <c r="H58" s="1">
        <v>0</v>
      </c>
      <c r="I58" s="6"/>
      <c r="J58" s="23">
        <f t="shared" si="1"/>
        <v>0</v>
      </c>
      <c r="K58" s="23">
        <f t="shared" si="2"/>
        <v>0</v>
      </c>
      <c r="L58" s="23">
        <f t="shared" si="3"/>
        <v>0</v>
      </c>
      <c r="M58" s="4"/>
    </row>
    <row r="59" spans="1:13" ht="30" customHeight="1" x14ac:dyDescent="0.2">
      <c r="A59" s="3">
        <v>7</v>
      </c>
      <c r="B59" s="24" t="s">
        <v>32</v>
      </c>
      <c r="C59" s="3"/>
      <c r="D59" s="3"/>
      <c r="E59" s="3"/>
      <c r="F59" s="3" t="s">
        <v>17</v>
      </c>
      <c r="G59" s="12">
        <v>80</v>
      </c>
      <c r="H59" s="1">
        <v>0</v>
      </c>
      <c r="I59" s="6"/>
      <c r="J59" s="23">
        <f t="shared" si="1"/>
        <v>0</v>
      </c>
      <c r="K59" s="23">
        <f t="shared" si="2"/>
        <v>0</v>
      </c>
      <c r="L59" s="23">
        <f t="shared" si="3"/>
        <v>0</v>
      </c>
      <c r="M59" s="4"/>
    </row>
    <row r="60" spans="1:13" ht="33" customHeight="1" x14ac:dyDescent="0.2">
      <c r="A60" s="3">
        <v>8</v>
      </c>
      <c r="B60" s="24" t="s">
        <v>33</v>
      </c>
      <c r="C60" s="3"/>
      <c r="D60" s="3"/>
      <c r="E60" s="3"/>
      <c r="F60" s="3" t="s">
        <v>17</v>
      </c>
      <c r="G60" s="12">
        <v>10</v>
      </c>
      <c r="H60" s="1">
        <v>0</v>
      </c>
      <c r="I60" s="6"/>
      <c r="J60" s="23">
        <f t="shared" si="1"/>
        <v>0</v>
      </c>
      <c r="K60" s="23">
        <f t="shared" si="2"/>
        <v>0</v>
      </c>
      <c r="L60" s="23">
        <f t="shared" si="3"/>
        <v>0</v>
      </c>
      <c r="M60" s="4"/>
    </row>
    <row r="61" spans="1:13" ht="33" customHeight="1" x14ac:dyDescent="0.2">
      <c r="A61" s="3">
        <v>9</v>
      </c>
      <c r="B61" s="35" t="s">
        <v>34</v>
      </c>
      <c r="C61" s="61"/>
      <c r="D61" s="61"/>
      <c r="E61" s="61"/>
      <c r="F61" s="61" t="s">
        <v>17</v>
      </c>
      <c r="G61" s="64">
        <v>100</v>
      </c>
      <c r="H61" s="2">
        <v>0</v>
      </c>
      <c r="I61" s="65"/>
      <c r="J61" s="23">
        <f t="shared" si="1"/>
        <v>0</v>
      </c>
      <c r="K61" s="66">
        <f t="shared" si="2"/>
        <v>0</v>
      </c>
      <c r="L61" s="66">
        <f t="shared" si="3"/>
        <v>0</v>
      </c>
      <c r="M61" s="4"/>
    </row>
    <row r="62" spans="1:13" ht="22.5" customHeight="1" x14ac:dyDescent="0.2">
      <c r="A62" s="57" t="s">
        <v>95</v>
      </c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67"/>
    </row>
    <row r="63" spans="1:13" ht="30" customHeight="1" x14ac:dyDescent="0.2">
      <c r="A63" s="3">
        <v>10</v>
      </c>
      <c r="B63" s="17" t="s">
        <v>70</v>
      </c>
      <c r="C63" s="41"/>
      <c r="D63" s="41"/>
      <c r="E63" s="41"/>
      <c r="F63" s="41" t="s">
        <v>12</v>
      </c>
      <c r="G63" s="58">
        <v>20</v>
      </c>
      <c r="H63" s="68">
        <v>0</v>
      </c>
      <c r="I63" s="59"/>
      <c r="J63" s="60">
        <f t="shared" si="1"/>
        <v>0</v>
      </c>
      <c r="K63" s="60">
        <f>G63*H63</f>
        <v>0</v>
      </c>
      <c r="L63" s="60">
        <f>G63*J63</f>
        <v>0</v>
      </c>
      <c r="M63" s="4"/>
    </row>
    <row r="64" spans="1:13" ht="30" customHeight="1" x14ac:dyDescent="0.2">
      <c r="A64" s="3">
        <v>11</v>
      </c>
      <c r="B64" s="4" t="s">
        <v>38</v>
      </c>
      <c r="C64" s="16"/>
      <c r="D64" s="16"/>
      <c r="E64" s="16"/>
      <c r="F64" s="16" t="s">
        <v>17</v>
      </c>
      <c r="G64" s="50">
        <v>20</v>
      </c>
      <c r="H64" s="11">
        <v>0</v>
      </c>
      <c r="I64" s="52"/>
      <c r="J64" s="51">
        <f t="shared" si="1"/>
        <v>0</v>
      </c>
      <c r="K64" s="51">
        <f t="shared" si="2"/>
        <v>0</v>
      </c>
      <c r="L64" s="51">
        <f t="shared" si="3"/>
        <v>0</v>
      </c>
      <c r="M64" s="4"/>
    </row>
    <row r="65" spans="1:13" ht="30" customHeight="1" x14ac:dyDescent="0.2">
      <c r="A65" s="3">
        <v>12</v>
      </c>
      <c r="B65" s="4" t="s">
        <v>40</v>
      </c>
      <c r="C65" s="3"/>
      <c r="D65" s="3"/>
      <c r="E65" s="3"/>
      <c r="F65" s="3" t="s">
        <v>17</v>
      </c>
      <c r="G65" s="12">
        <v>20</v>
      </c>
      <c r="H65" s="9">
        <v>0</v>
      </c>
      <c r="I65" s="6"/>
      <c r="J65" s="23">
        <f t="shared" si="1"/>
        <v>0</v>
      </c>
      <c r="K65" s="23">
        <f t="shared" si="2"/>
        <v>0</v>
      </c>
      <c r="L65" s="23">
        <f t="shared" si="3"/>
        <v>0</v>
      </c>
      <c r="M65" s="4"/>
    </row>
    <row r="66" spans="1:13" ht="30" customHeight="1" x14ac:dyDescent="0.2">
      <c r="A66" s="3">
        <v>13</v>
      </c>
      <c r="B66" s="4" t="s">
        <v>39</v>
      </c>
      <c r="C66" s="3"/>
      <c r="D66" s="3"/>
      <c r="E66" s="3"/>
      <c r="F66" s="3" t="s">
        <v>17</v>
      </c>
      <c r="G66" s="12">
        <v>20</v>
      </c>
      <c r="H66" s="9">
        <v>0</v>
      </c>
      <c r="I66" s="6"/>
      <c r="J66" s="23">
        <f t="shared" si="1"/>
        <v>0</v>
      </c>
      <c r="K66" s="23">
        <f t="shared" si="2"/>
        <v>0</v>
      </c>
      <c r="L66" s="23">
        <f t="shared" si="3"/>
        <v>0</v>
      </c>
      <c r="M66" s="4"/>
    </row>
    <row r="67" spans="1:13" ht="33" customHeight="1" x14ac:dyDescent="0.2">
      <c r="A67" s="3">
        <v>14</v>
      </c>
      <c r="B67" s="4" t="s">
        <v>41</v>
      </c>
      <c r="C67" s="3"/>
      <c r="D67" s="3"/>
      <c r="E67" s="3"/>
      <c r="F67" s="3" t="s">
        <v>17</v>
      </c>
      <c r="G67" s="12">
        <v>10</v>
      </c>
      <c r="H67" s="9">
        <v>0</v>
      </c>
      <c r="I67" s="6"/>
      <c r="J67" s="23">
        <f t="shared" si="1"/>
        <v>0</v>
      </c>
      <c r="K67" s="23">
        <f t="shared" si="2"/>
        <v>0</v>
      </c>
      <c r="L67" s="23">
        <f t="shared" si="3"/>
        <v>0</v>
      </c>
      <c r="M67" s="4"/>
    </row>
    <row r="68" spans="1:13" ht="20.100000000000001" customHeight="1" x14ac:dyDescent="0.2">
      <c r="A68" s="54" t="s">
        <v>22</v>
      </c>
      <c r="B68" s="55"/>
      <c r="C68" s="55"/>
      <c r="D68" s="55"/>
      <c r="E68" s="55"/>
      <c r="F68" s="55"/>
      <c r="G68" s="55"/>
      <c r="H68" s="55"/>
      <c r="I68" s="55"/>
      <c r="J68" s="55"/>
      <c r="K68" s="8">
        <f>SUM(K53:K67)</f>
        <v>0</v>
      </c>
      <c r="L68" s="21">
        <f>SUM(L53:L67)</f>
        <v>0</v>
      </c>
    </row>
    <row r="69" spans="1:13" ht="9.9499999999999993" customHeight="1" x14ac:dyDescent="0.2">
      <c r="A69" s="45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7"/>
    </row>
    <row r="70" spans="1:13" ht="18" customHeight="1" x14ac:dyDescent="0.2">
      <c r="A70" s="29" t="s">
        <v>48</v>
      </c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</row>
    <row r="71" spans="1:13" ht="30" customHeight="1" x14ac:dyDescent="0.2">
      <c r="A71" s="16">
        <v>1</v>
      </c>
      <c r="B71" s="17" t="s">
        <v>43</v>
      </c>
      <c r="C71" s="16"/>
      <c r="D71" s="16"/>
      <c r="E71" s="16"/>
      <c r="F71" s="16" t="s">
        <v>17</v>
      </c>
      <c r="G71" s="50">
        <v>150</v>
      </c>
      <c r="H71" s="32">
        <v>0</v>
      </c>
      <c r="I71" s="52"/>
      <c r="J71" s="51">
        <f t="shared" ref="J71:J72" si="4">H71*(1+I71)</f>
        <v>0</v>
      </c>
      <c r="K71" s="51">
        <f t="shared" ref="K71:K72" si="5">G71*H71</f>
        <v>0</v>
      </c>
      <c r="L71" s="51">
        <f t="shared" ref="L71:L72" si="6">G71*J71</f>
        <v>0</v>
      </c>
      <c r="M71" s="4"/>
    </row>
    <row r="72" spans="1:13" ht="30" customHeight="1" x14ac:dyDescent="0.2">
      <c r="A72" s="69">
        <v>2</v>
      </c>
      <c r="B72" s="4" t="s">
        <v>44</v>
      </c>
      <c r="C72" s="3"/>
      <c r="D72" s="3"/>
      <c r="E72" s="3"/>
      <c r="F72" s="3" t="s">
        <v>17</v>
      </c>
      <c r="G72" s="12">
        <v>5</v>
      </c>
      <c r="H72" s="1">
        <v>0</v>
      </c>
      <c r="I72" s="6"/>
      <c r="J72" s="23">
        <f t="shared" si="4"/>
        <v>0</v>
      </c>
      <c r="K72" s="23">
        <f t="shared" si="5"/>
        <v>0</v>
      </c>
      <c r="L72" s="23">
        <f t="shared" si="6"/>
        <v>0</v>
      </c>
      <c r="M72" s="4"/>
    </row>
    <row r="73" spans="1:13" ht="69.75" customHeight="1" x14ac:dyDescent="0.2">
      <c r="A73" s="3">
        <v>3</v>
      </c>
      <c r="B73" s="4" t="s">
        <v>96</v>
      </c>
      <c r="C73" s="3"/>
      <c r="D73" s="3"/>
      <c r="E73" s="3"/>
      <c r="F73" s="3" t="s">
        <v>17</v>
      </c>
      <c r="G73" s="12">
        <v>10</v>
      </c>
      <c r="H73" s="1">
        <v>0</v>
      </c>
      <c r="I73" s="6"/>
      <c r="J73" s="23">
        <f t="shared" ref="J73:J74" si="7">H73*(1+I73)</f>
        <v>0</v>
      </c>
      <c r="K73" s="23">
        <f t="shared" ref="K73:K74" si="8">G73*H73</f>
        <v>0</v>
      </c>
      <c r="L73" s="23">
        <f t="shared" ref="L73:L74" si="9">G73*J73</f>
        <v>0</v>
      </c>
      <c r="M73" s="4"/>
    </row>
    <row r="74" spans="1:13" ht="33" customHeight="1" x14ac:dyDescent="0.2">
      <c r="A74" s="69">
        <v>4</v>
      </c>
      <c r="B74" s="4" t="s">
        <v>46</v>
      </c>
      <c r="C74" s="3"/>
      <c r="D74" s="3"/>
      <c r="E74" s="3"/>
      <c r="F74" s="3" t="s">
        <v>17</v>
      </c>
      <c r="G74" s="12">
        <v>20</v>
      </c>
      <c r="H74" s="1">
        <v>0</v>
      </c>
      <c r="I74" s="6"/>
      <c r="J74" s="23">
        <f t="shared" si="7"/>
        <v>0</v>
      </c>
      <c r="K74" s="23">
        <f t="shared" si="8"/>
        <v>0</v>
      </c>
      <c r="L74" s="23">
        <f t="shared" si="9"/>
        <v>0</v>
      </c>
      <c r="M74" s="4"/>
    </row>
    <row r="75" spans="1:13" ht="20.100000000000001" customHeight="1" x14ac:dyDescent="0.2">
      <c r="A75" s="54" t="s">
        <v>22</v>
      </c>
      <c r="B75" s="55"/>
      <c r="C75" s="55"/>
      <c r="D75" s="55"/>
      <c r="E75" s="55"/>
      <c r="F75" s="55"/>
      <c r="G75" s="55"/>
      <c r="H75" s="55"/>
      <c r="I75" s="55"/>
      <c r="J75" s="55"/>
      <c r="K75" s="8">
        <f>SUM(K71:K74)</f>
        <v>0</v>
      </c>
      <c r="L75" s="8">
        <f>SUM(L71:L74)</f>
        <v>0</v>
      </c>
    </row>
    <row r="76" spans="1:13" ht="9.9499999999999993" customHeight="1" x14ac:dyDescent="0.2">
      <c r="A76" s="45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7"/>
    </row>
    <row r="77" spans="1:13" ht="20.100000000000001" customHeight="1" x14ac:dyDescent="0.2">
      <c r="A77" s="29" t="s">
        <v>56</v>
      </c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60.75" customHeight="1" x14ac:dyDescent="0.2">
      <c r="A78" s="16">
        <v>1</v>
      </c>
      <c r="B78" s="17" t="s">
        <v>97</v>
      </c>
      <c r="C78" s="16"/>
      <c r="D78" s="16"/>
      <c r="E78" s="16"/>
      <c r="F78" s="16" t="s">
        <v>17</v>
      </c>
      <c r="G78" s="50">
        <v>5</v>
      </c>
      <c r="H78" s="51">
        <v>0</v>
      </c>
      <c r="I78" s="52"/>
      <c r="J78" s="51">
        <f>H78*(1+I78)</f>
        <v>0</v>
      </c>
      <c r="K78" s="70">
        <f>G78*H78</f>
        <v>0</v>
      </c>
      <c r="L78" s="70">
        <f>G78*J78</f>
        <v>0</v>
      </c>
      <c r="M78" s="4"/>
    </row>
    <row r="79" spans="1:13" ht="51.75" customHeight="1" x14ac:dyDescent="0.2">
      <c r="A79" s="3">
        <v>2</v>
      </c>
      <c r="B79" s="4" t="s">
        <v>103</v>
      </c>
      <c r="C79" s="3"/>
      <c r="D79" s="3"/>
      <c r="E79" s="3"/>
      <c r="F79" s="3" t="s">
        <v>17</v>
      </c>
      <c r="G79" s="12">
        <v>5</v>
      </c>
      <c r="H79" s="23">
        <v>0</v>
      </c>
      <c r="I79" s="6"/>
      <c r="J79" s="23">
        <f>H79*(1+I79)</f>
        <v>0</v>
      </c>
      <c r="K79" s="71">
        <f>G79*H79</f>
        <v>0</v>
      </c>
      <c r="L79" s="71">
        <f>G79*J79</f>
        <v>0</v>
      </c>
      <c r="M79" s="4"/>
    </row>
    <row r="80" spans="1:13" ht="68.25" customHeight="1" x14ac:dyDescent="0.2">
      <c r="A80" s="3">
        <v>3</v>
      </c>
      <c r="B80" s="4" t="s">
        <v>98</v>
      </c>
      <c r="C80" s="3"/>
      <c r="D80" s="3"/>
      <c r="E80" s="3"/>
      <c r="F80" s="3" t="s">
        <v>17</v>
      </c>
      <c r="G80" s="12">
        <v>5</v>
      </c>
      <c r="H80" s="23">
        <v>0</v>
      </c>
      <c r="I80" s="6"/>
      <c r="J80" s="23">
        <f>H80*(1+I80)</f>
        <v>0</v>
      </c>
      <c r="K80" s="71">
        <f>G80*H80</f>
        <v>0</v>
      </c>
      <c r="L80" s="71">
        <f>G80*J80</f>
        <v>0</v>
      </c>
      <c r="M80" s="4"/>
    </row>
    <row r="81" spans="1:13" ht="20.100000000000001" customHeight="1" x14ac:dyDescent="0.2">
      <c r="A81" s="54" t="s">
        <v>22</v>
      </c>
      <c r="B81" s="72"/>
      <c r="C81" s="72"/>
      <c r="D81" s="72"/>
      <c r="E81" s="72"/>
      <c r="F81" s="72"/>
      <c r="G81" s="72"/>
      <c r="H81" s="72"/>
      <c r="I81" s="72"/>
      <c r="J81" s="72"/>
      <c r="K81" s="8">
        <f>SUM(K78:K80)</f>
        <v>0</v>
      </c>
      <c r="L81" s="21">
        <f>SUM(L78:L80)</f>
        <v>0</v>
      </c>
    </row>
    <row r="82" spans="1:13" ht="9.9499999999999993" customHeight="1" x14ac:dyDescent="0.2">
      <c r="A82" s="45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7"/>
    </row>
    <row r="83" spans="1:13" ht="20.100000000000001" customHeight="1" x14ac:dyDescent="0.2">
      <c r="A83" s="29" t="s">
        <v>57</v>
      </c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45.75" customHeight="1" x14ac:dyDescent="0.2">
      <c r="A84" s="16">
        <v>1</v>
      </c>
      <c r="B84" s="17" t="s">
        <v>51</v>
      </c>
      <c r="C84" s="16"/>
      <c r="D84" s="16"/>
      <c r="E84" s="16"/>
      <c r="F84" s="16" t="s">
        <v>17</v>
      </c>
      <c r="G84" s="50">
        <v>5</v>
      </c>
      <c r="H84" s="51">
        <v>0</v>
      </c>
      <c r="I84" s="52"/>
      <c r="J84" s="51">
        <f>H84*(1+I84)</f>
        <v>0</v>
      </c>
      <c r="K84" s="36">
        <f>G84*H84</f>
        <v>0</v>
      </c>
      <c r="L84" s="36">
        <f>G84*J84</f>
        <v>0</v>
      </c>
      <c r="M84" s="4"/>
    </row>
    <row r="85" spans="1:13" ht="9.9499999999999993" customHeight="1" x14ac:dyDescent="0.2">
      <c r="A85" s="45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7"/>
    </row>
    <row r="86" spans="1:13" ht="18" customHeight="1" x14ac:dyDescent="0.2">
      <c r="A86" s="29" t="s">
        <v>58</v>
      </c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30" customHeight="1" x14ac:dyDescent="0.2">
      <c r="A87" s="16">
        <v>1</v>
      </c>
      <c r="B87" s="34" t="s">
        <v>73</v>
      </c>
      <c r="C87" s="16"/>
      <c r="D87" s="16"/>
      <c r="E87" s="16"/>
      <c r="F87" s="16" t="s">
        <v>17</v>
      </c>
      <c r="G87" s="50">
        <v>210</v>
      </c>
      <c r="H87" s="51">
        <v>0</v>
      </c>
      <c r="I87" s="52"/>
      <c r="J87" s="51">
        <f>H87*(1+I87)</f>
        <v>0</v>
      </c>
      <c r="K87" s="26">
        <f>G87*H87</f>
        <v>0</v>
      </c>
      <c r="L87" s="26">
        <f>G87*J87</f>
        <v>0</v>
      </c>
    </row>
    <row r="88" spans="1:13" ht="9.9499999999999993" customHeight="1" x14ac:dyDescent="0.2">
      <c r="A88" s="45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7"/>
    </row>
    <row r="89" spans="1:13" ht="20.100000000000001" customHeight="1" x14ac:dyDescent="0.2">
      <c r="A89" s="29" t="s">
        <v>59</v>
      </c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33" customHeight="1" x14ac:dyDescent="0.2">
      <c r="A90" s="69">
        <v>1</v>
      </c>
      <c r="B90" s="4" t="s">
        <v>53</v>
      </c>
      <c r="C90" s="69"/>
      <c r="D90" s="69"/>
      <c r="E90" s="69"/>
      <c r="F90" s="69" t="s">
        <v>17</v>
      </c>
      <c r="G90" s="12">
        <v>4</v>
      </c>
      <c r="H90" s="71">
        <v>0</v>
      </c>
      <c r="I90" s="73"/>
      <c r="J90" s="23">
        <f>H90*(1+I90)</f>
        <v>0</v>
      </c>
      <c r="K90" s="71">
        <f>G90*H90</f>
        <v>0</v>
      </c>
      <c r="L90" s="71">
        <f>G90*J90</f>
        <v>0</v>
      </c>
      <c r="M90" s="4"/>
    </row>
    <row r="91" spans="1:13" ht="30" customHeight="1" x14ac:dyDescent="0.2">
      <c r="A91" s="69">
        <v>2</v>
      </c>
      <c r="B91" s="4" t="s">
        <v>54</v>
      </c>
      <c r="C91" s="69"/>
      <c r="D91" s="69"/>
      <c r="E91" s="69"/>
      <c r="F91" s="69" t="s">
        <v>17</v>
      </c>
      <c r="G91" s="12">
        <v>4</v>
      </c>
      <c r="H91" s="71">
        <v>0</v>
      </c>
      <c r="I91" s="73"/>
      <c r="J91" s="23">
        <f>H91*(1+I91)</f>
        <v>0</v>
      </c>
      <c r="K91" s="71">
        <f>G91*H91</f>
        <v>0</v>
      </c>
      <c r="L91" s="71">
        <f>G91*J91</f>
        <v>0</v>
      </c>
      <c r="M91" s="4"/>
    </row>
    <row r="92" spans="1:13" ht="20.100000000000001" customHeight="1" x14ac:dyDescent="0.2">
      <c r="A92" s="54" t="s">
        <v>22</v>
      </c>
      <c r="B92" s="55"/>
      <c r="C92" s="55"/>
      <c r="D92" s="55"/>
      <c r="E92" s="55"/>
      <c r="F92" s="55"/>
      <c r="G92" s="55"/>
      <c r="H92" s="55"/>
      <c r="I92" s="55"/>
      <c r="J92" s="55"/>
      <c r="K92" s="8">
        <f>SUM(K90:K91)</f>
        <v>0</v>
      </c>
      <c r="L92" s="21">
        <f>SUM(L90:L91)</f>
        <v>0</v>
      </c>
    </row>
    <row r="93" spans="1:13" ht="9.9499999999999993" customHeight="1" x14ac:dyDescent="0.2">
      <c r="A93" s="45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7"/>
    </row>
    <row r="94" spans="1:13" ht="18" customHeight="1" x14ac:dyDescent="0.2">
      <c r="A94" s="29" t="s">
        <v>60</v>
      </c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33" customHeight="1" x14ac:dyDescent="0.2">
      <c r="A95" s="16">
        <v>1</v>
      </c>
      <c r="B95" s="17" t="s">
        <v>49</v>
      </c>
      <c r="C95" s="16"/>
      <c r="D95" s="16"/>
      <c r="E95" s="16"/>
      <c r="F95" s="16" t="s">
        <v>17</v>
      </c>
      <c r="G95" s="50">
        <v>3000</v>
      </c>
      <c r="H95" s="51">
        <v>0</v>
      </c>
      <c r="I95" s="52"/>
      <c r="J95" s="51">
        <f>H95*(1+I95)</f>
        <v>0</v>
      </c>
      <c r="K95" s="26">
        <f>G95*H95</f>
        <v>0</v>
      </c>
      <c r="L95" s="26">
        <f>G95*J95</f>
        <v>0</v>
      </c>
      <c r="M95" s="4"/>
    </row>
    <row r="96" spans="1:13" ht="9.75" customHeight="1" x14ac:dyDescent="0.2">
      <c r="A96" s="45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7"/>
    </row>
    <row r="97" spans="1:13" ht="20.100000000000001" customHeight="1" x14ac:dyDescent="0.2">
      <c r="A97" s="29" t="s">
        <v>61</v>
      </c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38.25" x14ac:dyDescent="0.2">
      <c r="A98" s="74">
        <v>1</v>
      </c>
      <c r="B98" s="38" t="s">
        <v>66</v>
      </c>
      <c r="C98" s="74"/>
      <c r="D98" s="74"/>
      <c r="E98" s="74"/>
      <c r="F98" s="74" t="s">
        <v>17</v>
      </c>
      <c r="G98" s="50">
        <v>5</v>
      </c>
      <c r="H98" s="37">
        <v>0</v>
      </c>
      <c r="I98" s="75"/>
      <c r="J98" s="51">
        <f>H98*(1+I98)</f>
        <v>0</v>
      </c>
      <c r="K98" s="70">
        <f>G98*H98</f>
        <v>0</v>
      </c>
      <c r="L98" s="70">
        <f>G98*J98</f>
        <v>0</v>
      </c>
      <c r="M98" s="4"/>
    </row>
    <row r="99" spans="1:13" ht="33" customHeight="1" x14ac:dyDescent="0.2">
      <c r="A99" s="69">
        <v>2</v>
      </c>
      <c r="B99" s="39" t="s">
        <v>67</v>
      </c>
      <c r="C99" s="69"/>
      <c r="D99" s="69"/>
      <c r="E99" s="69"/>
      <c r="F99" s="69" t="s">
        <v>17</v>
      </c>
      <c r="G99" s="12">
        <v>5</v>
      </c>
      <c r="H99" s="7">
        <v>0</v>
      </c>
      <c r="I99" s="73"/>
      <c r="J99" s="23">
        <f>H99*(1+I99)</f>
        <v>0</v>
      </c>
      <c r="K99" s="71">
        <f>G99*H99</f>
        <v>0</v>
      </c>
      <c r="L99" s="71">
        <f>G99*J99</f>
        <v>0</v>
      </c>
      <c r="M99" s="4"/>
    </row>
    <row r="100" spans="1:13" ht="69.75" customHeight="1" x14ac:dyDescent="0.2">
      <c r="A100" s="69">
        <v>3</v>
      </c>
      <c r="B100" s="39" t="s">
        <v>68</v>
      </c>
      <c r="C100" s="69"/>
      <c r="D100" s="69"/>
      <c r="E100" s="69"/>
      <c r="F100" s="69" t="s">
        <v>17</v>
      </c>
      <c r="G100" s="12">
        <v>1</v>
      </c>
      <c r="H100" s="7">
        <v>0</v>
      </c>
      <c r="I100" s="73"/>
      <c r="J100" s="23">
        <f>H100*(1+I100)</f>
        <v>0</v>
      </c>
      <c r="K100" s="71">
        <f>G100*H100</f>
        <v>0</v>
      </c>
      <c r="L100" s="71">
        <f>G100*J100</f>
        <v>0</v>
      </c>
      <c r="M100" s="4"/>
    </row>
    <row r="101" spans="1:13" ht="20.100000000000001" customHeight="1" x14ac:dyDescent="0.2">
      <c r="A101" s="54" t="s">
        <v>22</v>
      </c>
      <c r="B101" s="55"/>
      <c r="C101" s="55"/>
      <c r="D101" s="55"/>
      <c r="E101" s="55"/>
      <c r="F101" s="55"/>
      <c r="G101" s="55"/>
      <c r="H101" s="55"/>
      <c r="I101" s="55"/>
      <c r="J101" s="55"/>
      <c r="K101" s="8">
        <f>SUM(K98:K100)</f>
        <v>0</v>
      </c>
      <c r="L101" s="8">
        <f>SUM(L98:L100)</f>
        <v>0</v>
      </c>
    </row>
    <row r="102" spans="1:13" ht="9.75" customHeight="1" x14ac:dyDescent="0.2">
      <c r="A102" s="45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7"/>
    </row>
    <row r="103" spans="1:13" ht="20.100000000000001" customHeight="1" x14ac:dyDescent="0.2">
      <c r="A103" s="29" t="s">
        <v>62</v>
      </c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70.5" customHeight="1" x14ac:dyDescent="0.2">
      <c r="A104" s="16">
        <v>1</v>
      </c>
      <c r="B104" s="40" t="s">
        <v>77</v>
      </c>
      <c r="C104" s="16"/>
      <c r="D104" s="16"/>
      <c r="E104" s="16"/>
      <c r="F104" s="16" t="s">
        <v>17</v>
      </c>
      <c r="G104" s="50">
        <v>150</v>
      </c>
      <c r="H104" s="32">
        <v>0</v>
      </c>
      <c r="I104" s="52"/>
      <c r="J104" s="51">
        <f>H104*(1+I104)</f>
        <v>0</v>
      </c>
      <c r="K104" s="51">
        <f>G104*H104</f>
        <v>0</v>
      </c>
      <c r="L104" s="51">
        <f>G104*J104</f>
        <v>0</v>
      </c>
      <c r="M104" s="17"/>
    </row>
    <row r="105" spans="1:13" ht="9.75" customHeight="1" x14ac:dyDescent="0.2">
      <c r="A105" s="45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7"/>
    </row>
    <row r="106" spans="1:13" ht="20.100000000000001" customHeight="1" x14ac:dyDescent="0.2">
      <c r="A106" s="29" t="s">
        <v>71</v>
      </c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33" customHeight="1" x14ac:dyDescent="0.2">
      <c r="A107" s="16">
        <v>1</v>
      </c>
      <c r="B107" s="34" t="s">
        <v>78</v>
      </c>
      <c r="C107" s="16"/>
      <c r="D107" s="16"/>
      <c r="E107" s="16"/>
      <c r="F107" s="16" t="s">
        <v>17</v>
      </c>
      <c r="G107" s="50">
        <v>150</v>
      </c>
      <c r="H107" s="32">
        <v>0</v>
      </c>
      <c r="I107" s="52"/>
      <c r="J107" s="51">
        <f t="shared" ref="J107:J108" si="10">H107*(1+I107)</f>
        <v>0</v>
      </c>
      <c r="K107" s="51">
        <f t="shared" ref="K107:K108" si="11">G107*H107</f>
        <v>0</v>
      </c>
      <c r="L107" s="51">
        <f t="shared" ref="L107:L108" si="12">G107*J107</f>
        <v>0</v>
      </c>
      <c r="M107" s="4"/>
    </row>
    <row r="108" spans="1:13" ht="33" customHeight="1" x14ac:dyDescent="0.2">
      <c r="A108" s="69">
        <v>2</v>
      </c>
      <c r="B108" s="24" t="s">
        <v>79</v>
      </c>
      <c r="C108" s="69"/>
      <c r="D108" s="69"/>
      <c r="E108" s="69"/>
      <c r="F108" s="69" t="s">
        <v>17</v>
      </c>
      <c r="G108" s="12">
        <v>20</v>
      </c>
      <c r="H108" s="7">
        <v>0</v>
      </c>
      <c r="I108" s="73"/>
      <c r="J108" s="23">
        <f t="shared" si="10"/>
        <v>0</v>
      </c>
      <c r="K108" s="71">
        <f t="shared" si="11"/>
        <v>0</v>
      </c>
      <c r="L108" s="71">
        <f t="shared" si="12"/>
        <v>0</v>
      </c>
      <c r="M108" s="4"/>
    </row>
    <row r="109" spans="1:13" ht="20.100000000000001" customHeight="1" thickBot="1" x14ac:dyDescent="0.25">
      <c r="A109" s="76" t="s">
        <v>22</v>
      </c>
      <c r="B109" s="77"/>
      <c r="C109" s="77"/>
      <c r="D109" s="77"/>
      <c r="E109" s="77"/>
      <c r="F109" s="77"/>
      <c r="G109" s="77"/>
      <c r="H109" s="77"/>
      <c r="I109" s="77"/>
      <c r="J109" s="78"/>
      <c r="K109" s="8">
        <f>SUM(K107:K108)</f>
        <v>0</v>
      </c>
      <c r="L109" s="8">
        <f>SUM(L107:L108)</f>
        <v>0</v>
      </c>
    </row>
    <row r="110" spans="1:13" ht="9.75" customHeight="1" x14ac:dyDescent="0.2">
      <c r="A110" s="45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7"/>
    </row>
    <row r="111" spans="1:13" ht="18" customHeight="1" x14ac:dyDescent="0.2">
      <c r="A111" s="29" t="s">
        <v>72</v>
      </c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33" customHeight="1" x14ac:dyDescent="0.2">
      <c r="A112" s="16">
        <v>1</v>
      </c>
      <c r="B112" s="34" t="s">
        <v>80</v>
      </c>
      <c r="C112" s="16"/>
      <c r="D112" s="16"/>
      <c r="E112" s="16"/>
      <c r="F112" s="16" t="s">
        <v>17</v>
      </c>
      <c r="G112" s="50">
        <v>150</v>
      </c>
      <c r="H112" s="32">
        <v>0</v>
      </c>
      <c r="I112" s="52"/>
      <c r="J112" s="51">
        <f t="shared" ref="J112:J113" si="13">H112*(1+I112)</f>
        <v>0</v>
      </c>
      <c r="K112" s="51">
        <f t="shared" ref="K112:K113" si="14">G112*H112</f>
        <v>0</v>
      </c>
      <c r="L112" s="51">
        <f t="shared" ref="L112:L113" si="15">G112*J112</f>
        <v>0</v>
      </c>
      <c r="M112" s="4"/>
    </row>
    <row r="113" spans="1:13" ht="33" customHeight="1" x14ac:dyDescent="0.2">
      <c r="A113" s="69">
        <v>2</v>
      </c>
      <c r="B113" s="25" t="s">
        <v>81</v>
      </c>
      <c r="C113" s="69"/>
      <c r="D113" s="69"/>
      <c r="E113" s="69"/>
      <c r="F113" s="69" t="s">
        <v>17</v>
      </c>
      <c r="G113" s="12">
        <v>20</v>
      </c>
      <c r="H113" s="7">
        <v>0</v>
      </c>
      <c r="I113" s="73"/>
      <c r="J113" s="23">
        <f t="shared" si="13"/>
        <v>0</v>
      </c>
      <c r="K113" s="71">
        <f t="shared" si="14"/>
        <v>0</v>
      </c>
      <c r="L113" s="71">
        <f t="shared" si="15"/>
        <v>0</v>
      </c>
      <c r="M113" s="4"/>
    </row>
    <row r="114" spans="1:13" ht="33" customHeight="1" x14ac:dyDescent="0.2">
      <c r="A114" s="3">
        <v>3</v>
      </c>
      <c r="B114" s="24" t="s">
        <v>82</v>
      </c>
      <c r="C114" s="3"/>
      <c r="D114" s="3"/>
      <c r="E114" s="3"/>
      <c r="F114" s="3" t="s">
        <v>17</v>
      </c>
      <c r="G114" s="12">
        <v>100</v>
      </c>
      <c r="H114" s="1">
        <v>0</v>
      </c>
      <c r="I114" s="6"/>
      <c r="J114" s="23">
        <f>H114*(1+I114)</f>
        <v>0</v>
      </c>
      <c r="K114" s="23">
        <f>G114*H114</f>
        <v>0</v>
      </c>
      <c r="L114" s="23">
        <f>G114*J114</f>
        <v>0</v>
      </c>
      <c r="M114" s="4"/>
    </row>
    <row r="115" spans="1:13" ht="33" customHeight="1" x14ac:dyDescent="0.2">
      <c r="A115" s="69">
        <v>4</v>
      </c>
      <c r="B115" s="24" t="s">
        <v>83</v>
      </c>
      <c r="C115" s="3"/>
      <c r="D115" s="3"/>
      <c r="E115" s="3"/>
      <c r="F115" s="3" t="s">
        <v>17</v>
      </c>
      <c r="G115" s="12">
        <v>5</v>
      </c>
      <c r="H115" s="1">
        <v>0</v>
      </c>
      <c r="I115" s="6"/>
      <c r="J115" s="23">
        <f t="shared" ref="J115:J116" si="16">H115*(1+I115)</f>
        <v>0</v>
      </c>
      <c r="K115" s="23">
        <f t="shared" ref="K115:K116" si="17">G115*H115</f>
        <v>0</v>
      </c>
      <c r="L115" s="23">
        <f t="shared" ref="L115:L116" si="18">G115*J115</f>
        <v>0</v>
      </c>
      <c r="M115" s="4"/>
    </row>
    <row r="116" spans="1:13" ht="76.5" x14ac:dyDescent="0.2">
      <c r="A116" s="3">
        <v>5</v>
      </c>
      <c r="B116" s="24" t="s">
        <v>47</v>
      </c>
      <c r="C116" s="3"/>
      <c r="D116" s="3"/>
      <c r="E116" s="3"/>
      <c r="F116" s="3" t="s">
        <v>17</v>
      </c>
      <c r="G116" s="12">
        <v>150</v>
      </c>
      <c r="H116" s="1">
        <v>0</v>
      </c>
      <c r="I116" s="6"/>
      <c r="J116" s="23">
        <f t="shared" si="16"/>
        <v>0</v>
      </c>
      <c r="K116" s="23">
        <f t="shared" si="17"/>
        <v>0</v>
      </c>
      <c r="L116" s="23">
        <f t="shared" si="18"/>
        <v>0</v>
      </c>
      <c r="M116" s="4"/>
    </row>
    <row r="117" spans="1:13" ht="20.100000000000001" customHeight="1" x14ac:dyDescent="0.2">
      <c r="A117" s="54" t="s">
        <v>22</v>
      </c>
      <c r="B117" s="55"/>
      <c r="C117" s="55"/>
      <c r="D117" s="55"/>
      <c r="E117" s="55"/>
      <c r="F117" s="55"/>
      <c r="G117" s="55"/>
      <c r="H117" s="55"/>
      <c r="I117" s="55"/>
      <c r="J117" s="55"/>
      <c r="K117" s="8">
        <f>SUM(K112:K116)</f>
        <v>0</v>
      </c>
      <c r="L117" s="8">
        <f>SUM(L112:L116)</f>
        <v>0</v>
      </c>
    </row>
    <row r="118" spans="1:13" ht="9.75" customHeight="1" x14ac:dyDescent="0.2">
      <c r="A118" s="45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7"/>
    </row>
    <row r="119" spans="1:13" ht="20.100000000000001" customHeight="1" x14ac:dyDescent="0.2">
      <c r="A119" s="29" t="s">
        <v>74</v>
      </c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44.25" customHeight="1" x14ac:dyDescent="0.2">
      <c r="A120" s="16">
        <v>1</v>
      </c>
      <c r="B120" s="16" t="s">
        <v>84</v>
      </c>
      <c r="C120" s="16"/>
      <c r="D120" s="16"/>
      <c r="E120" s="16"/>
      <c r="F120" s="16" t="s">
        <v>17</v>
      </c>
      <c r="G120" s="50">
        <v>30</v>
      </c>
      <c r="H120" s="32">
        <v>0</v>
      </c>
      <c r="I120" s="52"/>
      <c r="J120" s="51">
        <f t="shared" ref="J120:J121" si="19">H120*(1+I120)</f>
        <v>0</v>
      </c>
      <c r="K120" s="51">
        <f t="shared" ref="K120:K121" si="20">G120*H120</f>
        <v>0</v>
      </c>
      <c r="L120" s="51">
        <f t="shared" ref="L120:L121" si="21">G120*J120</f>
        <v>0</v>
      </c>
      <c r="M120" s="4"/>
    </row>
    <row r="121" spans="1:13" ht="51" customHeight="1" x14ac:dyDescent="0.2">
      <c r="A121" s="69">
        <v>2</v>
      </c>
      <c r="B121" s="3" t="s">
        <v>85</v>
      </c>
      <c r="C121" s="3"/>
      <c r="D121" s="3"/>
      <c r="E121" s="3"/>
      <c r="F121" s="3" t="s">
        <v>17</v>
      </c>
      <c r="G121" s="12">
        <v>5</v>
      </c>
      <c r="H121" s="1">
        <v>0</v>
      </c>
      <c r="I121" s="6"/>
      <c r="J121" s="23">
        <f t="shared" si="19"/>
        <v>0</v>
      </c>
      <c r="K121" s="23">
        <f t="shared" si="20"/>
        <v>0</v>
      </c>
      <c r="L121" s="23">
        <f t="shared" si="21"/>
        <v>0</v>
      </c>
      <c r="M121" s="4"/>
    </row>
    <row r="122" spans="1:13" ht="20.100000000000001" customHeight="1" x14ac:dyDescent="0.2">
      <c r="A122" s="54" t="s">
        <v>22</v>
      </c>
      <c r="B122" s="55"/>
      <c r="C122" s="55"/>
      <c r="D122" s="55"/>
      <c r="E122" s="55"/>
      <c r="F122" s="55"/>
      <c r="G122" s="55"/>
      <c r="H122" s="55"/>
      <c r="I122" s="55"/>
      <c r="J122" s="55"/>
      <c r="K122" s="8">
        <f>SUM(K120:K121)</f>
        <v>0</v>
      </c>
      <c r="L122" s="8">
        <f>SUM(L120:L121)</f>
        <v>0</v>
      </c>
    </row>
    <row r="123" spans="1:13" ht="9.75" customHeight="1" x14ac:dyDescent="0.2">
      <c r="A123" s="45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7"/>
    </row>
    <row r="124" spans="1:13" ht="20.100000000000001" customHeight="1" x14ac:dyDescent="0.2">
      <c r="A124" s="29" t="s">
        <v>86</v>
      </c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30" customHeight="1" x14ac:dyDescent="0.2">
      <c r="A125" s="16">
        <v>1</v>
      </c>
      <c r="B125" s="81" t="s">
        <v>45</v>
      </c>
      <c r="C125" s="16"/>
      <c r="D125" s="16"/>
      <c r="E125" s="16"/>
      <c r="F125" s="16" t="s">
        <v>17</v>
      </c>
      <c r="G125" s="50">
        <v>10</v>
      </c>
      <c r="H125" s="32">
        <v>0</v>
      </c>
      <c r="I125" s="52"/>
      <c r="J125" s="51">
        <f>H125*(1+I125)</f>
        <v>0</v>
      </c>
      <c r="K125" s="51">
        <f>G125*H125</f>
        <v>0</v>
      </c>
      <c r="L125" s="51">
        <f>G125*J125</f>
        <v>0</v>
      </c>
      <c r="M125" s="4"/>
    </row>
    <row r="126" spans="1:13" ht="30" customHeight="1" x14ac:dyDescent="0.2">
      <c r="A126" s="69">
        <v>2</v>
      </c>
      <c r="B126" s="82" t="s">
        <v>65</v>
      </c>
      <c r="C126" s="3"/>
      <c r="D126" s="3"/>
      <c r="E126" s="3"/>
      <c r="F126" s="3" t="s">
        <v>17</v>
      </c>
      <c r="G126" s="12">
        <v>10</v>
      </c>
      <c r="H126" s="1">
        <v>0</v>
      </c>
      <c r="I126" s="6"/>
      <c r="J126" s="23">
        <f>H126*(1+I126)</f>
        <v>0</v>
      </c>
      <c r="K126" s="23">
        <f>G126*H126</f>
        <v>0</v>
      </c>
      <c r="L126" s="23">
        <f>G126*J126</f>
        <v>0</v>
      </c>
      <c r="M126" s="4"/>
    </row>
    <row r="127" spans="1:13" ht="20.100000000000001" customHeight="1" x14ac:dyDescent="0.2">
      <c r="A127" s="54" t="s">
        <v>22</v>
      </c>
      <c r="B127" s="55"/>
      <c r="C127" s="55"/>
      <c r="D127" s="55"/>
      <c r="E127" s="55"/>
      <c r="F127" s="55"/>
      <c r="G127" s="55"/>
      <c r="H127" s="55"/>
      <c r="I127" s="55"/>
      <c r="J127" s="55"/>
      <c r="K127" s="8">
        <f>SUM(K125:K126)</f>
        <v>0</v>
      </c>
      <c r="L127" s="8">
        <f>SUM(L125:L126)</f>
        <v>0</v>
      </c>
    </row>
    <row r="128" spans="1:13" x14ac:dyDescent="0.2">
      <c r="A128" s="79"/>
      <c r="B128" s="19"/>
      <c r="C128" s="80"/>
      <c r="D128" s="80"/>
      <c r="E128" s="80"/>
      <c r="F128" s="80"/>
      <c r="G128" s="80"/>
      <c r="H128" s="80"/>
      <c r="I128" s="80"/>
      <c r="J128" s="80"/>
      <c r="K128" s="13"/>
      <c r="L128" s="13"/>
    </row>
  </sheetData>
  <mergeCells count="66">
    <mergeCell ref="A111:M111"/>
    <mergeCell ref="A118:M118"/>
    <mergeCell ref="A119:M119"/>
    <mergeCell ref="A123:M123"/>
    <mergeCell ref="A124:M124"/>
    <mergeCell ref="A102:M102"/>
    <mergeCell ref="A103:M103"/>
    <mergeCell ref="A105:M105"/>
    <mergeCell ref="A106:M106"/>
    <mergeCell ref="A110:M110"/>
    <mergeCell ref="A89:M89"/>
    <mergeCell ref="A93:M93"/>
    <mergeCell ref="A94:M94"/>
    <mergeCell ref="A96:M96"/>
    <mergeCell ref="A97:M97"/>
    <mergeCell ref="A82:M82"/>
    <mergeCell ref="A83:M83"/>
    <mergeCell ref="A85:M85"/>
    <mergeCell ref="A86:M86"/>
    <mergeCell ref="A88:M88"/>
    <mergeCell ref="A46:M46"/>
    <mergeCell ref="A50:M50"/>
    <mergeCell ref="A51:M51"/>
    <mergeCell ref="A52:M52"/>
    <mergeCell ref="A62:M62"/>
    <mergeCell ref="A39:M39"/>
    <mergeCell ref="A40:M40"/>
    <mergeCell ref="A42:M42"/>
    <mergeCell ref="A43:M43"/>
    <mergeCell ref="A45:M45"/>
    <mergeCell ref="A27:M27"/>
    <mergeCell ref="A29:M29"/>
    <mergeCell ref="A30:M30"/>
    <mergeCell ref="A32:M32"/>
    <mergeCell ref="A33:M33"/>
    <mergeCell ref="A101:J101"/>
    <mergeCell ref="A68:J68"/>
    <mergeCell ref="A75:J75"/>
    <mergeCell ref="A81:J81"/>
    <mergeCell ref="A92:J92"/>
    <mergeCell ref="A109:J109"/>
    <mergeCell ref="A117:J117"/>
    <mergeCell ref="A122:J122"/>
    <mergeCell ref="A127:J127"/>
    <mergeCell ref="A69:M69"/>
    <mergeCell ref="A70:M70"/>
    <mergeCell ref="A76:M76"/>
    <mergeCell ref="A77:M77"/>
    <mergeCell ref="A38:J38"/>
    <mergeCell ref="A49:J49"/>
    <mergeCell ref="A12:M12"/>
    <mergeCell ref="A14:M14"/>
    <mergeCell ref="A15:M15"/>
    <mergeCell ref="A17:M17"/>
    <mergeCell ref="A18:M18"/>
    <mergeCell ref="A20:M20"/>
    <mergeCell ref="A21:M21"/>
    <mergeCell ref="A23:M23"/>
    <mergeCell ref="A24:M24"/>
    <mergeCell ref="A26:M26"/>
    <mergeCell ref="A3:M3"/>
    <mergeCell ref="A8:M8"/>
    <mergeCell ref="A4:M4"/>
    <mergeCell ref="A9:M9"/>
    <mergeCell ref="A11:M11"/>
    <mergeCell ref="A7:J7"/>
  </mergeCells>
  <phoneticPr fontId="0" type="noConversion"/>
  <printOptions horizontalCentered="1"/>
  <pageMargins left="0.98425196850393704" right="0.59055118110236227" top="0.98425196850393704" bottom="0.78740157480314965" header="0.51181102362204722" footer="0.51181102362204722"/>
  <pageSetup paperSize="9" scale="85" orientation="landscape" horizontalDpi="1200" verticalDpi="1200" r:id="rId1"/>
  <headerFooter alignWithMargins="0">
    <oddHeader>&amp;Lsprawa 46/2023&amp;C&amp;"Arial Narrow,Pogrubiony"&amp;11FORMULARZ CENOWY&amp;R&amp;"Arial CE,Pogrubiony"ZAŁĄCZNIK NR 8 DO SWZ</oddHeader>
    <oddFooter>&amp;R&amp;P</oddFooter>
  </headerFooter>
  <rowBreaks count="9" manualBreakCount="9">
    <brk id="8" max="12" man="1"/>
    <brk id="14" max="12" man="1"/>
    <brk id="23" max="12" man="1"/>
    <brk id="35" max="12" man="1"/>
    <brk id="50" max="12" man="1"/>
    <brk id="69" max="12" man="1"/>
    <brk id="85" max="12" man="1"/>
    <brk id="105" max="12" man="1"/>
    <brk id="12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2023-03-31T05:34:05Z</cp:lastPrinted>
  <dcterms:created xsi:type="dcterms:W3CDTF">1997-02-26T13:46:56Z</dcterms:created>
  <dcterms:modified xsi:type="dcterms:W3CDTF">2023-03-31T05:34:08Z</dcterms:modified>
</cp:coreProperties>
</file>