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</sheets>
  <definedNames>
    <definedName name="_GoBack" localSheetId="0">Arkusz1!#REF!</definedName>
    <definedName name="d" localSheetId="0">Arkusz1!$A$1:$M$234</definedName>
    <definedName name="Print_Area" localSheetId="0">Arkusz1!$A$1:$M$234</definedName>
  </definedNames>
  <calcPr calcId="144525"/>
</workbook>
</file>

<file path=xl/calcChain.xml><?xml version="1.0" encoding="utf-8"?>
<calcChain xmlns="http://schemas.openxmlformats.org/spreadsheetml/2006/main">
  <c r="K234" i="1" l="1"/>
  <c r="J234" i="1"/>
  <c r="L234" i="1" s="1"/>
  <c r="K232" i="1"/>
  <c r="J232" i="1"/>
  <c r="L232" i="1" s="1"/>
  <c r="K230" i="1"/>
  <c r="J230" i="1"/>
  <c r="L230" i="1" s="1"/>
  <c r="K227" i="1"/>
  <c r="J227" i="1"/>
  <c r="L227" i="1" s="1"/>
  <c r="K226" i="1"/>
  <c r="J226" i="1"/>
  <c r="L226" i="1" s="1"/>
  <c r="K225" i="1"/>
  <c r="J225" i="1"/>
  <c r="L225" i="1" s="1"/>
  <c r="K222" i="1"/>
  <c r="J222" i="1"/>
  <c r="L222" i="1" s="1"/>
  <c r="K221" i="1"/>
  <c r="J221" i="1"/>
  <c r="L221" i="1" s="1"/>
  <c r="K218" i="1"/>
  <c r="J218" i="1"/>
  <c r="L218" i="1" s="1"/>
  <c r="K217" i="1"/>
  <c r="J217" i="1"/>
  <c r="L217" i="1" s="1"/>
  <c r="K215" i="1"/>
  <c r="J215" i="1"/>
  <c r="L215" i="1" s="1"/>
  <c r="K212" i="1"/>
  <c r="J212" i="1"/>
  <c r="L212" i="1" s="1"/>
  <c r="K211" i="1"/>
  <c r="J211" i="1"/>
  <c r="L211" i="1" s="1"/>
  <c r="K210" i="1"/>
  <c r="J210" i="1"/>
  <c r="L210" i="1" s="1"/>
  <c r="K209" i="1"/>
  <c r="J209" i="1"/>
  <c r="L209" i="1" s="1"/>
  <c r="K208" i="1"/>
  <c r="J208" i="1"/>
  <c r="L208" i="1" s="1"/>
  <c r="L207" i="1"/>
  <c r="K207" i="1"/>
  <c r="J207" i="1"/>
  <c r="K206" i="1"/>
  <c r="J206" i="1"/>
  <c r="L206" i="1" s="1"/>
  <c r="K205" i="1"/>
  <c r="J205" i="1"/>
  <c r="L205" i="1" s="1"/>
  <c r="K204" i="1"/>
  <c r="J204" i="1"/>
  <c r="L204" i="1" s="1"/>
  <c r="K203" i="1"/>
  <c r="J203" i="1"/>
  <c r="L203" i="1" s="1"/>
  <c r="K202" i="1"/>
  <c r="J202" i="1"/>
  <c r="L202" i="1" s="1"/>
  <c r="K199" i="1"/>
  <c r="J199" i="1"/>
  <c r="L199" i="1" s="1"/>
  <c r="K198" i="1"/>
  <c r="J198" i="1"/>
  <c r="L198" i="1" s="1"/>
  <c r="K197" i="1"/>
  <c r="J197" i="1"/>
  <c r="L197" i="1" s="1"/>
  <c r="K196" i="1"/>
  <c r="J196" i="1"/>
  <c r="L196" i="1" s="1"/>
  <c r="K195" i="1"/>
  <c r="J195" i="1"/>
  <c r="L195" i="1" s="1"/>
  <c r="K194" i="1"/>
  <c r="J194" i="1"/>
  <c r="L194" i="1" s="1"/>
  <c r="K193" i="1"/>
  <c r="J193" i="1"/>
  <c r="L193" i="1" s="1"/>
  <c r="K190" i="1"/>
  <c r="J190" i="1"/>
  <c r="L190" i="1" s="1"/>
  <c r="K189" i="1"/>
  <c r="J189" i="1"/>
  <c r="L189" i="1" s="1"/>
  <c r="K188" i="1"/>
  <c r="J188" i="1"/>
  <c r="L188" i="1" s="1"/>
  <c r="K187" i="1"/>
  <c r="J187" i="1"/>
  <c r="L187" i="1" s="1"/>
  <c r="K186" i="1"/>
  <c r="J186" i="1"/>
  <c r="L186" i="1" s="1"/>
  <c r="K185" i="1"/>
  <c r="J185" i="1"/>
  <c r="L185" i="1" s="1"/>
  <c r="K184" i="1"/>
  <c r="J184" i="1"/>
  <c r="L184" i="1" s="1"/>
  <c r="K183" i="1"/>
  <c r="J183" i="1"/>
  <c r="L183" i="1" s="1"/>
  <c r="K182" i="1"/>
  <c r="J182" i="1"/>
  <c r="L182" i="1" s="1"/>
  <c r="K181" i="1"/>
  <c r="J181" i="1"/>
  <c r="L181" i="1" s="1"/>
  <c r="K180" i="1"/>
  <c r="J180" i="1"/>
  <c r="L180" i="1" s="1"/>
  <c r="K175" i="1"/>
  <c r="J175" i="1"/>
  <c r="L175" i="1" s="1"/>
  <c r="K174" i="1"/>
  <c r="J174" i="1"/>
  <c r="L174" i="1" s="1"/>
  <c r="K169" i="1"/>
  <c r="J169" i="1"/>
  <c r="L169" i="1" s="1"/>
  <c r="K168" i="1"/>
  <c r="J168" i="1"/>
  <c r="L168" i="1" s="1"/>
  <c r="K167" i="1"/>
  <c r="J167" i="1"/>
  <c r="L167" i="1" s="1"/>
  <c r="L166" i="1"/>
  <c r="K166" i="1"/>
  <c r="J166" i="1"/>
  <c r="K165" i="1"/>
  <c r="J165" i="1"/>
  <c r="L165" i="1" s="1"/>
  <c r="K164" i="1"/>
  <c r="J164" i="1"/>
  <c r="L164" i="1" s="1"/>
  <c r="K161" i="1"/>
  <c r="J161" i="1"/>
  <c r="L161" i="1" s="1"/>
  <c r="K160" i="1"/>
  <c r="J160" i="1"/>
  <c r="L160" i="1" s="1"/>
  <c r="K159" i="1"/>
  <c r="J159" i="1"/>
  <c r="L159" i="1" s="1"/>
  <c r="K158" i="1"/>
  <c r="J158" i="1"/>
  <c r="L158" i="1" s="1"/>
  <c r="K153" i="1"/>
  <c r="J153" i="1"/>
  <c r="L153" i="1" s="1"/>
  <c r="K150" i="1"/>
  <c r="J150" i="1"/>
  <c r="L150" i="1" s="1"/>
  <c r="K134" i="1"/>
  <c r="J134" i="1"/>
  <c r="L134" i="1" s="1"/>
  <c r="K178" i="1"/>
  <c r="J178" i="1"/>
  <c r="L178" i="1" s="1"/>
  <c r="L172" i="1"/>
  <c r="K172" i="1"/>
  <c r="J172" i="1"/>
  <c r="K146" i="1"/>
  <c r="J146" i="1"/>
  <c r="L146" i="1" s="1"/>
  <c r="K144" i="1"/>
  <c r="J144" i="1"/>
  <c r="L144" i="1" s="1"/>
  <c r="K140" i="1"/>
  <c r="J140" i="1"/>
  <c r="L140" i="1" s="1"/>
  <c r="K138" i="1"/>
  <c r="J138" i="1"/>
  <c r="L138" i="1" s="1"/>
  <c r="K136" i="1"/>
  <c r="J136" i="1"/>
  <c r="L136" i="1" s="1"/>
  <c r="K131" i="1"/>
  <c r="J131" i="1"/>
  <c r="L131" i="1" s="1"/>
  <c r="K130" i="1"/>
  <c r="J130" i="1"/>
  <c r="L130" i="1" s="1"/>
  <c r="K129" i="1"/>
  <c r="J129" i="1"/>
  <c r="L129" i="1" s="1"/>
  <c r="K128" i="1"/>
  <c r="J128" i="1"/>
  <c r="L128" i="1" s="1"/>
  <c r="K127" i="1"/>
  <c r="J127" i="1"/>
  <c r="L127" i="1" s="1"/>
  <c r="K126" i="1"/>
  <c r="J126" i="1"/>
  <c r="L126" i="1" s="1"/>
  <c r="K125" i="1"/>
  <c r="J125" i="1"/>
  <c r="L125" i="1" s="1"/>
  <c r="K124" i="1"/>
  <c r="J124" i="1"/>
  <c r="L124" i="1" s="1"/>
  <c r="K121" i="1"/>
  <c r="J121" i="1"/>
  <c r="L121" i="1" s="1"/>
  <c r="K120" i="1"/>
  <c r="J120" i="1"/>
  <c r="L120" i="1" s="1"/>
  <c r="K117" i="1"/>
  <c r="J117" i="1"/>
  <c r="L117" i="1" s="1"/>
  <c r="K116" i="1"/>
  <c r="J116" i="1"/>
  <c r="L116" i="1" s="1"/>
  <c r="K115" i="1"/>
  <c r="J115" i="1"/>
  <c r="L115" i="1" s="1"/>
  <c r="L114" i="1"/>
  <c r="K114" i="1"/>
  <c r="J114" i="1"/>
  <c r="K112" i="1"/>
  <c r="J112" i="1"/>
  <c r="L112" i="1" s="1"/>
  <c r="K110" i="1"/>
  <c r="J110" i="1"/>
  <c r="L110" i="1" s="1"/>
  <c r="K108" i="1"/>
  <c r="J108" i="1"/>
  <c r="L108" i="1" s="1"/>
  <c r="K106" i="1"/>
  <c r="J106" i="1"/>
  <c r="L106" i="1" s="1"/>
  <c r="K104" i="1"/>
  <c r="J104" i="1"/>
  <c r="L104" i="1" s="1"/>
  <c r="K102" i="1"/>
  <c r="J102" i="1"/>
  <c r="L102" i="1" s="1"/>
  <c r="K99" i="1"/>
  <c r="J99" i="1"/>
  <c r="L99" i="1" s="1"/>
  <c r="K98" i="1"/>
  <c r="J98" i="1"/>
  <c r="L98" i="1" s="1"/>
  <c r="L97" i="1"/>
  <c r="K97" i="1"/>
  <c r="J97" i="1"/>
  <c r="K96" i="1"/>
  <c r="J96" i="1"/>
  <c r="L96" i="1" s="1"/>
  <c r="K94" i="1"/>
  <c r="J94" i="1"/>
  <c r="L94" i="1" s="1"/>
  <c r="K92" i="1"/>
  <c r="J92" i="1"/>
  <c r="L92" i="1" s="1"/>
  <c r="K90" i="1"/>
  <c r="J90" i="1"/>
  <c r="L90" i="1" s="1"/>
  <c r="K88" i="1"/>
  <c r="J88" i="1"/>
  <c r="L88" i="1" s="1"/>
  <c r="K86" i="1"/>
  <c r="J86" i="1"/>
  <c r="L86" i="1" s="1"/>
  <c r="K84" i="1"/>
  <c r="J84" i="1"/>
  <c r="L84" i="1" s="1"/>
  <c r="K82" i="1"/>
  <c r="J82" i="1"/>
  <c r="L82" i="1" s="1"/>
  <c r="K79" i="1"/>
  <c r="J79" i="1"/>
  <c r="L79" i="1" s="1"/>
  <c r="K78" i="1"/>
  <c r="J78" i="1"/>
  <c r="L78" i="1" s="1"/>
  <c r="K76" i="1"/>
  <c r="J76" i="1"/>
  <c r="L76" i="1" s="1"/>
  <c r="K74" i="1"/>
  <c r="J74" i="1"/>
  <c r="L74" i="1" s="1"/>
  <c r="K72" i="1"/>
  <c r="J72" i="1"/>
  <c r="L72" i="1" s="1"/>
  <c r="K69" i="1"/>
  <c r="J69" i="1"/>
  <c r="L69" i="1" s="1"/>
  <c r="K68" i="1"/>
  <c r="J68" i="1"/>
  <c r="L68" i="1" s="1"/>
  <c r="K65" i="1"/>
  <c r="J65" i="1"/>
  <c r="L65" i="1" s="1"/>
  <c r="K64" i="1"/>
  <c r="J64" i="1"/>
  <c r="L64" i="1" s="1"/>
  <c r="K63" i="1"/>
  <c r="J63" i="1"/>
  <c r="L63" i="1" s="1"/>
  <c r="K62" i="1"/>
  <c r="J62" i="1"/>
  <c r="L62" i="1" s="1"/>
  <c r="K61" i="1"/>
  <c r="J61" i="1"/>
  <c r="L61" i="1" s="1"/>
  <c r="K60" i="1"/>
  <c r="J60" i="1"/>
  <c r="L60" i="1" s="1"/>
  <c r="K59" i="1"/>
  <c r="J59" i="1"/>
  <c r="L59" i="1" s="1"/>
  <c r="K58" i="1"/>
  <c r="J58" i="1"/>
  <c r="L58" i="1" s="1"/>
  <c r="K55" i="1"/>
  <c r="J55" i="1"/>
  <c r="L55" i="1" s="1"/>
  <c r="K54" i="1"/>
  <c r="J54" i="1"/>
  <c r="L54" i="1" s="1"/>
  <c r="K53" i="1"/>
  <c r="J53" i="1"/>
  <c r="L53" i="1" s="1"/>
  <c r="K51" i="1"/>
  <c r="J51" i="1"/>
  <c r="L51" i="1" s="1"/>
  <c r="K49" i="1"/>
  <c r="J49" i="1"/>
  <c r="L49" i="1" s="1"/>
  <c r="K47" i="1"/>
  <c r="J47" i="1"/>
  <c r="L47" i="1" s="1"/>
  <c r="K45" i="1"/>
  <c r="J45" i="1"/>
  <c r="L45" i="1" s="1"/>
  <c r="K43" i="1"/>
  <c r="J43" i="1"/>
  <c r="L43" i="1" s="1"/>
  <c r="K41" i="1"/>
  <c r="J41" i="1"/>
  <c r="L41" i="1" s="1"/>
  <c r="K39" i="1"/>
  <c r="J39" i="1"/>
  <c r="L39" i="1" s="1"/>
  <c r="K37" i="1"/>
  <c r="J37" i="1"/>
  <c r="L37" i="1" s="1"/>
  <c r="K35" i="1"/>
  <c r="J35" i="1"/>
  <c r="L35" i="1" s="1"/>
  <c r="K33" i="1"/>
  <c r="J33" i="1"/>
  <c r="L33" i="1" s="1"/>
  <c r="K31" i="1"/>
  <c r="J31" i="1"/>
  <c r="L31" i="1" s="1"/>
  <c r="K29" i="1"/>
  <c r="J29" i="1"/>
  <c r="L29" i="1" s="1"/>
  <c r="K27" i="1"/>
  <c r="J27" i="1"/>
  <c r="L27" i="1" s="1"/>
  <c r="K25" i="1"/>
  <c r="J25" i="1"/>
  <c r="L25" i="1" s="1"/>
  <c r="K22" i="1"/>
  <c r="K21" i="1"/>
  <c r="L20" i="1"/>
  <c r="K20" i="1"/>
  <c r="K19" i="1"/>
  <c r="K18" i="1"/>
  <c r="K17" i="1"/>
  <c r="K16" i="1"/>
  <c r="K15" i="1"/>
  <c r="J22" i="1"/>
  <c r="L22" i="1" s="1"/>
  <c r="J21" i="1"/>
  <c r="L21" i="1" s="1"/>
  <c r="J20" i="1"/>
  <c r="J19" i="1"/>
  <c r="L19" i="1" s="1"/>
  <c r="J18" i="1"/>
  <c r="L18" i="1" s="1"/>
  <c r="J17" i="1"/>
  <c r="L17" i="1" s="1"/>
  <c r="J16" i="1"/>
  <c r="L16" i="1" s="1"/>
  <c r="J15" i="1"/>
  <c r="L15" i="1" s="1"/>
  <c r="K12" i="1"/>
  <c r="K11" i="1"/>
  <c r="J12" i="1"/>
  <c r="L12" i="1" s="1"/>
  <c r="J11" i="1"/>
  <c r="L11" i="1" s="1"/>
  <c r="J8" i="1"/>
  <c r="J7" i="1"/>
  <c r="J6" i="1"/>
  <c r="J4" i="1"/>
  <c r="K23" i="1" l="1"/>
  <c r="K13" i="1"/>
  <c r="L23" i="1"/>
  <c r="L13" i="1"/>
  <c r="L132" i="1" l="1"/>
  <c r="K132" i="1"/>
  <c r="L6" i="1" l="1"/>
  <c r="K6" i="1"/>
  <c r="L7" i="1"/>
  <c r="K7" i="1"/>
  <c r="L8" i="1"/>
  <c r="K8" i="1"/>
  <c r="K4" i="1"/>
  <c r="L4" i="1"/>
  <c r="K9" i="1" l="1"/>
  <c r="L9" i="1"/>
  <c r="K228" i="1"/>
  <c r="L228" i="1"/>
  <c r="K223" i="1"/>
  <c r="L223" i="1"/>
  <c r="K219" i="1"/>
  <c r="L219" i="1"/>
  <c r="K176" i="1"/>
  <c r="L176" i="1"/>
  <c r="K162" i="1"/>
  <c r="L162" i="1"/>
  <c r="K122" i="1"/>
  <c r="L122" i="1"/>
  <c r="K142" i="1" l="1"/>
  <c r="K100" i="1"/>
  <c r="K66" i="1"/>
  <c r="L80" i="1"/>
  <c r="K70" i="1"/>
  <c r="L56" i="1"/>
  <c r="L100" i="1"/>
  <c r="K80" i="1"/>
  <c r="K56" i="1"/>
  <c r="L70" i="1"/>
  <c r="L66" i="1"/>
  <c r="L156" i="1"/>
  <c r="K148" i="1"/>
  <c r="K156" i="1"/>
  <c r="L142" i="1"/>
  <c r="L148" i="1"/>
  <c r="K170" i="1"/>
  <c r="L170" i="1"/>
  <c r="L118" i="1"/>
  <c r="K118" i="1"/>
  <c r="K191" i="1"/>
  <c r="K213" i="1"/>
  <c r="K200" i="1"/>
  <c r="L200" i="1"/>
  <c r="L213" i="1"/>
  <c r="L191" i="1"/>
</calcChain>
</file>

<file path=xl/sharedStrings.xml><?xml version="1.0" encoding="utf-8"?>
<sst xmlns="http://schemas.openxmlformats.org/spreadsheetml/2006/main" count="474" uniqueCount="289">
  <si>
    <t>L.p.</t>
  </si>
  <si>
    <t xml:space="preserve">rozmiar/wielkość </t>
  </si>
  <si>
    <t>Pełen kod towaru</t>
  </si>
  <si>
    <t>Producent</t>
  </si>
  <si>
    <t>J.M</t>
  </si>
  <si>
    <t>Ilość oferow.</t>
  </si>
  <si>
    <t>Uwagi</t>
  </si>
  <si>
    <t>ZADANIE 1</t>
  </si>
  <si>
    <t>szt.</t>
  </si>
  <si>
    <t>ZADANIE 2</t>
  </si>
  <si>
    <t>op</t>
  </si>
  <si>
    <t>ZADANIE 3</t>
  </si>
  <si>
    <t>400ml</t>
  </si>
  <si>
    <t>szt</t>
  </si>
  <si>
    <t>Dren do drenażu ran pooperacyjnych - sterylny, nitka radiacyjna na całej długości drenu, wykonany z medycznego PCV, długość 75-100cm, dokładna perforacja, otwory umożliwiające utrzymanie stałej siły odsysania na całej długości perforacji, pakowane podwójnie w wew. Worek foliowy oraz zew. Opakowanie folia/papier, pakowane prosto</t>
  </si>
  <si>
    <t>CH-14</t>
  </si>
  <si>
    <t>CH-16</t>
  </si>
  <si>
    <t xml:space="preserve">Kanka do irygacji </t>
  </si>
  <si>
    <t>CH-24-30x300</t>
  </si>
  <si>
    <t xml:space="preserve">Dren brzuszny silikonowany 40cm </t>
  </si>
  <si>
    <t>Fr-20-36</t>
  </si>
  <si>
    <t xml:space="preserve">Dren Kehra  lateksowy </t>
  </si>
  <si>
    <t>Cewnik  Thorax</t>
  </si>
  <si>
    <t>Ch-28-36</t>
  </si>
  <si>
    <t>Łącznik do drenów Thorax Y</t>
  </si>
  <si>
    <t>13x13x13</t>
  </si>
  <si>
    <t>kpl</t>
  </si>
  <si>
    <t>Cewnik Pezzera, 3 otwory boczne, podwójnie pakowany wew. worek foliowy oraz zew. Opakowanie folia/papier</t>
  </si>
  <si>
    <t>CH-28-34</t>
  </si>
  <si>
    <t>ZADANIE 4</t>
  </si>
  <si>
    <t>op.</t>
  </si>
  <si>
    <t>ZADANIE 5</t>
  </si>
  <si>
    <t>Ostrze do strzygarki Care -Fusion 4406</t>
  </si>
  <si>
    <t>ZADANIE 6</t>
  </si>
  <si>
    <t>ZADANIE 7</t>
  </si>
  <si>
    <t>ZADANIE 8</t>
  </si>
  <si>
    <t>ZADANIE 9</t>
  </si>
  <si>
    <t>ZADANIE 10</t>
  </si>
  <si>
    <t>ZADANIE 16</t>
  </si>
  <si>
    <t>3.</t>
  </si>
  <si>
    <t xml:space="preserve">Elektroda czynna jednorazowa monopolarna do diatermii Valleylab /tylko taka, która jest kompatybilna z elektrodą do Hooka laparoskopowego 5mm </t>
  </si>
  <si>
    <t>ZADANIE 17</t>
  </si>
  <si>
    <t xml:space="preserve">szt </t>
  </si>
  <si>
    <t>ZADANIE 18</t>
  </si>
  <si>
    <t>ZADANIE 23</t>
  </si>
  <si>
    <t>Proteza ubytku kości czaszki/Codubix</t>
  </si>
  <si>
    <t>Barwne oznaczenie naczyń z przędzy poliestrowej w formie pasm o krawędziach zawiniętych do wewnątrz np..R3-R2 x 900mm</t>
  </si>
  <si>
    <t>nr 2-3</t>
  </si>
  <si>
    <t>Podwieszka do naczyń krwionośnych silikonowa dł. min 40cm , śred. Mini 1,5-1.0, śred. Maxi 2,4-1,2</t>
  </si>
  <si>
    <t xml:space="preserve">mini/ maxi    </t>
  </si>
  <si>
    <t>ZADANIE 29</t>
  </si>
  <si>
    <t>ZADANIE 30</t>
  </si>
  <si>
    <t>1.</t>
  </si>
  <si>
    <t>ZADANIE 31</t>
  </si>
  <si>
    <t>ZADANIE 32</t>
  </si>
  <si>
    <t>ZADANIE 33</t>
  </si>
  <si>
    <t>ZADANIE 34</t>
  </si>
  <si>
    <t xml:space="preserve">Zgłębnik Fogarty'ego </t>
  </si>
  <si>
    <t>CH-2-7/80</t>
  </si>
  <si>
    <t>ZADANIE 35</t>
  </si>
  <si>
    <t>Przedłużacz wysokociśnieniowy min 120cm, z rotacyjnym adapterem kompatybilny z wkładem do strzykawki  np.. HPCT8.8-180-P-FM (COOK)</t>
  </si>
  <si>
    <t>ZADANIE 40</t>
  </si>
  <si>
    <t>15 x 15 cm</t>
  </si>
  <si>
    <t>30 x 30 cm</t>
  </si>
  <si>
    <t xml:space="preserve">Klips tytanowy średno duży (M/L ) dł całkowita 9,0mm, dł otwartego klipsa 7,8mm, szer. otwartego klipsa 8,8mm. Przekrój poprzeczny klipsa w kstałcie trójkąta, wew. Powierzchnia klipsa atraumatyczna, romboidalna. Kazde opakowanie klipsów zaopatrzone w metryczki. </t>
  </si>
  <si>
    <t xml:space="preserve"> 3 Aplikatory wielorazowe proste  od 18cm-20cm</t>
  </si>
  <si>
    <t xml:space="preserve">Klips tytanowy duży (L ), dł całkowita klipsa po zamknięciu 12,3mm, dł. otwartego klipsa 10,8mm, szer. Otwartego klipsa 11,3. Przekrój porzeczny klipsa w kształcie trójkata, wew. powierzchnia klipsa atraumatyczna, romboidalna każde opakowanie zaopatrzone w metryczki. </t>
  </si>
  <si>
    <t>Jednorazowy, zakrzywiony stapler okrężny 25mm, łamana główka, wysokość otwartej zszywki 4,8mm, dł. trzonu 22cm, zszywki tytanowe spłaszczone bilateralnie na całym obwodzie, średnica wykonanego zespolenia =16,5mm. Wymagana również wersja przedłużona min dł trzonu 35cm</t>
  </si>
  <si>
    <t>Jednorazowy, zakrzywiony stapler okrężny 28mm, łamana główka, wysokość otwartej zszywki 4,8mm, dł. trzonu 22cm, zszywki tytanowe spłaszczone bilateralnie na całym obwodzie, średnica wykonanego zespolenia =19,5mm. Wymagana również wersja przedłużona min dł trzonu 35cm</t>
  </si>
  <si>
    <t>Jednorazowy, zakrzywiony stapler okrężny 31mm, łamana główka, wysokość otwartej zszywki 4,8mm, dł. trzonu 22cm, zszywki tytanowe spłaszczone bilateralnie na całym obwodzie, średnica wykonanego zespolenia =22,5mm. Wymagana również wersja przedłużona min dł trzonu 35cm</t>
  </si>
  <si>
    <t>ZADANIE 22</t>
  </si>
  <si>
    <t>Filc z PTFE 15,2 x 15,2 cm, gr 1,65 np. Bard 007837</t>
  </si>
  <si>
    <t>80 magazynków min x 6 klipsów</t>
  </si>
  <si>
    <t>1500 magazynków        min x 6 klipsów</t>
  </si>
  <si>
    <t>1800 magazynków         min x 6 klipsów</t>
  </si>
  <si>
    <t>Jednorazowy sterylny przyrząd do czyszczenia końcówek w czasie operacji koagulacji i pincety bipolarnej np. Tipolisher firmy Tyko</t>
  </si>
  <si>
    <t>Laparoskopowe urządzenie mocujące 5mm z minimum  30 tytanowymi spiralnymi zszywkami helikalnymi.</t>
  </si>
  <si>
    <t>Folia bakteriobójcza zawierająca w warstwie klejącej aktywny jodoform (związek jodu z tlenem), który zapobiega migracji bakterii poliestrowa, gr 0,025mm,oddychająca, niepalna,,antystatyczna, elastyczna (885%), rozciagliwa: &gt;28%, hypoalergiczna z klejem akrylowym, paraprzepuszczlność (MVTR)&gt;600g/m2/24h, system bezpiecznej aplikacji ze znacznikiem uwolnienia linera.Pakowane podwójnie,zew.op. folia, papier.Skuteczność bakteriobójcza potwierdzona badaniami.</t>
  </si>
  <si>
    <t>Uchwyt monopolarny, jednorazowy z wysuwaną elektrodą nożową 2,5cm, do stosowania w elektrochirurgii standardowej lub wspomaganej argonem, kompatybilny z generatorem Valleylab</t>
  </si>
  <si>
    <t>Ładunek do jednorazowego automatycznego staplera liniowego o długości linii szwu 45mm, z podwójną linią naprzemiennie ułożonych tytanowych zszywek wykonanych z drutu obustronnie spłaszczonego z zszywkami o wysokościach (4,8mm przed zamknięciem i 2,0mm po zamknięciu lub 3,5mm przed zamknięciem, 1,5mm po zamknięciu)</t>
  </si>
  <si>
    <t>ZADANIE 13</t>
  </si>
  <si>
    <t>Folia operacyjna poliestrowa o gr.0,025mm, oddychająca,rozciągliwa, niepalna,wysoki stopień przylepności do ciała pacjenta, przeznaczone do wszystkich rodzajów zabiegów chirurgicznych, zwłaszcza do zabiegów długotrwałych. Folia antystatyczna,hypoalergiczna z klejem akrylowym, przepuszczlność (MVTR)&gt;600g/m2/24h, z systemem aplikacji ze znacznikiem uwolnienia linera.Pakowane podwójnie, zewn.op:folia papier</t>
  </si>
  <si>
    <t>dł. całkowita 15,2cm, dł. ostrza 1,9cm, do trzpienia o średnicy 2,4mm</t>
  </si>
  <si>
    <t>Stapler skórny 35 śr drutu 0,5 zszywka po zamknięciu przybliżenie 7x4mm po zamknięciu</t>
  </si>
  <si>
    <t>Osłona sterylna na kamerę laparoskopową  foliowa z dwoma tasmami na końcach  200x16cm lub 250x16cm, opakowanie folia-papier</t>
  </si>
  <si>
    <t>Nożyczki 5 mm, długie 35cm  odgięte 16mmm z możliwością koagulacji monopolarnej i rotacji wokół własnej osi 360</t>
  </si>
  <si>
    <t>Kleszczyki chwytne z ząbkami  5mm, 21mm(max, rozwarcie 32mm), dł.  trzonu 33 lub 35cm (zaopatrzone w automatyczny mechanizm zapadkowy) ,z możliwością koagulacji monopolarnej, szczęki okienkowe  z ząbkami, urządzenie tytanowe</t>
  </si>
  <si>
    <t>Kleszczyki chwytne typu Grasper dł. 5mm, dł. trzonu 31cm lub 35cm ,zaopatrzone w automatyczny mechanizm zapadkowy umożliwiający pracę w pozycji zamkniętej, szczęki narzędzia tytanowe płaskie z silikonowymi podkładkami</t>
  </si>
  <si>
    <t>Trokar 15mm, jednorazowego uzytku, z bezpiecznym ostrzem lub bezostrzowy z zintegrowanym systemem uszczelek, kaniula stabilizowana ( z utrzymującym w powłokach skórnym ożebrowaniem), dł. tulei 150mm, trzpień wyposażony w płaskie ostrze lub bezostrze rozwarstwiające. Trokar musi posiadać wbudowany trójpozycyjny zawór pozwalajacy na insuflację i deinsuflację dwutlenku węgla do (z) jamy brzusznej</t>
  </si>
  <si>
    <t>Trokar 15mm, jednorazowego uzytku, z bezpiecznym ostrzem lub bezostrzowy z zintegrowanym systemem uszczelek, kaniula stabilizowana ( z utrzymującym w powłokach skórnym ożebrowaniem), dł. tulei 100mm, trzpień wyposażony w płaskie ostrze lub bezostrze rozwarstwiające. Trokar musi posiadać wbudowany trójpozycyjny zawór pozwalajacy na insuflację i deinsuflację dwutlenku węgla do (z) jamy brzusznej</t>
  </si>
  <si>
    <t>Trokar 12mm, jednorazowego uzytku, z bezpiecznym ostrzem lub bezostrzowy z zintegrowanym systemem uszczelek, kaniula stabilizowana ( z utrzymującym w powłokach skórnym ożebrowaniem), dł. tulei 150mm, trzpień wyposażony w płaskie ostrze lub bezostrze rozwarstwiające. Trokar musi posiadać wbudowany trójpozycyjny zawór pozwalajacy na insuflację i deinsuflację dwutlenku węgla do (z) jamy brzusznej</t>
  </si>
  <si>
    <t>Przyrząd do zakładania szwu kapciuchowego 45mm lub 55mm np. Pursting</t>
  </si>
  <si>
    <t>Magazynek do staplera liniowego 60mm o wysokości otwartej zszywki 3,5mm-3,8mm i 4,8mm. Wymiar po zamknięciu 1.5mm lub 2,0mm</t>
  </si>
  <si>
    <t>Elektroda do laparoskopii typu Hooc końcówka haczykowata druciana w kształcie litery "L" obustronnie  np. Valeyllab E2773-45</t>
  </si>
  <si>
    <t>użyczenie</t>
  </si>
  <si>
    <t>Klips polimerowy Medium - Large(ML) do zamykania naczyń od 3mm do 10mm.</t>
  </si>
  <si>
    <t xml:space="preserve">2 klipsownice wielorazowe XL 10mm </t>
  </si>
  <si>
    <t>1 klipsownica wielorazowa  L  10mm</t>
  </si>
  <si>
    <t>134x110mm</t>
  </si>
  <si>
    <t>130x125mm</t>
  </si>
  <si>
    <t>ZADANIE 24</t>
  </si>
  <si>
    <t>Stripery</t>
  </si>
  <si>
    <t>ZADANIE 25</t>
  </si>
  <si>
    <t>ZADANIE 26</t>
  </si>
  <si>
    <t>Zaciski plastykowe do naczyń pod kątem 45 żółte, bez gąbki, znakowanie radiologiczne, siła ścisku: 75-80 gramów po 10szt np..Scanlan 1001-533</t>
  </si>
  <si>
    <t>Zaciski plastykowe do naczyń proste, białe, bez gąbki, znakowane radiologicznie, siła ścisku 25-30 gramów  po 10szt np.. Scanlan 1001-500</t>
  </si>
  <si>
    <t>Sterylny pakowany pojedynczo</t>
  </si>
  <si>
    <t>sterylne, pakowane pojedyńczo</t>
  </si>
  <si>
    <t>ZADANIE 41</t>
  </si>
  <si>
    <t>Zestaw przewodów przedłużających do dwukanałowych cewników do drenażu opłucnowego (łącznik Y zakończony miękkim drenem do połączenia 2 cewników Thorax i zestawem do drenażu klatki piersiowej. Końcówki łącznika powinny posiadać zejście schodkowe. Łacznik (dreny) wykonany z lateksu, rozdwojony Y z plastiku).</t>
  </si>
  <si>
    <t>Y:10x10x10mm</t>
  </si>
  <si>
    <t xml:space="preserve">CH 8-18 80x5 </t>
  </si>
  <si>
    <t>15x15cm</t>
  </si>
  <si>
    <t>30x30cm</t>
  </si>
  <si>
    <t>Elektroda do diatermii LigaSure Atlas 10mm, do mezorectum kod.  LS 1020 do urządzenia Valleylab.</t>
  </si>
  <si>
    <t>Narzędzie do zabiegów klasycznych. Szczęki z wbudowanym nożem z powleczeniem w nano technologii. Trzon owalnu średnicy 13,5mm; dł. 18cm, zakres obrotu 180stopni, szczęki wygięte lub narzędzie do zabiegów klasycznych  do preparowania , uszczelniania i rozdzielania naczyń i pęczków tkankowych . Typu Maryland długość szczęki 20mm , długość lini cięcia 18 mm , średnica trzonu 5mm, długość narzędzia 23mm .</t>
  </si>
  <si>
    <t>Stapler liniowy z nożem . Długość lini szwu 60mm lub 80mm . Wysokość otwartej zszywki 3mm-3,5mm-4mm lub 4mm-4,5mm-5mm .</t>
  </si>
  <si>
    <t>Stapler okrężny z łamaną główką i automatycznie regulowaną strefa docisku o rozmiarze w zakresie 28mm lub 31mm, wysokosć otwartej zszywki zszywek 4mm- 4,5mm- 5mm</t>
  </si>
  <si>
    <t>Stapler liniowy jednorazowy 30-32mm, podwójna linia zszywek tytanowych, ułożonych naprzemiennie.Zszywki bilateralnie spłaszczone na całej długości . Wysokość zszywki otwartej: 3,5mm lub  4,5 - 4,8mm. Stapler posiada pośrednią pozycję zamknięcia.</t>
  </si>
  <si>
    <t>Magazynek do staplera liniowego 30-32mm i 90mm o wysokosci otwartej zszywki 3,5mm lub  4,5mm - 4,8mm. Wymiar po zamknięciu 1,5mm lub 2.0mm .</t>
  </si>
  <si>
    <t>ZADANIE 52 KOMIS</t>
  </si>
  <si>
    <t>kaniula średnicy 10 mm i długości 330 mm</t>
  </si>
  <si>
    <t>średnica 10 mm, długość 330 mm</t>
  </si>
  <si>
    <t>kaniula średnicy 5 mm i długości 330 mm</t>
  </si>
  <si>
    <t>średnica 5 mm i długości 330 mm</t>
  </si>
  <si>
    <t>Jednorazowy automatyczny stapler liniowy o długości linii szwu 45mm, z podwójną linią naprzemiennie ułożonych tytanowych zszywek wykonanych z drutu obustronnie spłaszczonego, załadowany ładunkiem z zszywkami o wysokościach (4,8mm przed zamknięciem i 2,0mm po zamknięciu lub 3,5mm przed zamknięciem, 1,5mm po zamknięciu), ze zintegrowaną pinezką ograniczającą wysuwanie tkanki opuszczaną manualnie lub automatycznie; stapler posiada jedną dżwignię zamykającą</t>
  </si>
  <si>
    <t xml:space="preserve"> Dren do drenażu ran pooperacyjnych - sterylny, nitka radiacyjna na całej długości drenu, wykonany z medycznego PCV, długość 75- 100cm, dokładna perforacja, otwory umożliwiające utrzymanie stałej siły odsysania na całej długości perforacji, pakowane podwójnie w wew. worek foliowy oraz zew. opakowanie folia/papier, pakowane prosto</t>
  </si>
  <si>
    <t>2 aplikatory  proste 25-27cm</t>
  </si>
  <si>
    <t xml:space="preserve"> 4 klipsownice o średnicy 10mm wielorazowe do laparoskopii pęcherzyka żółciowego</t>
  </si>
  <si>
    <t>2 klipsownice  wielorazowe XXL 10mm</t>
  </si>
  <si>
    <t xml:space="preserve">2 klipsownice wielorazowe ML 5mm </t>
  </si>
  <si>
    <t>200  magazynków min x 6 klipsów</t>
  </si>
  <si>
    <t>Stapler uniwersalny laparoskopowy, pozwalajacy używać ładunki z zintegrowanym nożem o dł. 30,45,60mm możliwością wygicia szczęk do 45 stopni. Umożliwia 20 strzałów, śr. trzonu 12mm</t>
  </si>
  <si>
    <t>3 klipsownice o średnicy 12mm wielorazowa do laparoskopii pęcherzyka żółciowego</t>
  </si>
  <si>
    <t>Kleszczyki chwytne typu disektor 5mm dł.31 cm lub 35cm, z możliwością koagulacj monopolarnej.</t>
  </si>
  <si>
    <t>5,5mm</t>
  </si>
  <si>
    <t>10,5mm</t>
  </si>
  <si>
    <t>11,5mm</t>
  </si>
  <si>
    <t xml:space="preserve">Igła insuflacyjna 120 mm ze wskaźnikem bezpieczeństwa </t>
  </si>
  <si>
    <t xml:space="preserve">Igła insuflacyjna 150mm ze wskaźnikem bezpieczeństwa </t>
  </si>
  <si>
    <t>Elektroda do diatermii Liga Sure o średnicy 5mm, długość 37cm, długość szczęk 19,5 mm, długość cięcia 17,8 mm, aktywowana ręcznie lub nożnie z wbudowanym nożem, z przewodem, z obracanym trzonem lub laparoskopowe narzędzie do preparowania , uszczelniania i rozdzielania naczyń i pęczków tkankowych typu Maryland długość szczęki 20mm , długość lini cięcia 18 mm , średnica trzonu 5mm długość narzędzia 37mm. Szczęki proste</t>
  </si>
  <si>
    <t xml:space="preserve">Elektroda do diatermii Liga Sure o średnicy 5mm, długość 37cm, długość szczęk 19,5 mm, długość cięcia 17,8 mm, aktywowana ręcznie lub nożnie z wbudowanym nożem, z przewodem, z obracanym trzonem lub laparoskopowe narzędzie do preparowania , uszczelniania i rozdzielania naczyń i pęczków tkankowych . Typu Maryland długość szczęki 20mm , długość lini cięcia 18 mm , średnica trzonu 5mm długość narzędzia 37mm. Szczęki zakrzywione </t>
  </si>
  <si>
    <t xml:space="preserve">Elektroda Liga Sure SMALL  zgodna z platformą Force Triad i FT10 typu LF1212/LF2019 </t>
  </si>
  <si>
    <t xml:space="preserve">L </t>
  </si>
  <si>
    <t>M</t>
  </si>
  <si>
    <t xml:space="preserve">Elektrody nasierdziowe jednobiegunowe do czasowej stymulacji serca,powierzchnia aktywna 11mm2,średnica 0,6 mm,wykonana ze stali nierdzewnej,zwinięty spiralnie proksymalny koniec,przewód: dł. 60 cm, wykonany ze stali nierdzewnej, izolowany osłoną z polipropylenu, średnica 0,2 mm.Dwie igły: transtorakalna (długość 90mm, łamana, prosta, tnąca), nasierdziowa (dł. 22mm, mocowana we wsierdziu za pomocą sprężynki)
</t>
  </si>
  <si>
    <t>zestaw</t>
  </si>
  <si>
    <t>Skalpel jednorazowy bezpieczny z wysuwanym ostrzem  kod BA823SU/BA815-CSU</t>
  </si>
  <si>
    <t>rozmiar całkowity 45x55cm, powierzchni klejącej 45x49cm</t>
  </si>
  <si>
    <t>Folia operacyjna bakteriobójcza jodowana, oddychająca, przylegająca, przezroczysta,antyrefleksyjna powierzchnia, hipoalergiczna, bez lateksu  poliestrowa o gr.0,025mm,rozciągliwa, niepalna,wysoki stopień przylepności do ciała pacjenta, przeznaczone do wszystkich rodzajów zabiegów chirurgicznych, zwłaszcza do zabiegów długotrwałych. Pakowane podwójnie, zewn.op:folia papier</t>
  </si>
  <si>
    <t>Ortopedyczny zestaw do odsysania z pola operacyjnego zawierający dwa filtry i trzy końcówki ssące - 2 zagięte i 1 prosta, z drenem o długości min. 250cm, podwójnie pakowany w worek foliowy i zewnętrzne opakowanie typu folia - papier</t>
  </si>
  <si>
    <t xml:space="preserve">Organizer prowadnik kardiochirurgiczny do szwów zagięty łukowato posiadajacy taśmę przylepną oraz gumowe samozaciskowe uchwyty do pojedyńczych szwów. Oznaczony literowo-cyfrowo z podziałem na szwy górne i dolne. Narożne otwory fiksacyjne. </t>
  </si>
  <si>
    <t>Klips tytanowy średni ( M ) dł.całkowita po zamknięciu 5,6mm, dł  otwartego klipsa 4,8mm, szer.otwartego klipsa 5,8mm, przekrój klipsa w kształcie trójkąta, wew. powierzchnia klipsa atraumatyczna romboidalna każde opakowanie zaopatrzone w metryczki</t>
  </si>
  <si>
    <t>Butelka Redon jednorazowa plastyk sterylna</t>
  </si>
  <si>
    <t>50ml</t>
  </si>
  <si>
    <t>Butelka harnonijkowa jednorazowa do drenażu niskociśnieniowego, plastyk, sterylna z drenażem ssącym(dren) znakowanym z trokarem/igłą. Pakowana papier-folia</t>
  </si>
  <si>
    <t>CH-12</t>
  </si>
  <si>
    <t>Cewnik Thorax z trokarem</t>
  </si>
  <si>
    <t>CH 28-32</t>
  </si>
  <si>
    <t>Pisak do skóry, sterylny, jednorazowy ze standardowym szpicem, wkładka fiolet krystaliczny, z linijką 15cm w zestawie w jednym opakowaniu papier folia</t>
  </si>
  <si>
    <t>ZADANIE 14</t>
  </si>
  <si>
    <t>powierzchnia przylepna 22x45 cm rozm całkowity 28x45cm</t>
  </si>
  <si>
    <t>powierzchnia przylepna 49x45 cm rozm. całkowity 45x55 cm</t>
  </si>
  <si>
    <t>Igła do biopsji kompatybilna z postoletem typu Promag</t>
  </si>
  <si>
    <t>G-15 do G-18</t>
  </si>
  <si>
    <t>ZADANIE 27</t>
  </si>
  <si>
    <t>Filc z PTFE 2,5 x 15,2 cm, gr 1,65 np. Bard 007976</t>
  </si>
  <si>
    <t>Filc z PTFE 9,5mmx4,8mm np..Bard 007963</t>
  </si>
  <si>
    <t>Elektroda ostrzowa wydłużona. Pakowane papier-folia</t>
  </si>
  <si>
    <t>1op zawiera 5 sztuk</t>
  </si>
  <si>
    <t>ZADANIE 36</t>
  </si>
  <si>
    <t xml:space="preserve">Klips  polimerowy niewchłanialny naprzemiennie ząbkowany z nachyleniem do laparoskopowego zaopatrywania naczyń, rozmiar XXL, każde opakowanie zaopatrzone w metryczki </t>
  </si>
  <si>
    <t>Aplikator wielorazowy kompatybilny z klipsami,  prosty. Kolor rękojeści w kolorze magazynku 25szt (15 sztuk długości 20cm, 10 sztuk długości 28cm)</t>
  </si>
  <si>
    <t xml:space="preserve"> Aplikator wielorazowy kompatybikny z klipsami, prosty długości 20 i 28 cm. Kolor rękojeść w kolorze magazynku 12 szt.</t>
  </si>
  <si>
    <t>1000  magazynków       min x 6 klipsów</t>
  </si>
  <si>
    <t>100  magazynków            min x 6 klipsów</t>
  </si>
  <si>
    <t>1 op po 10 sztuk</t>
  </si>
  <si>
    <t>1 op po 25 saszetek, 1 saszetka 10 sztuk podkładek</t>
  </si>
  <si>
    <t>ZADANIE 44</t>
  </si>
  <si>
    <t>Elektroda mikrochirurgiczna z izolacją do neurochirurgii do urządzenia Valleylab długości całkowitej 10,16cm, ekspozycyjnej 9cm, aktywnej 3,0mm</t>
  </si>
  <si>
    <t>Elektroda mikrochirurgiczna zakrzywiona 45 stopni z izolacją do neurochirurgii do urządzenia Valleylab długości całkowitej 5,4cm, ekspozycyjnej 3cm, aktywnej 3,0mm</t>
  </si>
  <si>
    <t>Stapler prosty z nożem  60-61mm, wysokość zszywki tytanowej otwartej 3,8 - 3,85mm lub 4,8mm, zszywka bilateralna spłaszczona na całej długości.  Zespolenie w dwóch podwójnych rzędach naprzemiennie, wys po zamknięciu 1,5mm lub 2,0mm</t>
  </si>
  <si>
    <t>Stapler prosty z nożem  80-81mm, wysokość   zszywki tytanowej: 3,8 - 3,85mm lub 4,8mm , zszywka bilateralna spłaszczona na całej długosci drutu. Zespolenie w dwóch podwójnych rzędach naprzemiennie.</t>
  </si>
  <si>
    <t>ZADANIE 28</t>
  </si>
  <si>
    <t>Stabilizator tkankowy do naczyń wieńcowych do zabiegów kardiochirurgicznych jednorazowy z tworzywa sztucznego, ssący, atraumatyczny, niezakrywający naczyń wieńcowych, ramię przegubowe 17cm ustawne na zawiasie stopki 6cm z przyssawkami (część ssąca długości 3cm) regulowane trójpłaszczyznowa, zbrojona linia ssąca do pompy, dren z PCV medycznego z filtrem z możliwością regulacji siły ssania, wskażnik siły stabilizacji ramienia stabilizatora</t>
  </si>
  <si>
    <t xml:space="preserve"> Od jednego producenta</t>
  </si>
  <si>
    <t>ZADANIE 45</t>
  </si>
  <si>
    <t>ZADANIE 53 KOMIS</t>
  </si>
  <si>
    <t>ZADANIE 59 KOMIS</t>
  </si>
  <si>
    <t>Trokar 5-12mm, jednorazowego uzytku, z bezpiecznym ostrzem i zintegrowanym systemem uszczelek, kaniula stabilizowana ( z utrzymującym w powłokach skórnym ożebrowaniem),dł. tulei 100mm,  trzpień wyposażony w płaskie ostrze. Trokar musi posiadać wbudowany trójpozycyjny zawór pozwalajacy na insuflację i deinsuflację dwutlenku węgla do (z) jamy brzusznej</t>
  </si>
  <si>
    <t>Ładunek uniwersalny z nożem o dł.  60mm o trzech wysokościach zszywek, wys otwartych zszywek umożliwiających kompresję szerszego zasięgu tkanki z możliwością zgięcia 45 stopni: wys otwartych zszywek 3,0 - 3,5 -4,0mm, możliwość kompresji tkanki w zakresie od 1,5mm do 2,25mm (tkanka standardowa/ gruba)</t>
  </si>
  <si>
    <t>Endoloop z nitką wchłnialną o całkowitej hydrolizie ok.70 dni i grubości 2/0</t>
  </si>
  <si>
    <t xml:space="preserve">Ładunek pojedynczy do przyrządu intrakoralnego 2/0, dł. 18cm Poliester pleciony powlekany. </t>
  </si>
  <si>
    <t xml:space="preserve"> </t>
  </si>
  <si>
    <t>ZADANIE 38</t>
  </si>
  <si>
    <t xml:space="preserve">Klipsownica laparoskopowa 5 mm z technologią zapobiegającą przypadkowemu wypadnięciu klipsa o dł. trzonu 33 cm z 16 klipsami tytanowymi wielkości M/L( wymiar klipsa 3,6 mmx9,1 mm) z elektronicznym wyświetlaczem klipsów ułatwiającym pełną identyfikację ilości klipsów podczas wykonywania procedury, antypoślizgowy ergonomiczny uchwyt. </t>
  </si>
  <si>
    <t>Nić (polipropylenowy monofilament niewchłanialny),dł.60cm, barwiona, 8/0, 6mm, 3/8 koła, okrągła, podwójna,krzywizna 140 stopni</t>
  </si>
  <si>
    <t>Nić wchłanialna (glikolid, dioksanon, węglan trimetylenu) 90 -110 dni, dł.23cm barwiona, nitka zakończona zaciskiem pętlowym, haczykowata.3/0, 27mm, 5/8 koła, okrągła</t>
  </si>
  <si>
    <t>Elektroda jednodzielna do lezji hydrożelowa, powierzchnia całkowita 212cm kw., pow.aktywna 132cm kw, impedancja @200kHz &lt;13 Ohm do aparatu Neuro N 50</t>
  </si>
  <si>
    <t>Przyrząd laparoskopowy do wyciągania tkanek o średnicy 10mm,worek o pojemności 190-200 ml, dł trzonu 29-29,5cm, nie zawierajacy lateksu. Worek schowany w aplikatorze przed użyciem,który wprowadzany jest do trokara. Apilator posiada miejsce na palce operatora.</t>
  </si>
  <si>
    <t>Przyrząd laparoskopowy do wyciągania tkanek o śr. 12mm lub 15mm, worek o pojemności 1500ml, dł trzonu 29-29,5cm. Nie zawiera lateksu.Worek schowany w aplikatorze przed użyciem, który wprowadzany jest do trokara. Apilator posiada miejsce na palce operatora.</t>
  </si>
  <si>
    <t>Stapler okrężny z łamaną główką i automatycznie regulowaną strefa docisku o rozmiarze w zakresie 28mm lub 31mm, wysokosć otwartej zszywki zszywek 3mm- 3,5mm- 4mm</t>
  </si>
  <si>
    <t>Elektroda Liga Sure Atlas laparoskopowa średnica 10mm, długość 37cm, długość szczęk 22mm do urządzenia Valleylab.</t>
  </si>
  <si>
    <t>cena netto</t>
  </si>
  <si>
    <t>wartość netto</t>
  </si>
  <si>
    <t>wartość brutto</t>
  </si>
  <si>
    <t>vat</t>
  </si>
  <si>
    <t xml:space="preserve">cena brutto </t>
  </si>
  <si>
    <t>Jednorazowy wkład do strzykawki automatycznej Medrad 150 ml QFT, nakłuwacz (spike) złącze szybkiego nabierania</t>
  </si>
  <si>
    <t>zestaw jałowy pakowany papier-folia pojedyńczo</t>
  </si>
  <si>
    <t>RAZEM</t>
  </si>
  <si>
    <t xml:space="preserve"> 8x12cm</t>
  </si>
  <si>
    <t xml:space="preserve">12x15cm </t>
  </si>
  <si>
    <t>a5szt.</t>
  </si>
  <si>
    <t>Zestaw jednorazowych markerów pasywnych do adapterów lokalizujących systemu neuronawigacji VectorVision nr.kat.41773  op. 120 szt.</t>
  </si>
  <si>
    <t>bard</t>
  </si>
  <si>
    <t>Zestaw węży jednorazowych płukanie /ssanie 23 kHz i 36kHz do urządzenia CUSA EXCEL</t>
  </si>
  <si>
    <t>Łata teflonowa, rozmiar 15.2 x 15.2 cm , grubość 0,61 mm, przepuszczalność 1800 (ml/cm2/mn)</t>
  </si>
  <si>
    <t>BRAK</t>
  </si>
  <si>
    <t>Nożyk okulistyczny, ostrze skośne,kąt ścięcia 30</t>
  </si>
  <si>
    <t>Wycinak aortalno (kardiopunch)/żylny , posiadający minimum jedną krawędź tnącą, wycinający idealnie okrągłe otwory średnica od 2mm do 3mm</t>
  </si>
  <si>
    <t>zarys</t>
  </si>
  <si>
    <t>Sonda monopolarna z ssakiem , (Ø 3 mm, dł. całkowita 20 cm), do bezpośredniej stymulacji dróg korowo-rdzeniowych, w komplecie przewód podłączeniowy i elektroda igłowa (2 biegun), jednorazowego użytku, opakowanie zbiorcze - 5 osobno sterylnie pakowanych kompletów, współpracująca z aparatem INOMED np.:525650</t>
  </si>
  <si>
    <t>Elektroda igłowa typu Trygon ( dł. igły 20mm, dł. przewodu 1,5m)  532651 współpracująca z aparatem INOMED 1 op.=10 szt.</t>
  </si>
  <si>
    <t>Elektroda do stymulacji FSR 02  530684 współpracująca z aparatem INOMED 1 op.=5 szt.</t>
  </si>
  <si>
    <t>Elektroda bipolarna ( dł. igły 20mm, dł.przewodu 1,5m) do odbioru - nerw około ruchowy 532711 współpracująca z aparatem INOMED 1 op.=5 szt.</t>
  </si>
  <si>
    <t>Para elektrod igłowych ( dł. igły 12mm, dł.przewodu 1500) Elektroda do nerwu IX 534645 współpracująca z aparatem INOMED 1 op.=20 szt.</t>
  </si>
  <si>
    <t xml:space="preserve">Katheter (neurochirurgiczny) do odsysania z pola operacyjnego z cienką końcówką zakrzywioną posiadajacą 4 otwory. Końcówka o średnicy 3,8-4,2mm (wew.) 5,8-6,2 (zew). Długość całkowita 24-26cm, połączona z drenem 3,3-3,5m. Podwójne opakowanie (worek foliowy i zewnętrzne op. typu folia-papier) </t>
  </si>
  <si>
    <t xml:space="preserve">Katheter (chirurgiczny) do odsysania z pola operacyjnego z cienką końcówką zakrzywioną posiadajacą 4 otwory. Końcówka o średnicy 4,8-5,2mm (wew.) 5,8-6,2 (zew). Długość całkowita 20-22cm, połączona z drenem 3,3-3,5m. Podwójne opakowanie (worek foliowy i zewnętrzne op. typu folia-papier) </t>
  </si>
  <si>
    <t>ZADANIE 15</t>
  </si>
  <si>
    <t>ZADANIE 20 KOMIS</t>
  </si>
  <si>
    <t>ZADANIE 37</t>
  </si>
  <si>
    <t>ZADANIE 39</t>
  </si>
  <si>
    <t>ZADANIE 42</t>
  </si>
  <si>
    <t>ZADANIE 43</t>
  </si>
  <si>
    <t>ZADANIE 46</t>
  </si>
  <si>
    <t>ZADANIE 55 KOMIS</t>
  </si>
  <si>
    <t>Ostrze do skalpela a'100</t>
  </si>
  <si>
    <t>10-26 w tym 10A, 15C</t>
  </si>
  <si>
    <t>ZADANIE 57 KOMIS</t>
  </si>
  <si>
    <t>Kaniula prosta ostra G 22x100x5 współpracująca z aparatem INOMED a 10szt. np. 240102</t>
  </si>
  <si>
    <t>Kaniula prosta ostra G 22x50x4 współpracująca z aparatem INOMED a 10szt. np. 240100</t>
  </si>
  <si>
    <t>Kaniula prosta ostra G 18x115x5 współpracująca z aparatem INOMED a 10szt. np. 240141</t>
  </si>
  <si>
    <t>ZADANIE11</t>
  </si>
  <si>
    <t>ZADANIE 12</t>
  </si>
  <si>
    <t xml:space="preserve">ZADANIE 19 </t>
  </si>
  <si>
    <t>ZADANIE 21</t>
  </si>
  <si>
    <t>ZADANIE 50 KOMIS</t>
  </si>
  <si>
    <t>ZADANIE 51 KOMIS</t>
  </si>
  <si>
    <t>ZADANIE 58 KOMIS</t>
  </si>
  <si>
    <t xml:space="preserve">                                          </t>
  </si>
  <si>
    <t xml:space="preserve">Zestaw:  Elektroda do diatermii Liga-Sure (1 sztuka) o średnicy 10mm, długość 37cm, długość szczęk 22mm, aktywowana ręcznie lub nożnie z wbudowanym nożem, z przewodem, z obracanym trzonem do urządzenia Valleylab.  Trokar 5mm (2 sztuki), 12mm(1 sztuka), 15mm(1 sztuka), jednorazowego uzytku, z bezpiecznym ostrzem (5mm/12mm) i zintegrowanym systemem uszczelek, kaniula stabilizowana ( z utrzymującym w powłokach skórnym ożebrowaniem),dł. tulei 100mm,  trzpień wyposażony w płaskie ostrze. Trokar musi posiadać wbudowany pozycyjny zawór pozwalajacy na insuflację i deinsuflację dwutlenku węgla do (z) jamy brzusznej. Przyrząd laparoskopowy do wyciągania tkanek (1 sztuka) o śr. 15mm, worek o pojemności 1500ml, dł trzonu 29-29,5cm. Nie zawiera lateksu.Worek schowany w aplikatorze, który wprowadzany jest do trokara,aplkator z miejscami chwytu na palce. Nić (2 sztuki) wchłanialna (90 -110 dni), 3/0, 27mm, 5/8 koła okrągła, dł.15cm barwiona, nitka zakończona zaciskiem pętlowym, haczykowata. Sterylny w 1 opakowaniu zbiorczym z oznaczeniem 1 lotem </t>
  </si>
  <si>
    <t xml:space="preserve">Siatka polipropylenowa płaska polipropylenowa,monofilamentowa, niewchłanialna o gramaturze 37,8g/m2, grubość 0,38mm,średnica włókna 0,10mm </t>
  </si>
  <si>
    <t xml:space="preserve">Siatka kompozytowa jednostronna na jelita do przepukliny brzusznej wykonana 83% z monofilamentu polipropylenowego i 17% ePTFE, gramatura siatki 120 g/m2 średnica włókna 0,18mm, grubość siatki 0,5mm, siatka nadająca się do cięcia ze wskażnikami orientacyjnymi </t>
  </si>
  <si>
    <t xml:space="preserve">Siatka kompozytowa do laparoskopowego leczenia przepuklin wykonana 83% z monofilamentu polipropylenowego i 17% ePTFE, gramatura siatki 120 g/m2 średnica włókna 0,18mm, grubość siatki 0,5mm, siatka nadająca się do cięcia ze wskażnikami orientacyjnymi </t>
  </si>
  <si>
    <t xml:space="preserve">Laparoskopowy jednorazowy zestaw do ssania z kaniulą pokrytą polytetrafluoroethylenem. Długość podwójnych drenów 2 500 mm   </t>
  </si>
  <si>
    <t xml:space="preserve">Laparoskopowy jednorazowy zestaw do ssania z kaniulą pokrytą polytetrafluoroethylenem. Długość podwójnych drenów 2 500 mm  </t>
  </si>
  <si>
    <t xml:space="preserve">Kaniula wymienna do zestawu ssącego, kaniula pokryta polytetrafluoroethylenem. </t>
  </si>
  <si>
    <t>ZADANIE 47</t>
  </si>
  <si>
    <t>ZADANIE 48 KOMIS</t>
  </si>
  <si>
    <t>ZADANIE 49 KOMIS</t>
  </si>
  <si>
    <t>Stapler laparoskopowy zamykająco-tnący,zakrzywiony półkoliście (głowica staplera)linia cięcia 40mm, linia łączenia 51mm. Zszywki tytanowe.Wysokość zszywki otwartej 4,7mm, zamknięta 2.0mm Zszywki zamykane wielopłaszczyznowo. 6 wystrzeleń podczas zabiegu. 3szt. w op.</t>
  </si>
  <si>
    <t xml:space="preserve">           ZADANIE 54 KOMIS</t>
  </si>
  <si>
    <t>ZADANIE 56 KOMIS</t>
  </si>
  <si>
    <t>Retraktor-jednorazowy ochraniacz rany, z dwóch obręczy połączonych trwałym poliuretanem umożliwiający retrakcję 360 stopni,zabezpieczony dodatkowym sztywnym pierścieniem retrakcyjnym, rozmiar średnica wewnętrzna pierścienia 7cm, długość 15cm pomiędzy pierścieniami M-linia cięcia 5-9cm</t>
  </si>
  <si>
    <t>Retraktor-jednorazowy ochraniacz rany, z dwóch obręczy połączonych trwałym poliuretanem umożliwiający retrakcję 360 stopni,zabezpieczony dodatkowym sztywnym pierścieniem retrakcyjnym, rozmiar: średnica wewnętrzna pierścienia 11cm, długość 15cm pomiędzy pierścieniami L-linia cięcia 9-14cm</t>
  </si>
  <si>
    <t>Trokar do klatki piersiowej do narzędzi o średnicy do 6mm jednorazowego użytku,rękaw nieprzewodzący, opakowanie 10-12 sztuk, kolorystyka rękawa róznorozmiarowa</t>
  </si>
  <si>
    <t>Trokar do klatki piersiowej do narzędzi o średnicy do 11mm, jednorazowego użytku,rękaw nieprzewodzący, opakowanie 10-12 sztuk, kolorystyka rękawa róznorozmiarowa</t>
  </si>
  <si>
    <t>Trokar do klatki piersiowej do narzędzi o średnicy do 12mm, jednorazowego użytku,rękaw nieprzewodzący, opakowanie 10-12 sztuk, kolorystyka rękawa róznorozmiarowa</t>
  </si>
  <si>
    <t>Nóż harmoniczny laparoskopowy jednorazowego użytku o średnicy 5mm, długości 36cm lub 39cm, z możliwością cięcia i koagulacji. Zakrzywiona bransza aktywna. Końcówka pistoletowa z przyciskami max/min, współpracujący z generatorem G11 lub Y16-E. Użyczenie generatora współpracującego z nożem harmonicznym na czas trwania umowy.   Sterylny,jednorazowego użytku</t>
  </si>
  <si>
    <t xml:space="preserve">Nazwa materiału </t>
  </si>
  <si>
    <t>powierzchnia przylepna 34 x35 cm rozm. całkowity  44 x 35 cm</t>
  </si>
  <si>
    <t>Stripery jałowe zapakowane w papier-folia, min.5 sztuk w papier-folii,opakowanie zbiorcze min. 50  sztuk papier-folii</t>
  </si>
  <si>
    <t xml:space="preserve">Automatyczny przyrząd do szycia intrakoralnego laparoskopowego 10mm </t>
  </si>
  <si>
    <r>
      <t>Elektroda REM dwudzielna do diatermii hydrożelowa 174x122mm (powierzchnia przewodząca 110mm</t>
    </r>
    <r>
      <rPr>
        <vertAlign val="superscript"/>
        <sz val="10"/>
        <color indexed="8"/>
        <rFont val="Calibri"/>
        <family val="2"/>
        <charset val="238"/>
        <scheme val="minor"/>
      </rPr>
      <t xml:space="preserve">2 </t>
    </r>
    <r>
      <rPr>
        <sz val="10"/>
        <color indexed="8"/>
        <rFont val="Calibri"/>
        <family val="2"/>
        <charset val="238"/>
        <scheme val="minor"/>
      </rPr>
      <t>), nie zawiera lateksu oraz ftalanów</t>
    </r>
  </si>
  <si>
    <r>
      <t>Elektroda do laparoskopii typu Hooc końcówka w kształcie litery  " L"</t>
    </r>
    <r>
      <rPr>
        <b/>
        <sz val="10"/>
        <color indexed="8"/>
        <rFont val="Calibri"/>
        <family val="2"/>
        <charset val="238"/>
        <scheme val="minor"/>
      </rPr>
      <t xml:space="preserve"> </t>
    </r>
    <r>
      <rPr>
        <sz val="10"/>
        <color indexed="8"/>
        <rFont val="Calibri"/>
        <family val="2"/>
        <charset val="238"/>
        <scheme val="minor"/>
      </rPr>
      <t>pogrubiona,</t>
    </r>
    <r>
      <rPr>
        <b/>
        <sz val="10"/>
        <color indexed="8"/>
        <rFont val="Calibri"/>
        <family val="2"/>
        <charset val="238"/>
        <scheme val="minor"/>
      </rPr>
      <t xml:space="preserve"> </t>
    </r>
    <r>
      <rPr>
        <sz val="10"/>
        <color indexed="8"/>
        <rFont val="Calibri"/>
        <family val="2"/>
        <charset val="238"/>
        <scheme val="minor"/>
      </rPr>
      <t>obustronnie spłaszczona  z izolacją z tworzywa sztucznego (z wyjątkem porcelany) np. Valeyllab E2774-36</t>
    </r>
  </si>
  <si>
    <r>
      <rPr>
        <sz val="10"/>
        <color indexed="8"/>
        <rFont val="Calibri"/>
        <family val="2"/>
        <charset val="238"/>
        <scheme val="minor"/>
      </rPr>
      <t>Klips  polimerowy</t>
    </r>
    <r>
      <rPr>
        <sz val="10"/>
        <rFont val="Calibri"/>
        <family val="2"/>
        <charset val="238"/>
        <scheme val="minor"/>
      </rPr>
      <t xml:space="preserve"> niewchłanialny do laparoskopii nerki XL, każde opakowanie zaopatrzone w metryczki </t>
    </r>
  </si>
  <si>
    <r>
      <t>Klips polimerowy niewchłanialny do laparoskopii</t>
    </r>
    <r>
      <rPr>
        <sz val="10"/>
        <color indexed="10"/>
        <rFont val="Calibri"/>
        <family val="2"/>
        <charset val="238"/>
        <scheme val="minor"/>
      </rPr>
      <t xml:space="preserve"> </t>
    </r>
    <r>
      <rPr>
        <sz val="10"/>
        <color indexed="8"/>
        <rFont val="Calibri"/>
        <family val="2"/>
        <charset val="238"/>
        <scheme val="minor"/>
      </rPr>
      <t>nerki L</t>
    </r>
    <r>
      <rPr>
        <sz val="10"/>
        <color indexed="10"/>
        <rFont val="Calibri"/>
        <family val="2"/>
        <charset val="238"/>
        <scheme val="minor"/>
      </rPr>
      <t>,</t>
    </r>
    <r>
      <rPr>
        <sz val="10"/>
        <rFont val="Calibri"/>
        <family val="2"/>
        <charset val="238"/>
        <scheme val="minor"/>
      </rPr>
      <t xml:space="preserve"> każde opakowanie zaopatrzone w metryczki </t>
    </r>
  </si>
  <si>
    <r>
      <t>8 magazynków min x</t>
    </r>
    <r>
      <rPr>
        <sz val="10"/>
        <color indexed="10"/>
        <rFont val="Calibri"/>
        <family val="2"/>
        <charset val="238"/>
        <scheme val="minor"/>
      </rPr>
      <t xml:space="preserve"> </t>
    </r>
    <r>
      <rPr>
        <sz val="10"/>
        <color indexed="8"/>
        <rFont val="Calibri"/>
        <family val="2"/>
        <charset val="238"/>
        <scheme val="minor"/>
      </rPr>
      <t>4 klipsy</t>
    </r>
  </si>
  <si>
    <r>
      <rPr>
        <sz val="10"/>
        <color indexed="8"/>
        <rFont val="Calibri"/>
        <family val="2"/>
        <charset val="238"/>
        <scheme val="minor"/>
      </rPr>
      <t>Klips tytanowy  mały</t>
    </r>
    <r>
      <rPr>
        <sz val="10"/>
        <rFont val="Calibri"/>
        <family val="2"/>
        <charset val="238"/>
        <scheme val="minor"/>
      </rPr>
      <t xml:space="preserve"> ( S ) dł. całkowita 3,6mm, po zamknięciu dł. otwartego klipsa 3.0mm,  szer.otwartego klipsa 4,2mm przekrój klipsa poprzeczny w kształcie trójkąta, wew. powierzchnia atraumatyczna romboidalna.Każde opakowanie klipsów zaopatrzone w metryczki</t>
    </r>
  </si>
  <si>
    <r>
      <t xml:space="preserve">Trokar 5mm </t>
    </r>
    <r>
      <rPr>
        <sz val="10"/>
        <color indexed="8"/>
        <rFont val="Calibri"/>
        <family val="2"/>
        <charset val="238"/>
        <scheme val="minor"/>
      </rPr>
      <t xml:space="preserve"> jednorazowego uzytku, z bezpiecznym ostrzem i zintegrowanym systemem uszczelek, kaniula stabilizowana ( z utrzymującym w powłokach skórnym ożebrowaniem),dł. tulei 100mm,  trzpień wyposażony w płaskie ostrze. Trokar musi posiadać wbudowany dwupozycyjny zawór pozwalajacy na insuflację i deinsuflację dwutlenku węgla do (z) jamy brzusznej</t>
    </r>
  </si>
  <si>
    <t xml:space="preserve">Jałowe,pakowane w blistry po 3 sztuki
Opakowanie min. 30 blistrów
</t>
  </si>
  <si>
    <t>Każda sztuka posiada 8 szczelin na szew, 3 sztuki w 1 opakowaniu</t>
  </si>
  <si>
    <t>Probówka poliestrowa 16x75 z korkiem a500szt.</t>
  </si>
  <si>
    <t>Stapler liniowy jednorazowy 90mm z podwójną linią tytanowych zszywek, ułożonych naprzemiennie.Zszywki bilateralnie spłaczone na całej długości. Wysokość zszywki otwartej:3,5mm lub  4,5 - 4,8mm. Stapler posiada pośrednią pozycję  zamknięcia. Wymiar zszywki po zamknięciu  1,5mm lub 2.0mm</t>
  </si>
  <si>
    <t xml:space="preserve">Stapler liniowy jednorazowy 55-60mm z podwójną linią tytanowych zszywek ułożonych naprzemiennie. Wysokość zszywki otwartej: 3,5 - 3,8mm i 4,5 -4,8mm. Zszywki bilateralnie spłaczone na całej długości .Stapler posiada pośrednią pozycję zamknięcia. </t>
  </si>
  <si>
    <t>Magazynek do staplera z nożem 60-61mm wysokość zszywki: 3,8 - 3,85mm lub 4,8mm zszywka tytanowa bilateralnie spłaszczona na całej długosci drutu, wymiar zszywki zamkniętej 1,5mm lub 2,0mm</t>
  </si>
  <si>
    <t>Magazynek do staplera z nożem 80-81mm wysokość zszywki  3,8 -3,85mm lub 4,8mm  zszywka tytanowa bilateralna spłaszczona na całej długości drutu.</t>
  </si>
  <si>
    <t>ZADANIE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</si>
</sst>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30" x14ac:knownFonts="1">
    <font>
      <sz val="10"/>
      <name val="Arial CE"/>
      <charset val="238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name val="Arial CE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C00000"/>
      <name val="Calibri"/>
      <family val="2"/>
      <charset val="238"/>
      <scheme val="minor"/>
    </font>
    <font>
      <vertAlign val="superscript"/>
      <sz val="10"/>
      <color indexed="8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u/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sz val="10"/>
      <color indexed="10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u/>
      <sz val="10"/>
      <color indexed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u/>
      <sz val="10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5">
    <xf numFmtId="0" fontId="0" fillId="0" borderId="0"/>
    <xf numFmtId="0" fontId="2" fillId="0" borderId="0"/>
    <xf numFmtId="0" fontId="2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90">
    <xf numFmtId="0" fontId="0" fillId="0" borderId="0" xfId="0"/>
    <xf numFmtId="0" fontId="4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2" fontId="5" fillId="0" borderId="1" xfId="0" applyNumberFormat="1" applyFont="1" applyFill="1" applyBorder="1" applyAlignment="1" applyProtection="1">
      <alignment horizontal="center" vertical="center" wrapText="1"/>
    </xf>
    <xf numFmtId="3" fontId="5" fillId="0" borderId="1" xfId="0" applyNumberFormat="1" applyFont="1" applyFill="1" applyBorder="1" applyAlignment="1" applyProtection="1">
      <alignment horizontal="center" vertical="center" wrapText="1"/>
    </xf>
    <xf numFmtId="44" fontId="5" fillId="0" borderId="1" xfId="8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44" fontId="5" fillId="0" borderId="1" xfId="8" applyFont="1" applyFill="1" applyBorder="1" applyAlignment="1" applyProtection="1">
      <alignment horizontal="center" vertical="center" wrapText="1"/>
      <protection locked="0"/>
    </xf>
    <xf numFmtId="4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1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3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8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8" applyNumberFormat="1" applyFont="1" applyFill="1" applyBorder="1" applyAlignment="1" applyProtection="1">
      <alignment horizontal="center" vertical="center" wrapText="1"/>
      <protection locked="0"/>
    </xf>
    <xf numFmtId="3" fontId="5" fillId="0" borderId="3" xfId="0" applyNumberFormat="1" applyFont="1" applyFill="1" applyBorder="1" applyAlignment="1" applyProtection="1">
      <alignment horizontal="center" vertical="center" wrapText="1"/>
    </xf>
    <xf numFmtId="1" fontId="4" fillId="0" borderId="4" xfId="0" applyNumberFormat="1" applyFont="1" applyFill="1" applyBorder="1" applyAlignment="1" applyProtection="1">
      <alignment horizontal="center" vertical="center"/>
    </xf>
    <xf numFmtId="1" fontId="7" fillId="0" borderId="4" xfId="0" applyNumberFormat="1" applyFont="1" applyFill="1" applyBorder="1" applyAlignment="1">
      <alignment horizontal="left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44" fontId="5" fillId="0" borderId="4" xfId="8" applyFont="1" applyFill="1" applyBorder="1" applyAlignment="1" applyProtection="1">
      <alignment horizontal="center" vertical="center"/>
    </xf>
    <xf numFmtId="3" fontId="4" fillId="0" borderId="4" xfId="0" applyNumberFormat="1" applyFont="1" applyFill="1" applyBorder="1" applyAlignment="1" applyProtection="1">
      <alignment horizontal="center" vertical="center"/>
    </xf>
    <xf numFmtId="44" fontId="4" fillId="0" borderId="6" xfId="8" applyFont="1" applyFill="1" applyBorder="1" applyAlignment="1" applyProtection="1">
      <alignment horizontal="center" vertical="center"/>
    </xf>
    <xf numFmtId="9" fontId="4" fillId="0" borderId="6" xfId="5" applyFont="1" applyFill="1" applyBorder="1" applyAlignment="1" applyProtection="1">
      <alignment horizontal="center" vertical="center"/>
    </xf>
    <xf numFmtId="44" fontId="5" fillId="0" borderId="20" xfId="8" applyFont="1" applyFill="1" applyBorder="1" applyAlignment="1" applyProtection="1">
      <alignment horizontal="center" vertical="center"/>
    </xf>
    <xf numFmtId="0" fontId="6" fillId="2" borderId="0" xfId="0" applyFont="1" applyFill="1" applyAlignment="1">
      <alignment vertical="center"/>
    </xf>
    <xf numFmtId="44" fontId="4" fillId="0" borderId="4" xfId="8" applyFont="1" applyFill="1" applyBorder="1" applyAlignment="1" applyProtection="1">
      <alignment horizontal="center" vertical="center"/>
    </xf>
    <xf numFmtId="9" fontId="4" fillId="0" borderId="8" xfId="5" applyFont="1" applyFill="1" applyBorder="1" applyAlignment="1" applyProtection="1">
      <alignment horizontal="center" vertical="center"/>
    </xf>
    <xf numFmtId="44" fontId="5" fillId="0" borderId="8" xfId="8" applyFont="1" applyFill="1" applyBorder="1" applyAlignment="1" applyProtection="1">
      <alignment horizontal="center" vertical="center"/>
    </xf>
    <xf numFmtId="1" fontId="4" fillId="0" borderId="4" xfId="9" applyNumberFormat="1" applyFont="1" applyFill="1" applyBorder="1" applyAlignment="1" applyProtection="1">
      <alignment horizontal="center" vertical="center"/>
    </xf>
    <xf numFmtId="0" fontId="4" fillId="0" borderId="4" xfId="9" applyNumberFormat="1" applyFont="1" applyFill="1" applyBorder="1" applyAlignment="1" applyProtection="1">
      <alignment horizontal="left" vertical="center" wrapText="1"/>
    </xf>
    <xf numFmtId="0" fontId="4" fillId="0" borderId="4" xfId="9" applyNumberFormat="1" applyFont="1" applyFill="1" applyBorder="1" applyAlignment="1" applyProtection="1">
      <alignment horizontal="center" vertical="center" wrapText="1"/>
    </xf>
    <xf numFmtId="3" fontId="4" fillId="0" borderId="4" xfId="9" applyNumberFormat="1" applyFont="1" applyFill="1" applyBorder="1" applyAlignment="1" applyProtection="1">
      <alignment horizontal="center" vertical="center"/>
    </xf>
    <xf numFmtId="44" fontId="4" fillId="0" borderId="6" xfId="14" applyFont="1" applyFill="1" applyBorder="1" applyAlignment="1" applyProtection="1">
      <alignment horizontal="center" vertical="center"/>
    </xf>
    <xf numFmtId="9" fontId="4" fillId="0" borderId="6" xfId="12" applyFont="1" applyFill="1" applyBorder="1" applyAlignment="1" applyProtection="1">
      <alignment horizontal="center" vertical="center"/>
    </xf>
    <xf numFmtId="0" fontId="4" fillId="2" borderId="0" xfId="0" applyFont="1" applyFill="1" applyAlignment="1">
      <alignment vertical="center"/>
    </xf>
    <xf numFmtId="9" fontId="4" fillId="0" borderId="10" xfId="12" applyFont="1" applyFill="1" applyBorder="1" applyAlignment="1" applyProtection="1">
      <alignment horizontal="center" vertical="center"/>
    </xf>
    <xf numFmtId="44" fontId="4" fillId="0" borderId="8" xfId="8" applyFont="1" applyFill="1" applyBorder="1" applyAlignment="1" applyProtection="1">
      <alignment horizontal="center" vertical="center"/>
    </xf>
    <xf numFmtId="1" fontId="4" fillId="0" borderId="24" xfId="9" applyNumberFormat="1" applyFont="1" applyFill="1" applyBorder="1" applyAlignment="1" applyProtection="1">
      <alignment horizontal="center" vertical="center"/>
    </xf>
    <xf numFmtId="0" fontId="4" fillId="0" borderId="0" xfId="9" applyNumberFormat="1" applyFont="1" applyFill="1" applyBorder="1" applyAlignment="1" applyProtection="1">
      <alignment horizontal="left" vertical="center" wrapText="1"/>
    </xf>
    <xf numFmtId="0" fontId="4" fillId="0" borderId="0" xfId="9" applyNumberFormat="1" applyFont="1" applyFill="1" applyBorder="1" applyAlignment="1" applyProtection="1">
      <alignment horizontal="center" vertical="center" wrapText="1"/>
    </xf>
    <xf numFmtId="1" fontId="4" fillId="0" borderId="0" xfId="9" applyNumberFormat="1" applyFont="1" applyFill="1" applyBorder="1" applyAlignment="1" applyProtection="1">
      <alignment horizontal="center" vertical="center"/>
    </xf>
    <xf numFmtId="3" fontId="4" fillId="0" borderId="0" xfId="9" applyNumberFormat="1" applyFont="1" applyFill="1" applyBorder="1" applyAlignment="1" applyProtection="1">
      <alignment horizontal="center" vertical="center"/>
    </xf>
    <xf numFmtId="44" fontId="4" fillId="0" borderId="0" xfId="14" applyFont="1" applyFill="1" applyBorder="1" applyAlignment="1" applyProtection="1">
      <alignment horizontal="center" vertical="center"/>
    </xf>
    <xf numFmtId="44" fontId="5" fillId="0" borderId="20" xfId="14" applyFont="1" applyFill="1" applyBorder="1" applyAlignment="1" applyProtection="1">
      <alignment horizontal="center" vertical="center"/>
    </xf>
    <xf numFmtId="0" fontId="4" fillId="0" borderId="0" xfId="9" applyFont="1" applyFill="1" applyBorder="1" applyAlignment="1" applyProtection="1">
      <alignment horizontal="center" vertical="center" wrapText="1"/>
      <protection locked="0"/>
    </xf>
    <xf numFmtId="1" fontId="4" fillId="0" borderId="9" xfId="9" applyNumberFormat="1" applyFont="1" applyFill="1" applyBorder="1" applyAlignment="1" applyProtection="1">
      <alignment horizontal="center" vertical="center"/>
    </xf>
    <xf numFmtId="0" fontId="4" fillId="0" borderId="9" xfId="9" applyNumberFormat="1" applyFont="1" applyFill="1" applyBorder="1" applyAlignment="1" applyProtection="1">
      <alignment horizontal="left" vertical="center" wrapText="1"/>
    </xf>
    <xf numFmtId="0" fontId="4" fillId="0" borderId="9" xfId="9" applyNumberFormat="1" applyFont="1" applyFill="1" applyBorder="1" applyAlignment="1" applyProtection="1">
      <alignment horizontal="center" vertical="center" wrapText="1"/>
    </xf>
    <xf numFmtId="3" fontId="4" fillId="0" borderId="9" xfId="9" applyNumberFormat="1" applyFont="1" applyFill="1" applyBorder="1" applyAlignment="1" applyProtection="1">
      <alignment horizontal="center" vertical="center"/>
    </xf>
    <xf numFmtId="44" fontId="4" fillId="0" borderId="17" xfId="14" applyFont="1" applyFill="1" applyBorder="1" applyAlignment="1" applyProtection="1">
      <alignment horizontal="center" vertical="center"/>
    </xf>
    <xf numFmtId="9" fontId="4" fillId="0" borderId="17" xfId="12" applyFont="1" applyFill="1" applyBorder="1" applyAlignment="1" applyProtection="1">
      <alignment horizontal="center" vertical="center"/>
    </xf>
    <xf numFmtId="0" fontId="6" fillId="0" borderId="9" xfId="9" applyNumberFormat="1" applyFont="1" applyFill="1" applyBorder="1" applyAlignment="1" applyProtection="1">
      <alignment horizontal="left" vertical="center" wrapText="1"/>
    </xf>
    <xf numFmtId="0" fontId="6" fillId="0" borderId="9" xfId="9" applyNumberFormat="1" applyFont="1" applyFill="1" applyBorder="1" applyAlignment="1" applyProtection="1">
      <alignment horizontal="center" vertical="center" wrapText="1"/>
    </xf>
    <xf numFmtId="1" fontId="6" fillId="0" borderId="9" xfId="9" applyNumberFormat="1" applyFont="1" applyFill="1" applyBorder="1" applyAlignment="1" applyProtection="1">
      <alignment horizontal="center" vertical="center"/>
    </xf>
    <xf numFmtId="3" fontId="6" fillId="0" borderId="9" xfId="9" applyNumberFormat="1" applyFont="1" applyFill="1" applyBorder="1" applyAlignment="1" applyProtection="1">
      <alignment horizontal="center" vertical="center"/>
    </xf>
    <xf numFmtId="44" fontId="6" fillId="0" borderId="17" xfId="14" applyFont="1" applyFill="1" applyBorder="1" applyAlignment="1" applyProtection="1">
      <alignment horizontal="center" vertical="center"/>
    </xf>
    <xf numFmtId="44" fontId="4" fillId="0" borderId="7" xfId="8" applyFont="1" applyFill="1" applyBorder="1" applyAlignment="1" applyProtection="1">
      <alignment horizontal="center" vertical="center"/>
    </xf>
    <xf numFmtId="1" fontId="4" fillId="0" borderId="8" xfId="9" applyNumberFormat="1" applyFont="1" applyFill="1" applyBorder="1" applyAlignment="1" applyProtection="1">
      <alignment horizontal="center" vertical="center"/>
    </xf>
    <xf numFmtId="0" fontId="4" fillId="0" borderId="8" xfId="9" applyNumberFormat="1" applyFont="1" applyFill="1" applyBorder="1" applyAlignment="1" applyProtection="1">
      <alignment horizontal="left" vertical="center" wrapText="1"/>
    </xf>
    <xf numFmtId="0" fontId="4" fillId="0" borderId="8" xfId="9" applyNumberFormat="1" applyFont="1" applyFill="1" applyBorder="1" applyAlignment="1" applyProtection="1">
      <alignment horizontal="center" vertical="center" wrapText="1"/>
    </xf>
    <xf numFmtId="3" fontId="4" fillId="0" borderId="8" xfId="9" applyNumberFormat="1" applyFont="1" applyFill="1" applyBorder="1" applyAlignment="1" applyProtection="1">
      <alignment horizontal="center" vertical="center"/>
    </xf>
    <xf numFmtId="0" fontId="4" fillId="0" borderId="9" xfId="11" applyNumberFormat="1" applyFont="1" applyFill="1" applyBorder="1" applyAlignment="1" applyProtection="1">
      <alignment horizontal="left" vertical="center" wrapText="1"/>
    </xf>
    <xf numFmtId="0" fontId="4" fillId="0" borderId="4" xfId="11" applyNumberFormat="1" applyFont="1" applyFill="1" applyBorder="1" applyAlignment="1" applyProtection="1">
      <alignment horizontal="left" vertical="center" wrapText="1"/>
    </xf>
    <xf numFmtId="0" fontId="7" fillId="0" borderId="4" xfId="0" applyNumberFormat="1" applyFont="1" applyFill="1" applyBorder="1" applyAlignment="1" applyProtection="1">
      <alignment horizontal="left" vertical="center" wrapText="1"/>
    </xf>
    <xf numFmtId="49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" fontId="4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1" fontId="6" fillId="0" borderId="4" xfId="0" applyNumberFormat="1" applyFont="1" applyFill="1" applyBorder="1" applyAlignment="1" applyProtection="1">
      <alignment horizontal="center" vertical="center"/>
    </xf>
    <xf numFmtId="3" fontId="6" fillId="0" borderId="4" xfId="0" applyNumberFormat="1" applyFont="1" applyFill="1" applyBorder="1" applyAlignment="1" applyProtection="1">
      <alignment horizontal="center" vertical="center"/>
    </xf>
    <xf numFmtId="44" fontId="6" fillId="0" borderId="6" xfId="8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left" vertical="center" wrapText="1"/>
    </xf>
    <xf numFmtId="2" fontId="4" fillId="0" borderId="4" xfId="0" applyNumberFormat="1" applyFont="1" applyFill="1" applyBorder="1" applyAlignment="1" applyProtection="1">
      <alignment horizontal="center" vertical="center"/>
    </xf>
    <xf numFmtId="44" fontId="4" fillId="0" borderId="4" xfId="8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3" fontId="4" fillId="0" borderId="4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 wrapText="1"/>
    </xf>
    <xf numFmtId="44" fontId="4" fillId="0" borderId="6" xfId="8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3" fontId="11" fillId="0" borderId="4" xfId="4" applyNumberFormat="1" applyFont="1" applyFill="1" applyBorder="1" applyAlignment="1">
      <alignment horizontal="center" vertical="center" wrapText="1"/>
    </xf>
    <xf numFmtId="0" fontId="4" fillId="0" borderId="4" xfId="4" applyFont="1" applyFill="1" applyBorder="1" applyAlignment="1">
      <alignment horizontal="left" vertical="center" wrapText="1"/>
    </xf>
    <xf numFmtId="3" fontId="4" fillId="0" borderId="4" xfId="4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9" fontId="4" fillId="0" borderId="10" xfId="5" applyFont="1" applyFill="1" applyBorder="1" applyAlignment="1" applyProtection="1">
      <alignment horizontal="center" vertical="center"/>
    </xf>
    <xf numFmtId="0" fontId="4" fillId="0" borderId="0" xfId="4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4" fillId="0" borderId="0" xfId="4" applyFont="1" applyFill="1" applyBorder="1" applyAlignment="1">
      <alignment horizontal="left" vertical="center" wrapText="1"/>
    </xf>
    <xf numFmtId="3" fontId="4" fillId="0" borderId="0" xfId="4" applyNumberFormat="1" applyFont="1" applyFill="1" applyBorder="1" applyAlignment="1">
      <alignment horizontal="center" vertical="center" wrapText="1"/>
    </xf>
    <xf numFmtId="3" fontId="11" fillId="0" borderId="0" xfId="4" applyNumberFormat="1" applyFont="1" applyFill="1" applyBorder="1" applyAlignment="1">
      <alignment horizontal="center" vertical="center" wrapText="1"/>
    </xf>
    <xf numFmtId="44" fontId="4" fillId="0" borderId="0" xfId="8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4" fillId="0" borderId="9" xfId="4" applyFont="1" applyFill="1" applyBorder="1" applyAlignment="1">
      <alignment horizontal="left" vertical="center" wrapText="1"/>
    </xf>
    <xf numFmtId="3" fontId="4" fillId="0" borderId="9" xfId="4" applyNumberFormat="1" applyFont="1" applyFill="1" applyBorder="1" applyAlignment="1">
      <alignment horizontal="center" vertical="center" wrapText="1"/>
    </xf>
    <xf numFmtId="3" fontId="11" fillId="0" borderId="9" xfId="4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44" fontId="4" fillId="0" borderId="17" xfId="8" applyFont="1" applyFill="1" applyBorder="1" applyAlignment="1">
      <alignment horizontal="center" vertical="center" wrapText="1"/>
    </xf>
    <xf numFmtId="9" fontId="4" fillId="0" borderId="17" xfId="5" applyFont="1" applyFill="1" applyBorder="1" applyAlignment="1" applyProtection="1">
      <alignment horizontal="center" vertical="center"/>
    </xf>
    <xf numFmtId="0" fontId="5" fillId="0" borderId="4" xfId="4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3" fontId="11" fillId="0" borderId="8" xfId="4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44" fontId="4" fillId="0" borderId="8" xfId="8" applyFont="1" applyFill="1" applyBorder="1" applyAlignment="1">
      <alignment horizontal="center" vertical="center" wrapText="1"/>
    </xf>
    <xf numFmtId="44" fontId="4" fillId="0" borderId="4" xfId="8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1" fontId="4" fillId="0" borderId="9" xfId="0" applyNumberFormat="1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2" fontId="4" fillId="0" borderId="9" xfId="0" applyNumberFormat="1" applyFont="1" applyFill="1" applyBorder="1" applyAlignment="1" applyProtection="1">
      <alignment horizontal="left" vertical="center"/>
    </xf>
    <xf numFmtId="2" fontId="4" fillId="0" borderId="9" xfId="0" applyNumberFormat="1" applyFont="1" applyFill="1" applyBorder="1" applyAlignment="1" applyProtection="1">
      <alignment horizontal="center" vertical="center"/>
    </xf>
    <xf numFmtId="3" fontId="4" fillId="0" borderId="9" xfId="0" applyNumberFormat="1" applyFont="1" applyFill="1" applyBorder="1" applyAlignment="1" applyProtection="1">
      <alignment horizontal="center" vertical="center"/>
    </xf>
    <xf numFmtId="44" fontId="4" fillId="0" borderId="17" xfId="8" applyFont="1" applyFill="1" applyBorder="1" applyAlignment="1" applyProtection="1">
      <alignment horizontal="center" vertical="center"/>
    </xf>
    <xf numFmtId="1" fontId="4" fillId="0" borderId="0" xfId="0" applyNumberFormat="1" applyFont="1" applyFill="1" applyBorder="1" applyAlignment="1" applyProtection="1">
      <alignment horizontal="center" vertical="center"/>
    </xf>
    <xf numFmtId="2" fontId="4" fillId="0" borderId="0" xfId="0" applyNumberFormat="1" applyFont="1" applyFill="1" applyBorder="1" applyAlignment="1" applyProtection="1">
      <alignment horizontal="center" vertical="center"/>
    </xf>
    <xf numFmtId="3" fontId="4" fillId="0" borderId="0" xfId="0" applyNumberFormat="1" applyFont="1" applyFill="1" applyBorder="1" applyAlignment="1" applyProtection="1">
      <alignment horizontal="center" vertical="center"/>
    </xf>
    <xf numFmtId="44" fontId="4" fillId="0" borderId="0" xfId="8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9" fontId="4" fillId="0" borderId="4" xfId="5" applyFont="1" applyFill="1" applyBorder="1" applyAlignment="1" applyProtection="1">
      <alignment horizontal="center" vertical="center"/>
    </xf>
    <xf numFmtId="1" fontId="4" fillId="0" borderId="4" xfId="4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" fontId="4" fillId="0" borderId="5" xfId="0" applyNumberFormat="1" applyFont="1" applyFill="1" applyBorder="1" applyAlignment="1" applyProtection="1">
      <alignment horizontal="center" vertical="center"/>
    </xf>
    <xf numFmtId="3" fontId="4" fillId="0" borderId="3" xfId="0" applyNumberFormat="1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1" fontId="4" fillId="0" borderId="26" xfId="0" applyNumberFormat="1" applyFont="1" applyFill="1" applyBorder="1" applyAlignment="1" applyProtection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44" fontId="4" fillId="0" borderId="9" xfId="8" applyFont="1" applyFill="1" applyBorder="1" applyAlignment="1">
      <alignment horizontal="center" vertical="center"/>
    </xf>
    <xf numFmtId="44" fontId="4" fillId="0" borderId="6" xfId="8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3" fontId="7" fillId="0" borderId="4" xfId="0" applyNumberFormat="1" applyFont="1" applyFill="1" applyBorder="1" applyAlignment="1" applyProtection="1">
      <alignment horizontal="center" vertical="center"/>
    </xf>
    <xf numFmtId="44" fontId="7" fillId="0" borderId="6" xfId="8" applyFont="1" applyFill="1" applyBorder="1" applyAlignment="1" applyProtection="1">
      <alignment horizontal="center" vertical="center"/>
    </xf>
    <xf numFmtId="0" fontId="7" fillId="0" borderId="4" xfId="4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4" fillId="0" borderId="4" xfId="4" applyNumberFormat="1" applyFont="1" applyFill="1" applyBorder="1" applyAlignment="1" applyProtection="1">
      <alignment horizontal="center" vertical="center" wrapText="1"/>
    </xf>
    <xf numFmtId="3" fontId="4" fillId="0" borderId="4" xfId="4" applyNumberFormat="1" applyFont="1" applyFill="1" applyBorder="1" applyAlignment="1" applyProtection="1">
      <alignment horizontal="center" vertical="center"/>
    </xf>
    <xf numFmtId="9" fontId="4" fillId="0" borderId="11" xfId="5" applyFont="1" applyFill="1" applyBorder="1" applyAlignment="1" applyProtection="1">
      <alignment horizontal="center" vertical="center"/>
    </xf>
    <xf numFmtId="44" fontId="7" fillId="0" borderId="4" xfId="8" applyFont="1" applyFill="1" applyBorder="1" applyAlignment="1" applyProtection="1">
      <alignment horizontal="center" vertical="center"/>
    </xf>
    <xf numFmtId="0" fontId="4" fillId="0" borderId="4" xfId="11" applyFont="1" applyFill="1" applyBorder="1" applyAlignment="1">
      <alignment horizontal="center" vertical="center"/>
    </xf>
    <xf numFmtId="0" fontId="4" fillId="0" borderId="4" xfId="11" applyFont="1" applyFill="1" applyBorder="1" applyAlignment="1">
      <alignment horizontal="center" vertical="center" wrapText="1"/>
    </xf>
    <xf numFmtId="0" fontId="4" fillId="0" borderId="8" xfId="11" applyFont="1" applyFill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4" xfId="11" applyFont="1" applyBorder="1" applyAlignment="1">
      <alignment horizontal="left" vertical="center" wrapText="1"/>
    </xf>
    <xf numFmtId="0" fontId="4" fillId="0" borderId="8" xfId="4" applyFont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44" fontId="15" fillId="0" borderId="0" xfId="8" applyFont="1" applyFill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44" fontId="4" fillId="0" borderId="10" xfId="8" applyFont="1" applyFill="1" applyBorder="1" applyAlignment="1">
      <alignment horizontal="center" vertical="center" wrapText="1"/>
    </xf>
    <xf numFmtId="44" fontId="4" fillId="0" borderId="11" xfId="8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/>
    </xf>
    <xf numFmtId="44" fontId="15" fillId="0" borderId="11" xfId="8" applyFont="1" applyFill="1" applyBorder="1" applyAlignment="1">
      <alignment horizontal="center" vertical="center"/>
    </xf>
    <xf numFmtId="44" fontId="15" fillId="0" borderId="4" xfId="8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 wrapText="1"/>
    </xf>
    <xf numFmtId="9" fontId="17" fillId="0" borderId="4" xfId="0" applyNumberFormat="1" applyFont="1" applyFill="1" applyBorder="1" applyAlignment="1">
      <alignment horizontal="center" vertical="center"/>
    </xf>
    <xf numFmtId="44" fontId="17" fillId="0" borderId="4" xfId="8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vertical="center"/>
    </xf>
    <xf numFmtId="44" fontId="4" fillId="0" borderId="15" xfId="8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3" fontId="4" fillId="0" borderId="8" xfId="0" applyNumberFormat="1" applyFont="1" applyFill="1" applyBorder="1" applyAlignment="1">
      <alignment horizontal="center" vertical="center" wrapText="1"/>
    </xf>
    <xf numFmtId="44" fontId="4" fillId="0" borderId="14" xfId="8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 wrapText="1"/>
    </xf>
    <xf numFmtId="2" fontId="5" fillId="0" borderId="4" xfId="0" applyNumberFormat="1" applyFont="1" applyFill="1" applyBorder="1" applyAlignment="1" applyProtection="1">
      <alignment horizontal="center" vertical="center"/>
    </xf>
    <xf numFmtId="3" fontId="5" fillId="0" borderId="4" xfId="0" applyNumberFormat="1" applyFont="1" applyFill="1" applyBorder="1" applyAlignment="1">
      <alignment horizontal="center" vertical="center" wrapText="1"/>
    </xf>
    <xf numFmtId="44" fontId="5" fillId="0" borderId="14" xfId="8" applyFont="1" applyFill="1" applyBorder="1" applyAlignment="1">
      <alignment horizontal="center" vertical="center" wrapText="1"/>
    </xf>
    <xf numFmtId="2" fontId="5" fillId="0" borderId="8" xfId="0" applyNumberFormat="1" applyFont="1" applyFill="1" applyBorder="1" applyAlignment="1" applyProtection="1">
      <alignment horizontal="center" vertical="center"/>
    </xf>
    <xf numFmtId="1" fontId="4" fillId="0" borderId="8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2" fontId="5" fillId="0" borderId="0" xfId="0" applyNumberFormat="1" applyFont="1" applyFill="1" applyBorder="1" applyAlignment="1" applyProtection="1">
      <alignment horizontal="center" vertical="center"/>
    </xf>
    <xf numFmtId="3" fontId="7" fillId="0" borderId="9" xfId="0" applyNumberFormat="1" applyFont="1" applyFill="1" applyBorder="1" applyAlignment="1" applyProtection="1">
      <alignment horizontal="center" vertical="center"/>
    </xf>
    <xf numFmtId="44" fontId="7" fillId="0" borderId="17" xfId="8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3" fontId="7" fillId="0" borderId="0" xfId="0" applyNumberFormat="1" applyFont="1" applyFill="1" applyBorder="1" applyAlignment="1" applyProtection="1">
      <alignment horizontal="center" vertical="center"/>
    </xf>
    <xf numFmtId="44" fontId="7" fillId="0" borderId="0" xfId="8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left" vertical="center" wrapText="1"/>
    </xf>
    <xf numFmtId="0" fontId="7" fillId="0" borderId="8" xfId="0" applyNumberFormat="1" applyFont="1" applyFill="1" applyBorder="1" applyAlignment="1" applyProtection="1">
      <alignment horizontal="left" vertical="center" wrapText="1"/>
    </xf>
    <xf numFmtId="3" fontId="7" fillId="0" borderId="8" xfId="0" applyNumberFormat="1" applyFont="1" applyFill="1" applyBorder="1" applyAlignment="1" applyProtection="1">
      <alignment horizontal="center" vertical="center"/>
    </xf>
    <xf numFmtId="44" fontId="7" fillId="0" borderId="10" xfId="8" applyFont="1" applyFill="1" applyBorder="1" applyAlignment="1" applyProtection="1">
      <alignment horizontal="center" vertical="center"/>
    </xf>
    <xf numFmtId="0" fontId="4" fillId="0" borderId="4" xfId="0" quotePrefix="1" applyFont="1" applyFill="1" applyBorder="1" applyAlignment="1">
      <alignment horizontal="center" vertical="center"/>
    </xf>
    <xf numFmtId="0" fontId="4" fillId="0" borderId="9" xfId="0" quotePrefix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left" vertical="center" wrapText="1"/>
    </xf>
    <xf numFmtId="3" fontId="4" fillId="0" borderId="8" xfId="4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/>
    </xf>
    <xf numFmtId="0" fontId="4" fillId="0" borderId="4" xfId="0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>
      <alignment vertical="center"/>
    </xf>
    <xf numFmtId="0" fontId="4" fillId="0" borderId="4" xfId="4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vertical="center"/>
    </xf>
    <xf numFmtId="0" fontId="22" fillId="0" borderId="4" xfId="0" applyFont="1" applyFill="1" applyBorder="1" applyAlignment="1">
      <alignment horizontal="center" vertical="center"/>
    </xf>
    <xf numFmtId="9" fontId="4" fillId="0" borderId="4" xfId="0" applyNumberFormat="1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 wrapText="1"/>
    </xf>
    <xf numFmtId="9" fontId="4" fillId="0" borderId="6" xfId="7" applyFont="1" applyFill="1" applyBorder="1" applyAlignment="1" applyProtection="1">
      <alignment horizontal="center" vertical="center"/>
    </xf>
    <xf numFmtId="9" fontId="4" fillId="0" borderId="10" xfId="7" applyFont="1" applyFill="1" applyBorder="1" applyAlignment="1" applyProtection="1">
      <alignment horizontal="center" vertical="center"/>
    </xf>
    <xf numFmtId="0" fontId="6" fillId="0" borderId="4" xfId="3" applyFont="1" applyFill="1" applyBorder="1" applyAlignment="1">
      <alignment horizontal="left" vertical="center" wrapText="1"/>
    </xf>
    <xf numFmtId="3" fontId="25" fillId="0" borderId="4" xfId="4" applyNumberFormat="1" applyFont="1" applyFill="1" applyBorder="1" applyAlignment="1">
      <alignment horizontal="center" vertical="center" wrapText="1"/>
    </xf>
    <xf numFmtId="44" fontId="7" fillId="0" borderId="4" xfId="8" applyFont="1" applyFill="1" applyBorder="1" applyAlignment="1">
      <alignment horizontal="center" vertical="center" wrapText="1"/>
    </xf>
    <xf numFmtId="9" fontId="7" fillId="0" borderId="4" xfId="7" applyFont="1" applyFill="1" applyBorder="1" applyAlignment="1" applyProtection="1">
      <alignment horizontal="center" vertical="center"/>
    </xf>
    <xf numFmtId="44" fontId="4" fillId="0" borderId="0" xfId="8" applyFont="1" applyFill="1" applyBorder="1" applyAlignment="1">
      <alignment vertical="center"/>
    </xf>
    <xf numFmtId="44" fontId="4" fillId="0" borderId="0" xfId="8" applyFont="1" applyFill="1" applyAlignment="1">
      <alignment vertical="center"/>
    </xf>
    <xf numFmtId="44" fontId="4" fillId="0" borderId="17" xfId="8" applyFont="1" applyFill="1" applyBorder="1" applyAlignment="1">
      <alignment horizontal="center" vertical="center"/>
    </xf>
    <xf numFmtId="49" fontId="7" fillId="0" borderId="4" xfId="4" applyNumberFormat="1" applyFont="1" applyFill="1" applyBorder="1" applyAlignment="1" applyProtection="1">
      <alignment horizontal="left" vertical="center" wrapText="1"/>
    </xf>
    <xf numFmtId="49" fontId="4" fillId="0" borderId="6" xfId="4" applyNumberFormat="1" applyFont="1" applyFill="1" applyBorder="1" applyAlignment="1" applyProtection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44" fontId="4" fillId="0" borderId="25" xfId="8" applyFont="1" applyFill="1" applyBorder="1" applyAlignment="1" applyProtection="1">
      <alignment horizontal="center" vertical="center"/>
    </xf>
    <xf numFmtId="44" fontId="5" fillId="0" borderId="20" xfId="0" applyNumberFormat="1" applyFont="1" applyFill="1" applyBorder="1" applyAlignment="1">
      <alignment horizontal="center" vertical="center"/>
    </xf>
    <xf numFmtId="44" fontId="5" fillId="0" borderId="30" xfId="8" applyFont="1" applyFill="1" applyBorder="1" applyAlignment="1" applyProtection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 wrapText="1"/>
    </xf>
    <xf numFmtId="1" fontId="4" fillId="0" borderId="4" xfId="0" applyNumberFormat="1" applyFont="1" applyFill="1" applyBorder="1" applyAlignment="1">
      <alignment horizontal="left" vertical="center" wrapText="1"/>
    </xf>
    <xf numFmtId="0" fontId="4" fillId="0" borderId="4" xfId="1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9" fontId="4" fillId="0" borderId="4" xfId="5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" fontId="7" fillId="0" borderId="8" xfId="0" applyNumberFormat="1" applyFont="1" applyFill="1" applyBorder="1" applyAlignment="1">
      <alignment horizontal="left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3" fontId="4" fillId="0" borderId="8" xfId="0" applyNumberFormat="1" applyFont="1" applyFill="1" applyBorder="1" applyAlignment="1" applyProtection="1">
      <alignment horizontal="center" vertical="center"/>
    </xf>
    <xf numFmtId="44" fontId="4" fillId="0" borderId="10" xfId="8" applyFont="1" applyFill="1" applyBorder="1" applyAlignment="1" applyProtection="1">
      <alignment horizontal="center" vertical="center"/>
    </xf>
    <xf numFmtId="44" fontId="4" fillId="0" borderId="14" xfId="8" applyFont="1" applyFill="1" applyBorder="1" applyAlignment="1" applyProtection="1">
      <alignment horizontal="center" vertical="center"/>
    </xf>
    <xf numFmtId="1" fontId="4" fillId="0" borderId="14" xfId="0" applyNumberFormat="1" applyFont="1" applyFill="1" applyBorder="1" applyAlignment="1" applyProtection="1">
      <alignment horizontal="center" vertical="center"/>
    </xf>
    <xf numFmtId="1" fontId="8" fillId="0" borderId="14" xfId="0" applyNumberFormat="1" applyFont="1" applyFill="1" applyBorder="1" applyAlignment="1">
      <alignment horizontal="left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44" fontId="5" fillId="0" borderId="14" xfId="8" applyFont="1" applyFill="1" applyBorder="1" applyAlignment="1" applyProtection="1">
      <alignment horizontal="center" vertical="center"/>
    </xf>
    <xf numFmtId="3" fontId="4" fillId="0" borderId="14" xfId="0" applyNumberFormat="1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4" xfId="9" applyFont="1" applyFill="1" applyBorder="1" applyAlignment="1" applyProtection="1">
      <alignment horizontal="center" vertical="center" wrapText="1"/>
      <protection locked="0"/>
    </xf>
    <xf numFmtId="0" fontId="4" fillId="0" borderId="10" xfId="9" applyFont="1" applyFill="1" applyBorder="1" applyAlignment="1" applyProtection="1">
      <alignment horizontal="center" vertical="center" wrapText="1"/>
      <protection locked="0"/>
    </xf>
    <xf numFmtId="0" fontId="4" fillId="0" borderId="6" xfId="9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>
      <alignment vertical="center"/>
    </xf>
    <xf numFmtId="1" fontId="4" fillId="0" borderId="25" xfId="0" applyNumberFormat="1" applyFont="1" applyFill="1" applyBorder="1" applyAlignment="1" applyProtection="1">
      <alignment horizontal="center" vertical="center"/>
    </xf>
    <xf numFmtId="49" fontId="7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" fontId="4" fillId="0" borderId="8" xfId="0" applyNumberFormat="1" applyFont="1" applyFill="1" applyBorder="1" applyAlignment="1" applyProtection="1">
      <alignment horizontal="center" vertical="center" wrapText="1"/>
    </xf>
    <xf numFmtId="44" fontId="4" fillId="0" borderId="10" xfId="8" applyFont="1" applyFill="1" applyBorder="1" applyAlignment="1" applyProtection="1">
      <alignment horizontal="center" vertical="center" wrapText="1"/>
    </xf>
    <xf numFmtId="44" fontId="4" fillId="0" borderId="29" xfId="8" applyFont="1" applyFill="1" applyBorder="1" applyAlignment="1" applyProtection="1">
      <alignment horizontal="center" vertical="center"/>
    </xf>
    <xf numFmtId="1" fontId="4" fillId="0" borderId="16" xfId="0" applyNumberFormat="1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center" vertical="center"/>
    </xf>
    <xf numFmtId="2" fontId="4" fillId="0" borderId="16" xfId="0" applyNumberFormat="1" applyFont="1" applyFill="1" applyBorder="1" applyAlignment="1" applyProtection="1">
      <alignment horizontal="center" vertical="center"/>
    </xf>
    <xf numFmtId="3" fontId="4" fillId="0" borderId="16" xfId="0" applyNumberFormat="1" applyFont="1" applyFill="1" applyBorder="1" applyAlignment="1" applyProtection="1">
      <alignment horizontal="center" vertical="center"/>
    </xf>
    <xf numFmtId="44" fontId="4" fillId="0" borderId="18" xfId="8" applyFont="1" applyFill="1" applyBorder="1" applyAlignment="1" applyProtection="1">
      <alignment horizontal="center" vertical="center"/>
    </xf>
    <xf numFmtId="9" fontId="4" fillId="0" borderId="18" xfId="5" applyFont="1" applyFill="1" applyBorder="1" applyAlignment="1" applyProtection="1">
      <alignment horizontal="center" vertical="center"/>
    </xf>
    <xf numFmtId="44" fontId="4" fillId="0" borderId="24" xfId="8" applyFont="1" applyFill="1" applyBorder="1" applyAlignment="1" applyProtection="1">
      <alignment horizontal="center" vertical="center"/>
    </xf>
    <xf numFmtId="44" fontId="5" fillId="0" borderId="33" xfId="8" applyFont="1" applyFill="1" applyBorder="1" applyAlignment="1" applyProtection="1">
      <alignment horizontal="center" vertical="center"/>
    </xf>
    <xf numFmtId="0" fontId="7" fillId="0" borderId="16" xfId="0" applyNumberFormat="1" applyFont="1" applyFill="1" applyBorder="1" applyAlignment="1" applyProtection="1">
      <alignment horizontal="left" vertical="center" wrapText="1"/>
    </xf>
    <xf numFmtId="0" fontId="4" fillId="0" borderId="16" xfId="0" applyFont="1" applyFill="1" applyBorder="1" applyAlignment="1">
      <alignment vertical="center"/>
    </xf>
    <xf numFmtId="0" fontId="4" fillId="0" borderId="16" xfId="0" applyFont="1" applyFill="1" applyBorder="1" applyAlignment="1">
      <alignment horizontal="left" vertical="center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3" fontId="4" fillId="0" borderId="16" xfId="0" applyNumberFormat="1" applyFont="1" applyFill="1" applyBorder="1" applyAlignment="1" applyProtection="1">
      <alignment horizontal="center" vertical="center" wrapText="1"/>
    </xf>
    <xf numFmtId="44" fontId="4" fillId="0" borderId="18" xfId="8" applyFont="1" applyFill="1" applyBorder="1" applyAlignment="1" applyProtection="1">
      <alignment horizontal="center" vertical="center" wrapText="1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1" fontId="6" fillId="0" borderId="8" xfId="0" applyNumberFormat="1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>
      <alignment vertical="center" wrapText="1"/>
    </xf>
    <xf numFmtId="44" fontId="4" fillId="0" borderId="10" xfId="8" applyFont="1" applyFill="1" applyBorder="1" applyAlignment="1">
      <alignment horizontal="center" vertical="center"/>
    </xf>
    <xf numFmtId="0" fontId="29" fillId="0" borderId="4" xfId="0" applyFont="1" applyFill="1" applyBorder="1" applyAlignment="1">
      <alignment horizontal="center" vertical="center" wrapText="1"/>
    </xf>
    <xf numFmtId="44" fontId="4" fillId="0" borderId="8" xfId="8" applyFont="1" applyFill="1" applyBorder="1" applyAlignment="1">
      <alignment horizontal="center" vertical="center"/>
    </xf>
    <xf numFmtId="1" fontId="4" fillId="0" borderId="16" xfId="4" applyNumberFormat="1" applyFont="1" applyFill="1" applyBorder="1" applyAlignment="1" applyProtection="1">
      <alignment horizontal="center" vertical="center"/>
    </xf>
    <xf numFmtId="3" fontId="4" fillId="0" borderId="16" xfId="4" applyNumberFormat="1" applyFont="1" applyFill="1" applyBorder="1" applyAlignment="1">
      <alignment horizontal="center" vertical="center" wrapText="1"/>
    </xf>
    <xf numFmtId="0" fontId="4" fillId="0" borderId="16" xfId="4" applyFont="1" applyFill="1" applyBorder="1" applyAlignment="1">
      <alignment horizontal="center" vertical="center" wrapText="1"/>
    </xf>
    <xf numFmtId="1" fontId="4" fillId="0" borderId="27" xfId="0" applyNumberFormat="1" applyFont="1" applyFill="1" applyBorder="1" applyAlignment="1" applyProtection="1">
      <alignment horizontal="center" vertical="center"/>
    </xf>
    <xf numFmtId="3" fontId="4" fillId="0" borderId="26" xfId="0" applyNumberFormat="1" applyFont="1" applyFill="1" applyBorder="1" applyAlignment="1" applyProtection="1">
      <alignment horizontal="center" vertical="center"/>
    </xf>
    <xf numFmtId="44" fontId="4" fillId="0" borderId="9" xfId="8" applyFont="1" applyFill="1" applyBorder="1" applyAlignment="1" applyProtection="1">
      <alignment horizontal="center" vertical="center"/>
    </xf>
    <xf numFmtId="44" fontId="4" fillId="0" borderId="16" xfId="8" applyFont="1" applyFill="1" applyBorder="1" applyAlignment="1" applyProtection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center" wrapText="1"/>
    </xf>
    <xf numFmtId="1" fontId="4" fillId="0" borderId="34" xfId="0" applyNumberFormat="1" applyFont="1" applyFill="1" applyBorder="1" applyAlignment="1" applyProtection="1">
      <alignment horizontal="center" vertical="center"/>
    </xf>
    <xf numFmtId="0" fontId="4" fillId="0" borderId="35" xfId="0" applyNumberFormat="1" applyFont="1" applyFill="1" applyBorder="1" applyAlignment="1" applyProtection="1">
      <alignment horizontal="center" vertical="center" wrapText="1"/>
    </xf>
    <xf numFmtId="0" fontId="4" fillId="0" borderId="36" xfId="0" applyNumberFormat="1" applyFont="1" applyFill="1" applyBorder="1" applyAlignment="1" applyProtection="1">
      <alignment horizontal="center" vertical="center" wrapText="1"/>
    </xf>
    <xf numFmtId="2" fontId="4" fillId="0" borderId="36" xfId="0" applyNumberFormat="1" applyFont="1" applyFill="1" applyBorder="1" applyAlignment="1" applyProtection="1">
      <alignment horizontal="center" vertical="center"/>
    </xf>
    <xf numFmtId="1" fontId="4" fillId="0" borderId="36" xfId="0" applyNumberFormat="1" applyFont="1" applyFill="1" applyBorder="1" applyAlignment="1" applyProtection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44" fontId="4" fillId="0" borderId="16" xfId="8" applyFont="1" applyFill="1" applyBorder="1" applyAlignment="1">
      <alignment horizontal="center" vertical="center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36" xfId="0" applyNumberFormat="1" applyFont="1" applyFill="1" applyBorder="1" applyAlignment="1" applyProtection="1">
      <alignment horizontal="center" vertical="center" wrapText="1"/>
    </xf>
    <xf numFmtId="3" fontId="4" fillId="0" borderId="34" xfId="0" applyNumberFormat="1" applyFont="1" applyFill="1" applyBorder="1" applyAlignment="1" applyProtection="1">
      <alignment horizontal="center" vertical="center"/>
    </xf>
    <xf numFmtId="0" fontId="26" fillId="0" borderId="6" xfId="0" applyFont="1" applyFill="1" applyBorder="1" applyAlignment="1" applyProtection="1">
      <alignment horizontal="center" vertical="center" wrapText="1"/>
      <protection locked="0"/>
    </xf>
    <xf numFmtId="0" fontId="26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 wrapText="1"/>
    </xf>
    <xf numFmtId="3" fontId="4" fillId="0" borderId="8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44" fontId="6" fillId="0" borderId="9" xfId="8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44" fontId="6" fillId="0" borderId="8" xfId="8" applyFont="1" applyFill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44" fontId="6" fillId="0" borderId="0" xfId="8" applyFont="1" applyFill="1" applyBorder="1" applyAlignment="1">
      <alignment horizontal="center" vertical="center"/>
    </xf>
    <xf numFmtId="9" fontId="4" fillId="0" borderId="16" xfId="5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>
      <alignment horizontal="left" vertical="center" wrapText="1"/>
    </xf>
    <xf numFmtId="3" fontId="7" fillId="0" borderId="16" xfId="0" applyNumberFormat="1" applyFont="1" applyFill="1" applyBorder="1" applyAlignment="1" applyProtection="1">
      <alignment horizontal="center" vertical="center"/>
    </xf>
    <xf numFmtId="44" fontId="7" fillId="0" borderId="18" xfId="8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>
      <alignment vertical="center" wrapText="1"/>
    </xf>
    <xf numFmtId="3" fontId="11" fillId="0" borderId="16" xfId="4" applyNumberFormat="1" applyFont="1" applyFill="1" applyBorder="1" applyAlignment="1">
      <alignment horizontal="center" vertical="center" wrapText="1"/>
    </xf>
    <xf numFmtId="4" fontId="26" fillId="0" borderId="10" xfId="0" applyNumberFormat="1" applyFont="1" applyFill="1" applyBorder="1" applyAlignment="1" applyProtection="1">
      <alignment horizontal="center" vertical="center" wrapText="1"/>
    </xf>
    <xf numFmtId="0" fontId="26" fillId="0" borderId="18" xfId="0" applyFont="1" applyFill="1" applyBorder="1" applyAlignment="1">
      <alignment horizontal="center" vertical="center" wrapText="1"/>
    </xf>
    <xf numFmtId="0" fontId="7" fillId="0" borderId="16" xfId="4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left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13" fillId="0" borderId="16" xfId="3" applyFont="1" applyFill="1" applyBorder="1" applyAlignment="1">
      <alignment horizontal="center" vertical="center"/>
    </xf>
    <xf numFmtId="44" fontId="7" fillId="0" borderId="18" xfId="8" applyFont="1" applyFill="1" applyBorder="1" applyAlignment="1">
      <alignment horizontal="center" vertical="center" wrapText="1"/>
    </xf>
    <xf numFmtId="9" fontId="7" fillId="0" borderId="18" xfId="7" applyFont="1" applyFill="1" applyBorder="1" applyAlignment="1" applyProtection="1">
      <alignment horizontal="center" vertical="center"/>
    </xf>
    <xf numFmtId="0" fontId="7" fillId="0" borderId="10" xfId="3" applyFont="1" applyFill="1" applyBorder="1" applyAlignment="1">
      <alignment horizontal="center" vertical="center" wrapText="1"/>
    </xf>
    <xf numFmtId="1" fontId="4" fillId="0" borderId="0" xfId="4" applyNumberFormat="1" applyFont="1" applyFill="1" applyBorder="1" applyAlignment="1" applyProtection="1">
      <alignment horizontal="center" vertical="center"/>
    </xf>
    <xf numFmtId="49" fontId="7" fillId="0" borderId="0" xfId="4" applyNumberFormat="1" applyFont="1" applyFill="1" applyBorder="1" applyAlignment="1" applyProtection="1">
      <alignment horizontal="left" vertical="center" wrapText="1"/>
    </xf>
    <xf numFmtId="0" fontId="7" fillId="0" borderId="0" xfId="4" applyNumberFormat="1" applyFont="1" applyFill="1" applyBorder="1" applyAlignment="1" applyProtection="1">
      <alignment horizontal="center" vertical="center" wrapText="1"/>
    </xf>
    <xf numFmtId="49" fontId="4" fillId="0" borderId="0" xfId="4" applyNumberFormat="1" applyFont="1" applyFill="1" applyBorder="1" applyAlignment="1" applyProtection="1">
      <alignment horizontal="center" vertical="center" wrapText="1"/>
    </xf>
    <xf numFmtId="0" fontId="4" fillId="0" borderId="0" xfId="4" applyNumberFormat="1" applyFont="1" applyFill="1" applyBorder="1" applyAlignment="1" applyProtection="1">
      <alignment horizontal="center" vertical="center" wrapText="1"/>
    </xf>
    <xf numFmtId="3" fontId="4" fillId="0" borderId="0" xfId="4" applyNumberFormat="1" applyFont="1" applyFill="1" applyBorder="1" applyAlignment="1" applyProtection="1">
      <alignment horizontal="center" vertical="center"/>
    </xf>
    <xf numFmtId="1" fontId="4" fillId="0" borderId="35" xfId="0" applyNumberFormat="1" applyFont="1" applyFill="1" applyBorder="1" applyAlignment="1" applyProtection="1">
      <alignment horizontal="center" vertical="center"/>
    </xf>
    <xf numFmtId="3" fontId="7" fillId="0" borderId="34" xfId="0" applyNumberFormat="1" applyFont="1" applyFill="1" applyBorder="1" applyAlignment="1" applyProtection="1">
      <alignment horizontal="center" vertical="center"/>
    </xf>
    <xf numFmtId="44" fontId="7" fillId="0" borderId="9" xfId="8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44" fontId="4" fillId="0" borderId="0" xfId="8" applyFont="1" applyFill="1" applyBorder="1" applyAlignment="1">
      <alignment horizontal="center" vertical="center"/>
    </xf>
    <xf numFmtId="44" fontId="17" fillId="0" borderId="16" xfId="8" applyFont="1" applyFill="1" applyBorder="1" applyAlignment="1">
      <alignment horizontal="center" vertical="center"/>
    </xf>
    <xf numFmtId="44" fontId="18" fillId="0" borderId="20" xfId="8" applyFont="1" applyFill="1" applyBorder="1" applyAlignment="1">
      <alignment horizontal="center" vertical="center"/>
    </xf>
    <xf numFmtId="0" fontId="4" fillId="0" borderId="16" xfId="4" applyFont="1" applyFill="1" applyBorder="1" applyAlignment="1">
      <alignment horizontal="left" vertical="center" wrapText="1"/>
    </xf>
    <xf numFmtId="0" fontId="21" fillId="0" borderId="16" xfId="4" applyFont="1" applyFill="1" applyBorder="1" applyAlignment="1">
      <alignment horizontal="left" vertical="center" wrapText="1"/>
    </xf>
    <xf numFmtId="0" fontId="21" fillId="0" borderId="16" xfId="4" applyFont="1" applyFill="1" applyBorder="1" applyAlignment="1">
      <alignment horizontal="center" vertical="center" wrapText="1"/>
    </xf>
    <xf numFmtId="44" fontId="4" fillId="0" borderId="18" xfId="8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0" borderId="14" xfId="4" applyFont="1" applyFill="1" applyBorder="1" applyAlignment="1">
      <alignment horizontal="center" vertical="center" wrapText="1"/>
    </xf>
    <xf numFmtId="0" fontId="4" fillId="0" borderId="14" xfId="3" applyFont="1" applyFill="1" applyBorder="1" applyAlignment="1">
      <alignment horizontal="left" vertical="center" wrapText="1"/>
    </xf>
    <xf numFmtId="0" fontId="4" fillId="0" borderId="14" xfId="3" applyFont="1" applyFill="1" applyBorder="1" applyAlignment="1">
      <alignment horizontal="center" vertical="center"/>
    </xf>
    <xf numFmtId="3" fontId="11" fillId="0" borderId="14" xfId="4" applyNumberFormat="1" applyFont="1" applyFill="1" applyBorder="1" applyAlignment="1">
      <alignment horizontal="center" vertical="center" wrapText="1"/>
    </xf>
    <xf numFmtId="0" fontId="4" fillId="0" borderId="14" xfId="3" applyFont="1" applyFill="1" applyBorder="1" applyAlignment="1">
      <alignment horizontal="center" vertical="center" wrapText="1"/>
    </xf>
    <xf numFmtId="0" fontId="4" fillId="0" borderId="16" xfId="11" applyFont="1" applyFill="1" applyBorder="1" applyAlignment="1">
      <alignment horizontal="left" vertical="center" wrapText="1"/>
    </xf>
    <xf numFmtId="0" fontId="4" fillId="0" borderId="16" xfId="3" applyFont="1" applyFill="1" applyBorder="1" applyAlignment="1">
      <alignment horizontal="center" vertical="center"/>
    </xf>
    <xf numFmtId="0" fontId="4" fillId="0" borderId="16" xfId="3" applyFont="1" applyFill="1" applyBorder="1" applyAlignment="1">
      <alignment horizontal="center" vertical="center" wrapText="1"/>
    </xf>
    <xf numFmtId="9" fontId="4" fillId="0" borderId="18" xfId="7" applyFont="1" applyFill="1" applyBorder="1" applyAlignment="1" applyProtection="1">
      <alignment horizontal="center" vertical="center"/>
    </xf>
    <xf numFmtId="0" fontId="6" fillId="0" borderId="16" xfId="3" applyFont="1" applyFill="1" applyBorder="1" applyAlignment="1">
      <alignment horizontal="left" vertical="center" wrapText="1"/>
    </xf>
    <xf numFmtId="3" fontId="25" fillId="0" borderId="16" xfId="4" applyNumberFormat="1" applyFont="1" applyFill="1" applyBorder="1" applyAlignment="1">
      <alignment horizontal="center" vertical="center" wrapText="1"/>
    </xf>
    <xf numFmtId="44" fontId="7" fillId="0" borderId="16" xfId="8" applyFont="1" applyFill="1" applyBorder="1" applyAlignment="1">
      <alignment horizontal="center" vertical="center" wrapText="1"/>
    </xf>
    <xf numFmtId="9" fontId="7" fillId="0" borderId="16" xfId="7" applyFont="1" applyFill="1" applyBorder="1" applyAlignment="1" applyProtection="1">
      <alignment horizontal="center" vertical="center"/>
    </xf>
    <xf numFmtId="0" fontId="4" fillId="0" borderId="10" xfId="3" applyFont="1" applyFill="1" applyBorder="1" applyAlignment="1">
      <alignment horizontal="center" vertical="center" wrapText="1"/>
    </xf>
    <xf numFmtId="0" fontId="4" fillId="0" borderId="18" xfId="3" applyFont="1" applyFill="1" applyBorder="1" applyAlignment="1">
      <alignment horizontal="center" vertical="center" wrapText="1"/>
    </xf>
    <xf numFmtId="0" fontId="4" fillId="0" borderId="6" xfId="3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5" fillId="4" borderId="4" xfId="0" applyNumberFormat="1" applyFont="1" applyFill="1" applyBorder="1" applyAlignment="1" applyProtection="1">
      <alignment horizontal="center" vertical="center"/>
    </xf>
    <xf numFmtId="0" fontId="5" fillId="4" borderId="9" xfId="0" applyNumberFormat="1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9" fontId="18" fillId="0" borderId="4" xfId="0" applyNumberFormat="1" applyFont="1" applyFill="1" applyBorder="1" applyAlignment="1">
      <alignment horizontal="center" vertical="center"/>
    </xf>
    <xf numFmtId="9" fontId="18" fillId="0" borderId="7" xfId="0" applyNumberFormat="1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 applyProtection="1">
      <alignment horizontal="center" vertical="center" wrapText="1"/>
    </xf>
    <xf numFmtId="1" fontId="4" fillId="0" borderId="16" xfId="0" applyNumberFormat="1" applyFont="1" applyFill="1" applyBorder="1" applyAlignment="1" applyProtection="1">
      <alignment horizontal="center" vertical="center" wrapText="1"/>
    </xf>
    <xf numFmtId="9" fontId="5" fillId="0" borderId="32" xfId="5" applyFont="1" applyFill="1" applyBorder="1" applyAlignment="1" applyProtection="1">
      <alignment horizontal="center" vertical="center"/>
    </xf>
    <xf numFmtId="9" fontId="5" fillId="0" borderId="38" xfId="5" applyFont="1" applyFill="1" applyBorder="1" applyAlignment="1" applyProtection="1">
      <alignment horizontal="center" vertical="center"/>
    </xf>
    <xf numFmtId="9" fontId="5" fillId="0" borderId="8" xfId="5" applyFont="1" applyFill="1" applyBorder="1" applyAlignment="1" applyProtection="1">
      <alignment horizontal="center" vertical="center"/>
    </xf>
    <xf numFmtId="9" fontId="5" fillId="0" borderId="25" xfId="5" applyFont="1" applyFill="1" applyBorder="1" applyAlignment="1" applyProtection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9" fontId="4" fillId="0" borderId="8" xfId="5" applyFont="1" applyFill="1" applyBorder="1" applyAlignment="1" applyProtection="1">
      <alignment horizontal="center" vertical="center"/>
    </xf>
    <xf numFmtId="9" fontId="4" fillId="0" borderId="25" xfId="5" applyFont="1" applyFill="1" applyBorder="1" applyAlignment="1" applyProtection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5" fillId="4" borderId="0" xfId="0" applyNumberFormat="1" applyFont="1" applyFill="1" applyBorder="1" applyAlignment="1" applyProtection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18" xfId="0" applyNumberFormat="1" applyFont="1" applyFill="1" applyBorder="1" applyAlignment="1" applyProtection="1">
      <alignment horizontal="center" vertical="center"/>
    </xf>
    <xf numFmtId="0" fontId="5" fillId="4" borderId="18" xfId="0" applyNumberFormat="1" applyFont="1" applyFill="1" applyBorder="1" applyAlignment="1" applyProtection="1">
      <alignment horizontal="center" vertical="center"/>
    </xf>
    <xf numFmtId="9" fontId="5" fillId="0" borderId="8" xfId="5" applyFont="1" applyFill="1" applyBorder="1" applyAlignment="1" applyProtection="1">
      <alignment horizontal="center" vertical="center" wrapText="1"/>
    </xf>
    <xf numFmtId="9" fontId="5" fillId="0" borderId="25" xfId="5" applyFont="1" applyFill="1" applyBorder="1" applyAlignment="1" applyProtection="1">
      <alignment horizontal="center" vertical="center" wrapText="1"/>
    </xf>
    <xf numFmtId="1" fontId="5" fillId="4" borderId="4" xfId="0" applyNumberFormat="1" applyFont="1" applyFill="1" applyBorder="1" applyAlignment="1" applyProtection="1">
      <alignment horizontal="center" vertical="center"/>
    </xf>
    <xf numFmtId="1" fontId="5" fillId="4" borderId="9" xfId="0" applyNumberFormat="1" applyFont="1" applyFill="1" applyBorder="1" applyAlignment="1" applyProtection="1">
      <alignment horizontal="center" vertical="center"/>
    </xf>
    <xf numFmtId="0" fontId="5" fillId="4" borderId="4" xfId="9" applyNumberFormat="1" applyFont="1" applyFill="1" applyBorder="1" applyAlignment="1" applyProtection="1">
      <alignment horizontal="center" vertical="center"/>
    </xf>
    <xf numFmtId="0" fontId="5" fillId="4" borderId="9" xfId="9" applyNumberFormat="1" applyFont="1" applyFill="1" applyBorder="1" applyAlignment="1" applyProtection="1">
      <alignment horizontal="center" vertical="center"/>
    </xf>
    <xf numFmtId="9" fontId="5" fillId="0" borderId="8" xfId="12" applyFont="1" applyFill="1" applyBorder="1" applyAlignment="1" applyProtection="1">
      <alignment horizontal="center" vertical="center"/>
    </xf>
    <xf numFmtId="9" fontId="5" fillId="0" borderId="25" xfId="12" applyFont="1" applyFill="1" applyBorder="1" applyAlignment="1" applyProtection="1">
      <alignment horizontal="center" vertical="center"/>
    </xf>
    <xf numFmtId="1" fontId="5" fillId="4" borderId="4" xfId="9" applyNumberFormat="1" applyFont="1" applyFill="1" applyBorder="1" applyAlignment="1" applyProtection="1">
      <alignment horizontal="center" vertical="center"/>
    </xf>
    <xf numFmtId="1" fontId="5" fillId="4" borderId="9" xfId="9" applyNumberFormat="1" applyFont="1" applyFill="1" applyBorder="1" applyAlignment="1" applyProtection="1">
      <alignment horizontal="center" vertical="center"/>
    </xf>
    <xf numFmtId="9" fontId="5" fillId="0" borderId="23" xfId="12" applyFont="1" applyFill="1" applyBorder="1" applyAlignment="1" applyProtection="1">
      <alignment horizontal="center" vertical="center"/>
    </xf>
    <xf numFmtId="9" fontId="5" fillId="0" borderId="31" xfId="12" applyFont="1" applyFill="1" applyBorder="1" applyAlignment="1" applyProtection="1">
      <alignment horizontal="center" vertical="center"/>
    </xf>
    <xf numFmtId="0" fontId="27" fillId="4" borderId="4" xfId="0" applyNumberFormat="1" applyFont="1" applyFill="1" applyBorder="1" applyAlignment="1" applyProtection="1">
      <alignment horizontal="center" vertical="center"/>
    </xf>
    <xf numFmtId="0" fontId="28" fillId="4" borderId="4" xfId="0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 vertical="center"/>
    </xf>
    <xf numFmtId="0" fontId="12" fillId="5" borderId="4" xfId="3" applyNumberFormat="1" applyFont="1" applyFill="1" applyBorder="1" applyAlignment="1" applyProtection="1">
      <alignment horizontal="center" vertical="center"/>
    </xf>
    <xf numFmtId="0" fontId="24" fillId="5" borderId="4" xfId="3" applyNumberFormat="1" applyFont="1" applyFill="1" applyBorder="1" applyAlignment="1" applyProtection="1">
      <alignment horizontal="center" vertical="center"/>
    </xf>
    <xf numFmtId="0" fontId="24" fillId="5" borderId="16" xfId="3" applyNumberFormat="1" applyFont="1" applyFill="1" applyBorder="1" applyAlignment="1" applyProtection="1">
      <alignment horizontal="center" vertical="center"/>
    </xf>
    <xf numFmtId="0" fontId="12" fillId="5" borderId="4" xfId="0" applyNumberFormat="1" applyFont="1" applyFill="1" applyBorder="1" applyAlignment="1" applyProtection="1">
      <alignment horizontal="center" vertical="center"/>
    </xf>
    <xf numFmtId="0" fontId="5" fillId="5" borderId="4" xfId="0" applyNumberFormat="1" applyFont="1" applyFill="1" applyBorder="1" applyAlignment="1" applyProtection="1">
      <alignment horizontal="center" vertical="center"/>
    </xf>
    <xf numFmtId="0" fontId="5" fillId="5" borderId="9" xfId="0" applyNumberFormat="1" applyFont="1" applyFill="1" applyBorder="1" applyAlignment="1" applyProtection="1">
      <alignment horizontal="center" vertical="center"/>
    </xf>
    <xf numFmtId="0" fontId="5" fillId="5" borderId="16" xfId="0" applyNumberFormat="1" applyFont="1" applyFill="1" applyBorder="1" applyAlignment="1" applyProtection="1">
      <alignment horizontal="center" vertical="center"/>
    </xf>
    <xf numFmtId="9" fontId="5" fillId="0" borderId="8" xfId="7" applyFont="1" applyFill="1" applyBorder="1" applyAlignment="1" applyProtection="1">
      <alignment horizontal="center" vertical="center"/>
    </xf>
    <xf numFmtId="9" fontId="5" fillId="0" borderId="25" xfId="7" applyFont="1" applyFill="1" applyBorder="1" applyAlignment="1" applyProtection="1">
      <alignment horizontal="center" vertical="center"/>
    </xf>
    <xf numFmtId="0" fontId="5" fillId="5" borderId="4" xfId="3" applyNumberFormat="1" applyFont="1" applyFill="1" applyBorder="1" applyAlignment="1" applyProtection="1">
      <alignment horizontal="center" vertical="center"/>
    </xf>
    <xf numFmtId="0" fontId="5" fillId="5" borderId="16" xfId="3" applyNumberFormat="1" applyFont="1" applyFill="1" applyBorder="1" applyAlignment="1" applyProtection="1">
      <alignment horizontal="center" vertical="center"/>
    </xf>
    <xf numFmtId="0" fontId="5" fillId="5" borderId="9" xfId="3" applyNumberFormat="1" applyFont="1" applyFill="1" applyBorder="1" applyAlignment="1" applyProtection="1">
      <alignment horizontal="center" vertical="center"/>
    </xf>
    <xf numFmtId="9" fontId="5" fillId="0" borderId="37" xfId="5" applyFont="1" applyFill="1" applyBorder="1" applyAlignment="1" applyProtection="1">
      <alignment horizontal="center" vertical="center"/>
    </xf>
    <xf numFmtId="0" fontId="20" fillId="4" borderId="7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4" borderId="9" xfId="0" applyFont="1" applyFill="1" applyBorder="1" applyAlignment="1">
      <alignment horizontal="center" vertical="center"/>
    </xf>
    <xf numFmtId="1" fontId="5" fillId="4" borderId="7" xfId="9" applyNumberFormat="1" applyFont="1" applyFill="1" applyBorder="1" applyAlignment="1" applyProtection="1">
      <alignment horizontal="center" vertical="center"/>
    </xf>
    <xf numFmtId="1" fontId="5" fillId="4" borderId="11" xfId="9" applyNumberFormat="1" applyFont="1" applyFill="1" applyBorder="1" applyAlignment="1" applyProtection="1">
      <alignment horizontal="center" vertical="center"/>
    </xf>
    <xf numFmtId="1" fontId="5" fillId="4" borderId="15" xfId="9" applyNumberFormat="1" applyFont="1" applyFill="1" applyBorder="1" applyAlignment="1" applyProtection="1">
      <alignment horizontal="center" vertical="center"/>
    </xf>
    <xf numFmtId="1" fontId="5" fillId="4" borderId="0" xfId="9" applyNumberFormat="1" applyFont="1" applyFill="1" applyBorder="1" applyAlignment="1" applyProtection="1">
      <alignment horizontal="center" vertical="center"/>
    </xf>
    <xf numFmtId="1" fontId="5" fillId="4" borderId="6" xfId="9" applyNumberFormat="1" applyFont="1" applyFill="1" applyBorder="1" applyAlignment="1" applyProtection="1">
      <alignment horizontal="center" vertical="center"/>
    </xf>
    <xf numFmtId="0" fontId="5" fillId="4" borderId="7" xfId="9" applyFont="1" applyFill="1" applyBorder="1" applyAlignment="1">
      <alignment horizontal="center" vertical="center"/>
    </xf>
    <xf numFmtId="0" fontId="5" fillId="4" borderId="11" xfId="9" applyFont="1" applyFill="1" applyBorder="1" applyAlignment="1">
      <alignment horizontal="center" vertical="center"/>
    </xf>
    <xf numFmtId="0" fontId="5" fillId="4" borderId="6" xfId="9" applyFont="1" applyFill="1" applyBorder="1" applyAlignment="1">
      <alignment horizontal="center" vertical="center"/>
    </xf>
    <xf numFmtId="1" fontId="5" fillId="4" borderId="24" xfId="9" applyNumberFormat="1" applyFont="1" applyFill="1" applyBorder="1" applyAlignment="1" applyProtection="1">
      <alignment horizontal="center" vertical="center"/>
    </xf>
    <xf numFmtId="9" fontId="5" fillId="0" borderId="16" xfId="5" applyFont="1" applyFill="1" applyBorder="1" applyAlignment="1" applyProtection="1">
      <alignment horizontal="center" vertical="center"/>
    </xf>
    <xf numFmtId="9" fontId="5" fillId="0" borderId="24" xfId="5" applyFont="1" applyFill="1" applyBorder="1" applyAlignment="1" applyProtection="1">
      <alignment horizontal="center" vertical="center"/>
    </xf>
    <xf numFmtId="0" fontId="5" fillId="4" borderId="0" xfId="9" applyFont="1" applyFill="1" applyAlignment="1">
      <alignment horizontal="center" vertical="center"/>
    </xf>
    <xf numFmtId="0" fontId="5" fillId="4" borderId="7" xfId="0" applyNumberFormat="1" applyFont="1" applyFill="1" applyBorder="1" applyAlignment="1" applyProtection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12" fillId="5" borderId="7" xfId="0" applyNumberFormat="1" applyFont="1" applyFill="1" applyBorder="1" applyAlignment="1" applyProtection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23" fillId="5" borderId="4" xfId="0" applyFont="1" applyFill="1" applyBorder="1" applyAlignment="1">
      <alignment horizontal="center" vertical="center"/>
    </xf>
    <xf numFmtId="0" fontId="23" fillId="5" borderId="9" xfId="0" applyFont="1" applyFill="1" applyBorder="1" applyAlignment="1">
      <alignment horizontal="center" vertical="center"/>
    </xf>
    <xf numFmtId="0" fontId="12" fillId="5" borderId="16" xfId="0" applyNumberFormat="1" applyFont="1" applyFill="1" applyBorder="1" applyAlignment="1" applyProtection="1">
      <alignment horizontal="center" vertical="center"/>
    </xf>
    <xf numFmtId="9" fontId="5" fillId="0" borderId="0" xfId="5" applyFont="1" applyFill="1" applyBorder="1" applyAlignment="1" applyProtection="1">
      <alignment horizontal="center" vertical="center"/>
    </xf>
    <xf numFmtId="9" fontId="5" fillId="0" borderId="19" xfId="5" applyFont="1" applyFill="1" applyBorder="1" applyAlignment="1" applyProtection="1">
      <alignment horizontal="center" vertical="center"/>
    </xf>
    <xf numFmtId="0" fontId="12" fillId="5" borderId="9" xfId="0" applyNumberFormat="1" applyFont="1" applyFill="1" applyBorder="1" applyAlignment="1" applyProtection="1">
      <alignment horizontal="center" vertical="center"/>
    </xf>
    <xf numFmtId="9" fontId="5" fillId="0" borderId="39" xfId="5" applyFont="1" applyFill="1" applyBorder="1" applyAlignment="1" applyProtection="1">
      <alignment horizontal="center" vertical="center"/>
    </xf>
    <xf numFmtId="9" fontId="5" fillId="0" borderId="40" xfId="5" applyFont="1" applyFill="1" applyBorder="1" applyAlignment="1" applyProtection="1">
      <alignment horizontal="center" vertical="center"/>
    </xf>
    <xf numFmtId="9" fontId="5" fillId="0" borderId="21" xfId="5" applyFont="1" applyFill="1" applyBorder="1" applyAlignment="1" applyProtection="1">
      <alignment horizontal="center" vertical="center"/>
    </xf>
    <xf numFmtId="9" fontId="5" fillId="0" borderId="22" xfId="5" applyFont="1" applyFill="1" applyBorder="1" applyAlignment="1" applyProtection="1">
      <alignment horizontal="center" vertical="center"/>
    </xf>
  </cellXfs>
  <cellStyles count="15">
    <cellStyle name="Normalny" xfId="0" builtinId="0"/>
    <cellStyle name="Normalny 2" xfId="1"/>
    <cellStyle name="Normalny 2 2" xfId="9"/>
    <cellStyle name="Normalny 2 2 2" xfId="10"/>
    <cellStyle name="Normalny 3" xfId="2"/>
    <cellStyle name="Normalny 4" xfId="3"/>
    <cellStyle name="Normalny 4 2" xfId="11"/>
    <cellStyle name="Normalny_Arkusz1" xfId="4"/>
    <cellStyle name="Procentowy" xfId="5" builtinId="5"/>
    <cellStyle name="Procentowy 2" xfId="6"/>
    <cellStyle name="Procentowy 2 2" xfId="12"/>
    <cellStyle name="Procentowy 3" xfId="7"/>
    <cellStyle name="Procentowy 3 2" xfId="13"/>
    <cellStyle name="Walutowy" xfId="8" builtinId="4"/>
    <cellStyle name="Walutowy 2" xfId="14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5"/>
  <sheetViews>
    <sheetView tabSelected="1" zoomScaleNormal="100" zoomScaleSheetLayoutView="59" workbookViewId="0">
      <selection activeCell="D236" sqref="D236"/>
    </sheetView>
  </sheetViews>
  <sheetFormatPr defaultRowHeight="12.75" x14ac:dyDescent="0.2"/>
  <cols>
    <col min="1" max="1" width="5.42578125" style="74" customWidth="1"/>
    <col min="2" max="2" width="56.42578125" style="74" customWidth="1"/>
    <col min="3" max="3" width="15.85546875" style="74" customWidth="1"/>
    <col min="4" max="4" width="9.5703125" style="74" customWidth="1"/>
    <col min="5" max="5" width="14" style="138" customWidth="1"/>
    <col min="6" max="6" width="7" style="74" customWidth="1"/>
    <col min="7" max="7" width="9.85546875" style="74" customWidth="1"/>
    <col min="8" max="8" width="13.42578125" style="229" customWidth="1"/>
    <col min="9" max="9" width="7.42578125" style="74" customWidth="1"/>
    <col min="10" max="10" width="14" style="229" customWidth="1"/>
    <col min="11" max="11" width="15.42578125" style="229" customWidth="1"/>
    <col min="12" max="12" width="18.140625" style="229" customWidth="1"/>
    <col min="13" max="13" width="14" style="138" customWidth="1"/>
    <col min="14" max="16384" width="9.140625" style="195"/>
  </cols>
  <sheetData>
    <row r="1" spans="1:13" s="15" customFormat="1" ht="25.5" x14ac:dyDescent="0.2">
      <c r="A1" s="5" t="s">
        <v>0</v>
      </c>
      <c r="B1" s="6" t="s">
        <v>270</v>
      </c>
      <c r="C1" s="7" t="s">
        <v>1</v>
      </c>
      <c r="D1" s="7" t="s">
        <v>2</v>
      </c>
      <c r="E1" s="8" t="s">
        <v>3</v>
      </c>
      <c r="F1" s="5" t="s">
        <v>4</v>
      </c>
      <c r="G1" s="9" t="s">
        <v>5</v>
      </c>
      <c r="H1" s="10" t="s">
        <v>203</v>
      </c>
      <c r="I1" s="11" t="s">
        <v>206</v>
      </c>
      <c r="J1" s="12" t="s">
        <v>207</v>
      </c>
      <c r="K1" s="12" t="s">
        <v>204</v>
      </c>
      <c r="L1" s="12" t="s">
        <v>205</v>
      </c>
      <c r="M1" s="13" t="s">
        <v>6</v>
      </c>
    </row>
    <row r="2" spans="1:13" s="15" customFormat="1" x14ac:dyDescent="0.2">
      <c r="A2" s="16">
        <v>1</v>
      </c>
      <c r="B2" s="17">
        <v>2</v>
      </c>
      <c r="C2" s="18">
        <v>3</v>
      </c>
      <c r="D2" s="7">
        <v>4</v>
      </c>
      <c r="E2" s="5">
        <v>5</v>
      </c>
      <c r="F2" s="5">
        <v>6</v>
      </c>
      <c r="G2" s="19">
        <v>7</v>
      </c>
      <c r="H2" s="20">
        <v>8</v>
      </c>
      <c r="I2" s="21">
        <v>9</v>
      </c>
      <c r="J2" s="22">
        <v>10</v>
      </c>
      <c r="K2" s="22">
        <v>11</v>
      </c>
      <c r="L2" s="22">
        <v>12</v>
      </c>
      <c r="M2" s="23">
        <v>13</v>
      </c>
    </row>
    <row r="3" spans="1:13" s="14" customFormat="1" ht="15" customHeight="1" thickBot="1" x14ac:dyDescent="0.25">
      <c r="A3" s="420" t="s">
        <v>7</v>
      </c>
      <c r="B3" s="421"/>
      <c r="C3" s="421"/>
      <c r="D3" s="421"/>
      <c r="E3" s="421"/>
      <c r="F3" s="421"/>
      <c r="G3" s="421"/>
      <c r="H3" s="421"/>
      <c r="I3" s="421"/>
      <c r="J3" s="421"/>
      <c r="K3" s="421"/>
      <c r="L3" s="421"/>
      <c r="M3" s="421"/>
    </row>
    <row r="4" spans="1:13" s="32" customFormat="1" ht="111" customHeight="1" thickBot="1" x14ac:dyDescent="0.25">
      <c r="A4" s="194">
        <v>1</v>
      </c>
      <c r="B4" s="252" t="s">
        <v>77</v>
      </c>
      <c r="C4" s="253" t="s">
        <v>271</v>
      </c>
      <c r="D4" s="253"/>
      <c r="E4" s="35"/>
      <c r="F4" s="194" t="s">
        <v>8</v>
      </c>
      <c r="G4" s="254">
        <v>50</v>
      </c>
      <c r="H4" s="255">
        <v>0</v>
      </c>
      <c r="I4" s="97"/>
      <c r="J4" s="256">
        <f>H4*(1+I4)</f>
        <v>0</v>
      </c>
      <c r="K4" s="31">
        <f>G4*H4</f>
        <v>0</v>
      </c>
      <c r="L4" s="31">
        <f>G4*J4</f>
        <v>0</v>
      </c>
      <c r="M4" s="263"/>
    </row>
    <row r="5" spans="1:13" s="14" customFormat="1" ht="15" customHeight="1" x14ac:dyDescent="0.2">
      <c r="A5" s="427" t="s">
        <v>9</v>
      </c>
      <c r="B5" s="427"/>
      <c r="C5" s="427"/>
      <c r="D5" s="427"/>
      <c r="E5" s="427"/>
      <c r="F5" s="427"/>
      <c r="G5" s="427"/>
      <c r="H5" s="427"/>
      <c r="I5" s="427"/>
      <c r="J5" s="427"/>
      <c r="K5" s="428"/>
      <c r="L5" s="428"/>
      <c r="M5" s="427"/>
    </row>
    <row r="6" spans="1:13" s="32" customFormat="1" ht="92.25" customHeight="1" x14ac:dyDescent="0.2">
      <c r="A6" s="24">
        <v>1</v>
      </c>
      <c r="B6" s="25" t="s">
        <v>81</v>
      </c>
      <c r="C6" s="26" t="s">
        <v>161</v>
      </c>
      <c r="D6" s="26"/>
      <c r="E6" s="27"/>
      <c r="F6" s="24" t="s">
        <v>8</v>
      </c>
      <c r="G6" s="28">
        <v>1200</v>
      </c>
      <c r="H6" s="29">
        <v>0</v>
      </c>
      <c r="I6" s="30"/>
      <c r="J6" s="33">
        <f t="shared" ref="J6:J8" si="0">H6*(1+I6)</f>
        <v>0</v>
      </c>
      <c r="K6" s="27">
        <f t="shared" ref="K6:K8" si="1">G6*H6</f>
        <v>0</v>
      </c>
      <c r="L6" s="27">
        <f t="shared" ref="L6:L8" si="2">G6*J6</f>
        <v>0</v>
      </c>
      <c r="M6" s="96"/>
    </row>
    <row r="7" spans="1:13" s="32" customFormat="1" ht="94.5" customHeight="1" x14ac:dyDescent="0.2">
      <c r="A7" s="24">
        <v>2</v>
      </c>
      <c r="B7" s="25" t="s">
        <v>81</v>
      </c>
      <c r="C7" s="26" t="s">
        <v>162</v>
      </c>
      <c r="D7" s="26"/>
      <c r="E7" s="27"/>
      <c r="F7" s="24" t="s">
        <v>8</v>
      </c>
      <c r="G7" s="28">
        <v>800</v>
      </c>
      <c r="H7" s="29">
        <v>0</v>
      </c>
      <c r="I7" s="30"/>
      <c r="J7" s="33">
        <f t="shared" si="0"/>
        <v>0</v>
      </c>
      <c r="K7" s="27">
        <f t="shared" si="1"/>
        <v>0</v>
      </c>
      <c r="L7" s="27">
        <f t="shared" si="2"/>
        <v>0</v>
      </c>
      <c r="M7" s="243"/>
    </row>
    <row r="8" spans="1:13" s="32" customFormat="1" ht="84.75" customHeight="1" thickBot="1" x14ac:dyDescent="0.25">
      <c r="A8" s="24">
        <v>3</v>
      </c>
      <c r="B8" s="25" t="s">
        <v>149</v>
      </c>
      <c r="C8" s="26" t="s">
        <v>148</v>
      </c>
      <c r="D8" s="26"/>
      <c r="E8" s="27"/>
      <c r="F8" s="24" t="s">
        <v>8</v>
      </c>
      <c r="G8" s="28">
        <v>250</v>
      </c>
      <c r="H8" s="33">
        <v>0</v>
      </c>
      <c r="I8" s="34"/>
      <c r="J8" s="33">
        <f t="shared" si="0"/>
        <v>0</v>
      </c>
      <c r="K8" s="35">
        <f t="shared" si="1"/>
        <v>0</v>
      </c>
      <c r="L8" s="35">
        <f t="shared" si="2"/>
        <v>0</v>
      </c>
      <c r="M8" s="243"/>
    </row>
    <row r="9" spans="1:13" s="32" customFormat="1" ht="24.95" customHeight="1" thickBot="1" x14ac:dyDescent="0.25">
      <c r="A9" s="257"/>
      <c r="B9" s="258"/>
      <c r="C9" s="259"/>
      <c r="D9" s="259"/>
      <c r="E9" s="260"/>
      <c r="F9" s="257"/>
      <c r="G9" s="261"/>
      <c r="H9" s="256"/>
      <c r="I9" s="425" t="s">
        <v>210</v>
      </c>
      <c r="J9" s="426"/>
      <c r="K9" s="31">
        <f>SUM(K6:K8)</f>
        <v>0</v>
      </c>
      <c r="L9" s="31">
        <f>SUM(L6:L8)</f>
        <v>0</v>
      </c>
      <c r="M9" s="262"/>
    </row>
    <row r="10" spans="1:13" s="14" customFormat="1" ht="15" customHeight="1" x14ac:dyDescent="0.2">
      <c r="A10" s="429" t="s">
        <v>11</v>
      </c>
      <c r="B10" s="429"/>
      <c r="C10" s="429"/>
      <c r="D10" s="429"/>
      <c r="E10" s="429"/>
      <c r="F10" s="429"/>
      <c r="G10" s="429"/>
      <c r="H10" s="429"/>
      <c r="I10" s="429"/>
      <c r="J10" s="429"/>
      <c r="K10" s="430"/>
      <c r="L10" s="430"/>
      <c r="M10" s="429"/>
    </row>
    <row r="11" spans="1:13" s="42" customFormat="1" ht="33.75" customHeight="1" x14ac:dyDescent="0.2">
      <c r="A11" s="36">
        <v>1</v>
      </c>
      <c r="B11" s="37" t="s">
        <v>153</v>
      </c>
      <c r="C11" s="38" t="s">
        <v>12</v>
      </c>
      <c r="D11" s="38"/>
      <c r="E11" s="36"/>
      <c r="F11" s="36" t="s">
        <v>13</v>
      </c>
      <c r="G11" s="39">
        <v>4800</v>
      </c>
      <c r="H11" s="40">
        <v>0</v>
      </c>
      <c r="I11" s="41"/>
      <c r="J11" s="33">
        <f t="shared" ref="J11:J12" si="3">H11*(1+I11)</f>
        <v>0</v>
      </c>
      <c r="K11" s="33">
        <f t="shared" ref="K11:K12" si="4">G11*H11</f>
        <v>0</v>
      </c>
      <c r="L11" s="33">
        <f t="shared" ref="L11:L12" si="5">G11*J11</f>
        <v>0</v>
      </c>
      <c r="M11" s="264"/>
    </row>
    <row r="12" spans="1:13" s="42" customFormat="1" ht="41.25" customHeight="1" thickBot="1" x14ac:dyDescent="0.25">
      <c r="A12" s="36">
        <v>2</v>
      </c>
      <c r="B12" s="37" t="s">
        <v>155</v>
      </c>
      <c r="C12" s="38" t="s">
        <v>154</v>
      </c>
      <c r="D12" s="38"/>
      <c r="E12" s="36" t="s">
        <v>218</v>
      </c>
      <c r="F12" s="36" t="s">
        <v>13</v>
      </c>
      <c r="G12" s="39">
        <v>150</v>
      </c>
      <c r="H12" s="40">
        <v>0</v>
      </c>
      <c r="I12" s="43"/>
      <c r="J12" s="33">
        <f t="shared" si="3"/>
        <v>0</v>
      </c>
      <c r="K12" s="44">
        <f t="shared" si="4"/>
        <v>0</v>
      </c>
      <c r="L12" s="44">
        <f t="shared" si="5"/>
        <v>0</v>
      </c>
      <c r="M12" s="264"/>
    </row>
    <row r="13" spans="1:13" s="42" customFormat="1" ht="24.95" customHeight="1" thickBot="1" x14ac:dyDescent="0.25">
      <c r="A13" s="45"/>
      <c r="B13" s="46"/>
      <c r="C13" s="47"/>
      <c r="D13" s="47"/>
      <c r="E13" s="48"/>
      <c r="F13" s="48"/>
      <c r="G13" s="49"/>
      <c r="H13" s="50"/>
      <c r="I13" s="431" t="s">
        <v>210</v>
      </c>
      <c r="J13" s="432"/>
      <c r="K13" s="51">
        <f>SUM(K11:K12)</f>
        <v>0</v>
      </c>
      <c r="L13" s="51">
        <f>SUM(L11:L12)</f>
        <v>0</v>
      </c>
      <c r="M13" s="265"/>
    </row>
    <row r="14" spans="1:13" s="42" customFormat="1" ht="15" customHeight="1" x14ac:dyDescent="0.2">
      <c r="A14" s="433" t="s">
        <v>29</v>
      </c>
      <c r="B14" s="433"/>
      <c r="C14" s="433"/>
      <c r="D14" s="433"/>
      <c r="E14" s="433"/>
      <c r="F14" s="433"/>
      <c r="G14" s="433"/>
      <c r="H14" s="433"/>
      <c r="I14" s="433"/>
      <c r="J14" s="433"/>
      <c r="K14" s="434"/>
      <c r="L14" s="434"/>
      <c r="M14" s="433"/>
    </row>
    <row r="15" spans="1:13" s="42" customFormat="1" ht="72" customHeight="1" x14ac:dyDescent="0.2">
      <c r="A15" s="53">
        <v>1</v>
      </c>
      <c r="B15" s="54" t="s">
        <v>14</v>
      </c>
      <c r="C15" s="55" t="s">
        <v>15</v>
      </c>
      <c r="D15" s="55"/>
      <c r="E15" s="53"/>
      <c r="F15" s="53" t="s">
        <v>13</v>
      </c>
      <c r="G15" s="56">
        <v>600</v>
      </c>
      <c r="H15" s="57">
        <v>0</v>
      </c>
      <c r="I15" s="58"/>
      <c r="J15" s="33">
        <f t="shared" ref="J15:J22" si="6">H15*(1+I15)</f>
        <v>0</v>
      </c>
      <c r="K15" s="44">
        <f t="shared" ref="K15:K22" si="7">G15*H15</f>
        <v>0</v>
      </c>
      <c r="L15" s="33">
        <f t="shared" ref="L15:L22" si="8">G15*J15</f>
        <v>0</v>
      </c>
      <c r="M15" s="264"/>
    </row>
    <row r="16" spans="1:13" s="42" customFormat="1" ht="72" customHeight="1" x14ac:dyDescent="0.2">
      <c r="A16" s="36">
        <v>2</v>
      </c>
      <c r="B16" s="37" t="s">
        <v>126</v>
      </c>
      <c r="C16" s="38" t="s">
        <v>16</v>
      </c>
      <c r="D16" s="38"/>
      <c r="E16" s="36"/>
      <c r="F16" s="36" t="s">
        <v>13</v>
      </c>
      <c r="G16" s="39">
        <v>1500</v>
      </c>
      <c r="H16" s="40">
        <v>0</v>
      </c>
      <c r="I16" s="41"/>
      <c r="J16" s="33">
        <f t="shared" si="6"/>
        <v>0</v>
      </c>
      <c r="K16" s="44">
        <f t="shared" si="7"/>
        <v>0</v>
      </c>
      <c r="L16" s="33">
        <f t="shared" si="8"/>
        <v>0</v>
      </c>
      <c r="M16" s="264"/>
    </row>
    <row r="17" spans="1:13" s="42" customFormat="1" ht="70.5" customHeight="1" x14ac:dyDescent="0.2">
      <c r="A17" s="36">
        <v>3</v>
      </c>
      <c r="B17" s="37" t="s">
        <v>126</v>
      </c>
      <c r="C17" s="38" t="s">
        <v>156</v>
      </c>
      <c r="D17" s="38"/>
      <c r="E17" s="36"/>
      <c r="F17" s="36" t="s">
        <v>13</v>
      </c>
      <c r="G17" s="39">
        <v>500</v>
      </c>
      <c r="H17" s="40">
        <v>0</v>
      </c>
      <c r="I17" s="41"/>
      <c r="J17" s="33">
        <f t="shared" si="6"/>
        <v>0</v>
      </c>
      <c r="K17" s="44">
        <f t="shared" si="7"/>
        <v>0</v>
      </c>
      <c r="L17" s="33">
        <f t="shared" si="8"/>
        <v>0</v>
      </c>
      <c r="M17" s="264"/>
    </row>
    <row r="18" spans="1:13" s="42" customFormat="1" ht="24.95" customHeight="1" x14ac:dyDescent="0.2">
      <c r="A18" s="36">
        <v>4</v>
      </c>
      <c r="B18" s="37" t="s">
        <v>24</v>
      </c>
      <c r="C18" s="38" t="s">
        <v>25</v>
      </c>
      <c r="D18" s="38"/>
      <c r="E18" s="36"/>
      <c r="F18" s="36" t="s">
        <v>13</v>
      </c>
      <c r="G18" s="39">
        <v>150</v>
      </c>
      <c r="H18" s="40">
        <v>0</v>
      </c>
      <c r="I18" s="41"/>
      <c r="J18" s="33">
        <f t="shared" si="6"/>
        <v>0</v>
      </c>
      <c r="K18" s="44">
        <f t="shared" si="7"/>
        <v>0</v>
      </c>
      <c r="L18" s="33">
        <f t="shared" si="8"/>
        <v>0</v>
      </c>
      <c r="M18" s="264"/>
    </row>
    <row r="19" spans="1:13" s="42" customFormat="1" ht="24.95" customHeight="1" x14ac:dyDescent="0.2">
      <c r="A19" s="36">
        <v>5</v>
      </c>
      <c r="B19" s="37" t="s">
        <v>17</v>
      </c>
      <c r="C19" s="38" t="s">
        <v>18</v>
      </c>
      <c r="D19" s="38"/>
      <c r="E19" s="36"/>
      <c r="F19" s="36" t="s">
        <v>13</v>
      </c>
      <c r="G19" s="39">
        <v>50</v>
      </c>
      <c r="H19" s="40">
        <v>0</v>
      </c>
      <c r="I19" s="41"/>
      <c r="J19" s="33">
        <f t="shared" si="6"/>
        <v>0</v>
      </c>
      <c r="K19" s="44">
        <f t="shared" si="7"/>
        <v>0</v>
      </c>
      <c r="L19" s="33">
        <f t="shared" si="8"/>
        <v>0</v>
      </c>
      <c r="M19" s="264"/>
    </row>
    <row r="20" spans="1:13" s="42" customFormat="1" ht="24.95" customHeight="1" x14ac:dyDescent="0.2">
      <c r="A20" s="36">
        <v>6</v>
      </c>
      <c r="B20" s="37" t="s">
        <v>22</v>
      </c>
      <c r="C20" s="38" t="s">
        <v>23</v>
      </c>
      <c r="D20" s="38"/>
      <c r="E20" s="36"/>
      <c r="F20" s="36" t="s">
        <v>13</v>
      </c>
      <c r="G20" s="39">
        <v>1500</v>
      </c>
      <c r="H20" s="40">
        <v>0</v>
      </c>
      <c r="I20" s="41"/>
      <c r="J20" s="33">
        <f t="shared" si="6"/>
        <v>0</v>
      </c>
      <c r="K20" s="44">
        <f t="shared" si="7"/>
        <v>0</v>
      </c>
      <c r="L20" s="33">
        <f t="shared" si="8"/>
        <v>0</v>
      </c>
      <c r="M20" s="264"/>
    </row>
    <row r="21" spans="1:13" s="42" customFormat="1" ht="24.95" customHeight="1" x14ac:dyDescent="0.2">
      <c r="A21" s="36">
        <v>7</v>
      </c>
      <c r="B21" s="37" t="s">
        <v>157</v>
      </c>
      <c r="C21" s="38" t="s">
        <v>158</v>
      </c>
      <c r="D21" s="38"/>
      <c r="E21" s="36"/>
      <c r="F21" s="36" t="s">
        <v>13</v>
      </c>
      <c r="G21" s="39">
        <v>100</v>
      </c>
      <c r="H21" s="40">
        <v>0</v>
      </c>
      <c r="I21" s="41"/>
      <c r="J21" s="33">
        <f t="shared" si="6"/>
        <v>0</v>
      </c>
      <c r="K21" s="44">
        <f t="shared" si="7"/>
        <v>0</v>
      </c>
      <c r="L21" s="33">
        <f t="shared" si="8"/>
        <v>0</v>
      </c>
      <c r="M21" s="264"/>
    </row>
    <row r="22" spans="1:13" s="42" customFormat="1" ht="24.95" customHeight="1" thickBot="1" x14ac:dyDescent="0.25">
      <c r="A22" s="36">
        <v>8</v>
      </c>
      <c r="B22" s="37" t="s">
        <v>19</v>
      </c>
      <c r="C22" s="38" t="s">
        <v>20</v>
      </c>
      <c r="D22" s="38"/>
      <c r="E22" s="36"/>
      <c r="F22" s="36" t="s">
        <v>13</v>
      </c>
      <c r="G22" s="39">
        <v>800</v>
      </c>
      <c r="H22" s="40">
        <v>0</v>
      </c>
      <c r="I22" s="43"/>
      <c r="J22" s="44">
        <f t="shared" si="6"/>
        <v>0</v>
      </c>
      <c r="K22" s="44">
        <f t="shared" si="7"/>
        <v>0</v>
      </c>
      <c r="L22" s="44">
        <f t="shared" si="8"/>
        <v>0</v>
      </c>
      <c r="M22" s="264"/>
    </row>
    <row r="23" spans="1:13" s="42" customFormat="1" ht="24.95" customHeight="1" thickBot="1" x14ac:dyDescent="0.25">
      <c r="A23" s="45"/>
      <c r="B23" s="46"/>
      <c r="C23" s="47"/>
      <c r="D23" s="47"/>
      <c r="E23" s="48"/>
      <c r="F23" s="48"/>
      <c r="G23" s="49"/>
      <c r="H23" s="50"/>
      <c r="I23" s="435" t="s">
        <v>210</v>
      </c>
      <c r="J23" s="436"/>
      <c r="K23" s="51">
        <f>SUM(K15:K22)</f>
        <v>0</v>
      </c>
      <c r="L23" s="51">
        <f>SUM(L15:L22)</f>
        <v>0</v>
      </c>
      <c r="M23" s="52"/>
    </row>
    <row r="24" spans="1:13" s="42" customFormat="1" ht="15" customHeight="1" thickBot="1" x14ac:dyDescent="0.25">
      <c r="A24" s="458" t="s">
        <v>31</v>
      </c>
      <c r="B24" s="459"/>
      <c r="C24" s="459"/>
      <c r="D24" s="459"/>
      <c r="E24" s="459"/>
      <c r="F24" s="459"/>
      <c r="G24" s="459"/>
      <c r="H24" s="459"/>
      <c r="I24" s="460"/>
      <c r="J24" s="460"/>
      <c r="K24" s="461"/>
      <c r="L24" s="461"/>
      <c r="M24" s="462"/>
    </row>
    <row r="25" spans="1:13" s="42" customFormat="1" ht="24.95" customHeight="1" thickBot="1" x14ac:dyDescent="0.25">
      <c r="A25" s="53">
        <v>1</v>
      </c>
      <c r="B25" s="59" t="s">
        <v>21</v>
      </c>
      <c r="C25" s="60" t="s">
        <v>111</v>
      </c>
      <c r="D25" s="60"/>
      <c r="E25" s="61"/>
      <c r="F25" s="61" t="s">
        <v>13</v>
      </c>
      <c r="G25" s="62">
        <v>20</v>
      </c>
      <c r="H25" s="63">
        <v>0</v>
      </c>
      <c r="I25" s="58"/>
      <c r="J25" s="64">
        <f t="shared" ref="J25" si="9">H25*(1+I25)</f>
        <v>0</v>
      </c>
      <c r="K25" s="31">
        <f t="shared" ref="K25" si="10">G25*H25</f>
        <v>0</v>
      </c>
      <c r="L25" s="31">
        <f t="shared" ref="L25" si="11">G25*J25</f>
        <v>0</v>
      </c>
      <c r="M25" s="266"/>
    </row>
    <row r="26" spans="1:13" s="42" customFormat="1" ht="15" customHeight="1" thickBot="1" x14ac:dyDescent="0.25">
      <c r="A26" s="466" t="s">
        <v>33</v>
      </c>
      <c r="B26" s="461"/>
      <c r="C26" s="461"/>
      <c r="D26" s="461"/>
      <c r="E26" s="461"/>
      <c r="F26" s="461"/>
      <c r="G26" s="461"/>
      <c r="H26" s="461"/>
      <c r="I26" s="461"/>
      <c r="J26" s="461"/>
      <c r="K26" s="461"/>
      <c r="L26" s="461"/>
      <c r="M26" s="461"/>
    </row>
    <row r="27" spans="1:13" s="42" customFormat="1" ht="32.25" customHeight="1" thickBot="1" x14ac:dyDescent="0.25">
      <c r="A27" s="65">
        <v>1</v>
      </c>
      <c r="B27" s="66" t="s">
        <v>27</v>
      </c>
      <c r="C27" s="67" t="s">
        <v>28</v>
      </c>
      <c r="D27" s="67"/>
      <c r="E27" s="65"/>
      <c r="F27" s="65" t="s">
        <v>13</v>
      </c>
      <c r="G27" s="68">
        <v>10</v>
      </c>
      <c r="H27" s="63">
        <v>0</v>
      </c>
      <c r="I27" s="43"/>
      <c r="J27" s="64">
        <f t="shared" ref="J27" si="12">H27*(1+I27)</f>
        <v>0</v>
      </c>
      <c r="K27" s="31">
        <f t="shared" ref="K27" si="13">G27*H27</f>
        <v>0</v>
      </c>
      <c r="L27" s="31">
        <f t="shared" ref="L27" si="14">G27*J27</f>
        <v>0</v>
      </c>
      <c r="M27" s="266"/>
    </row>
    <row r="28" spans="1:13" s="42" customFormat="1" ht="15" customHeight="1" thickBot="1" x14ac:dyDescent="0.25">
      <c r="A28" s="463" t="s">
        <v>34</v>
      </c>
      <c r="B28" s="464"/>
      <c r="C28" s="464"/>
      <c r="D28" s="464"/>
      <c r="E28" s="464"/>
      <c r="F28" s="464"/>
      <c r="G28" s="464"/>
      <c r="H28" s="464"/>
      <c r="I28" s="464"/>
      <c r="J28" s="464"/>
      <c r="K28" s="464"/>
      <c r="L28" s="464"/>
      <c r="M28" s="465"/>
    </row>
    <row r="29" spans="1:13" s="42" customFormat="1" ht="69.75" customHeight="1" thickBot="1" x14ac:dyDescent="0.25">
      <c r="A29" s="53">
        <v>1</v>
      </c>
      <c r="B29" s="69" t="s">
        <v>227</v>
      </c>
      <c r="C29" s="55"/>
      <c r="D29" s="55"/>
      <c r="E29" s="53"/>
      <c r="F29" s="53" t="s">
        <v>26</v>
      </c>
      <c r="G29" s="56">
        <v>2000</v>
      </c>
      <c r="H29" s="63">
        <v>0</v>
      </c>
      <c r="I29" s="58"/>
      <c r="J29" s="64">
        <f t="shared" ref="J29" si="15">H29*(1+I29)</f>
        <v>0</v>
      </c>
      <c r="K29" s="31">
        <f t="shared" ref="K29" si="16">G29*H29</f>
        <v>0</v>
      </c>
      <c r="L29" s="31">
        <f t="shared" ref="L29" si="17">G29*J29</f>
        <v>0</v>
      </c>
      <c r="M29" s="266"/>
    </row>
    <row r="30" spans="1:13" s="42" customFormat="1" ht="15" customHeight="1" thickBot="1" x14ac:dyDescent="0.25">
      <c r="A30" s="469" t="s">
        <v>35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</row>
    <row r="31" spans="1:13" s="14" customFormat="1" ht="75" customHeight="1" thickBot="1" x14ac:dyDescent="0.25">
      <c r="A31" s="36">
        <v>1</v>
      </c>
      <c r="B31" s="70" t="s">
        <v>228</v>
      </c>
      <c r="C31" s="38"/>
      <c r="D31" s="38"/>
      <c r="E31" s="36"/>
      <c r="F31" s="36" t="s">
        <v>26</v>
      </c>
      <c r="G31" s="39">
        <v>3000</v>
      </c>
      <c r="H31" s="40">
        <v>0</v>
      </c>
      <c r="I31" s="41"/>
      <c r="J31" s="64">
        <f t="shared" ref="J31" si="18">H31*(1+I31)</f>
        <v>0</v>
      </c>
      <c r="K31" s="31">
        <f t="shared" ref="K31" si="19">G31*H31</f>
        <v>0</v>
      </c>
      <c r="L31" s="31">
        <f t="shared" ref="L31" si="20">G31*J31</f>
        <v>0</v>
      </c>
      <c r="M31" s="266"/>
    </row>
    <row r="32" spans="1:13" s="14" customFormat="1" ht="15" customHeight="1" thickBot="1" x14ac:dyDescent="0.25">
      <c r="A32" s="420" t="s">
        <v>36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</row>
    <row r="33" spans="1:13" s="42" customFormat="1" ht="24.95" customHeight="1" thickBot="1" x14ac:dyDescent="0.25">
      <c r="A33" s="24">
        <v>1</v>
      </c>
      <c r="B33" s="71" t="s">
        <v>237</v>
      </c>
      <c r="C33" s="72" t="s">
        <v>238</v>
      </c>
      <c r="D33" s="26"/>
      <c r="E33" s="24"/>
      <c r="F33" s="24" t="s">
        <v>30</v>
      </c>
      <c r="G33" s="28">
        <v>450</v>
      </c>
      <c r="H33" s="29">
        <v>0</v>
      </c>
      <c r="I33" s="30"/>
      <c r="J33" s="64">
        <f t="shared" ref="J33" si="21">H33*(1+I33)</f>
        <v>0</v>
      </c>
      <c r="K33" s="31">
        <f t="shared" ref="K33" si="22">G33*H33</f>
        <v>0</v>
      </c>
      <c r="L33" s="31">
        <f t="shared" ref="L33" si="23">G33*J33</f>
        <v>0</v>
      </c>
      <c r="M33" s="215"/>
    </row>
    <row r="34" spans="1:13" s="14" customFormat="1" ht="15" customHeight="1" thickBot="1" x14ac:dyDescent="0.25">
      <c r="A34" s="422" t="s">
        <v>37</v>
      </c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3"/>
    </row>
    <row r="35" spans="1:13" s="42" customFormat="1" ht="24.95" customHeight="1" thickBot="1" x14ac:dyDescent="0.25">
      <c r="A35" s="75">
        <v>1</v>
      </c>
      <c r="B35" s="71" t="s">
        <v>32</v>
      </c>
      <c r="C35" s="76"/>
      <c r="D35" s="76"/>
      <c r="E35" s="77"/>
      <c r="F35" s="77" t="s">
        <v>13</v>
      </c>
      <c r="G35" s="78">
        <v>1400</v>
      </c>
      <c r="H35" s="79">
        <v>0</v>
      </c>
      <c r="I35" s="30"/>
      <c r="J35" s="64">
        <f t="shared" ref="J35:J37" si="24">H35*(1+I35)</f>
        <v>0</v>
      </c>
      <c r="K35" s="31">
        <f t="shared" ref="K35" si="25">G35*H35</f>
        <v>0</v>
      </c>
      <c r="L35" s="31">
        <f t="shared" ref="L35" si="26">G35*J35</f>
        <v>0</v>
      </c>
      <c r="M35" s="268"/>
    </row>
    <row r="36" spans="1:13" s="74" customFormat="1" ht="15" customHeight="1" thickBot="1" x14ac:dyDescent="0.25">
      <c r="A36" s="420" t="s">
        <v>243</v>
      </c>
      <c r="B36" s="420"/>
      <c r="C36" s="420"/>
      <c r="D36" s="420"/>
      <c r="E36" s="420"/>
      <c r="F36" s="420"/>
      <c r="G36" s="420"/>
      <c r="H36" s="420"/>
      <c r="I36" s="420"/>
      <c r="J36" s="420"/>
      <c r="K36" s="420"/>
      <c r="L36" s="420"/>
      <c r="M36" s="424"/>
    </row>
    <row r="37" spans="1:13" s="15" customFormat="1" ht="92.25" customHeight="1" thickBot="1" x14ac:dyDescent="0.25">
      <c r="A37" s="24">
        <v>1</v>
      </c>
      <c r="B37" s="71" t="s">
        <v>101</v>
      </c>
      <c r="C37" s="238" t="s">
        <v>272</v>
      </c>
      <c r="D37" s="26"/>
      <c r="E37" s="24"/>
      <c r="F37" s="24" t="s">
        <v>30</v>
      </c>
      <c r="G37" s="28">
        <v>30</v>
      </c>
      <c r="H37" s="29">
        <v>0</v>
      </c>
      <c r="I37" s="30"/>
      <c r="J37" s="64">
        <f t="shared" si="24"/>
        <v>0</v>
      </c>
      <c r="K37" s="31">
        <f t="shared" ref="K37" si="27">G37*H37</f>
        <v>0</v>
      </c>
      <c r="L37" s="31">
        <f t="shared" ref="L37" si="28">G37*J37</f>
        <v>0</v>
      </c>
      <c r="M37" s="269"/>
    </row>
    <row r="38" spans="1:13" s="74" customFormat="1" ht="15" customHeight="1" thickBot="1" x14ac:dyDescent="0.25">
      <c r="A38" s="420" t="s">
        <v>244</v>
      </c>
      <c r="B38" s="420"/>
      <c r="C38" s="420"/>
      <c r="D38" s="420"/>
      <c r="E38" s="420"/>
      <c r="F38" s="420"/>
      <c r="G38" s="420"/>
      <c r="H38" s="420"/>
      <c r="I38" s="420"/>
      <c r="J38" s="420"/>
      <c r="K38" s="420"/>
      <c r="L38" s="420"/>
      <c r="M38" s="424"/>
    </row>
    <row r="39" spans="1:13" s="15" customFormat="1" ht="42" customHeight="1" thickBot="1" x14ac:dyDescent="0.25">
      <c r="A39" s="270">
        <v>1</v>
      </c>
      <c r="B39" s="271" t="s">
        <v>84</v>
      </c>
      <c r="C39" s="272"/>
      <c r="D39" s="273"/>
      <c r="E39" s="253"/>
      <c r="F39" s="253" t="s">
        <v>13</v>
      </c>
      <c r="G39" s="274">
        <v>2500</v>
      </c>
      <c r="H39" s="275">
        <v>0</v>
      </c>
      <c r="I39" s="97"/>
      <c r="J39" s="234">
        <f t="shared" ref="J39" si="29">H39*(1+I39)</f>
        <v>0</v>
      </c>
      <c r="K39" s="31">
        <f t="shared" ref="K39" si="30">G39*H39</f>
        <v>0</v>
      </c>
      <c r="L39" s="31">
        <f t="shared" ref="L39" si="31">G39*J39</f>
        <v>0</v>
      </c>
      <c r="M39" s="263"/>
    </row>
    <row r="40" spans="1:13" s="73" customFormat="1" ht="15" customHeight="1" thickBot="1" x14ac:dyDescent="0.25">
      <c r="A40" s="397" t="s">
        <v>80</v>
      </c>
      <c r="B40" s="415"/>
      <c r="C40" s="415"/>
      <c r="D40" s="415"/>
      <c r="E40" s="415"/>
      <c r="F40" s="415"/>
      <c r="G40" s="415"/>
      <c r="H40" s="415"/>
      <c r="I40" s="415"/>
      <c r="J40" s="415"/>
      <c r="K40" s="416"/>
      <c r="L40" s="416"/>
      <c r="M40" s="415"/>
    </row>
    <row r="41" spans="1:13" s="15" customFormat="1" ht="81" customHeight="1" thickBot="1" x14ac:dyDescent="0.25">
      <c r="A41" s="277">
        <v>1</v>
      </c>
      <c r="B41" s="278" t="s">
        <v>109</v>
      </c>
      <c r="C41" s="279" t="s">
        <v>110</v>
      </c>
      <c r="D41" s="280"/>
      <c r="E41" s="280"/>
      <c r="F41" s="277" t="s">
        <v>8</v>
      </c>
      <c r="G41" s="281">
        <v>300</v>
      </c>
      <c r="H41" s="282">
        <v>0</v>
      </c>
      <c r="I41" s="283"/>
      <c r="J41" s="284">
        <f t="shared" ref="J41" si="32">H41*(1+I41)</f>
        <v>0</v>
      </c>
      <c r="K41" s="31">
        <f t="shared" ref="K41" si="33">G41*H41</f>
        <v>0</v>
      </c>
      <c r="L41" s="31">
        <f t="shared" ref="L41" si="34">G41*J41</f>
        <v>0</v>
      </c>
      <c r="M41" s="295" t="s">
        <v>209</v>
      </c>
    </row>
    <row r="42" spans="1:13" s="74" customFormat="1" ht="15" customHeight="1" thickBot="1" x14ac:dyDescent="0.25">
      <c r="A42" s="397" t="s">
        <v>160</v>
      </c>
      <c r="B42" s="415"/>
      <c r="C42" s="415"/>
      <c r="D42" s="415"/>
      <c r="E42" s="415"/>
      <c r="F42" s="415"/>
      <c r="G42" s="415"/>
      <c r="H42" s="415"/>
      <c r="I42" s="415"/>
      <c r="J42" s="415"/>
      <c r="K42" s="419"/>
      <c r="L42" s="416"/>
      <c r="M42" s="415"/>
    </row>
    <row r="43" spans="1:13" s="15" customFormat="1" ht="55.5" customHeight="1" thickBot="1" x14ac:dyDescent="0.25">
      <c r="A43" s="277">
        <v>1</v>
      </c>
      <c r="B43" s="286" t="s">
        <v>274</v>
      </c>
      <c r="C43" s="287"/>
      <c r="D43" s="288"/>
      <c r="E43" s="289"/>
      <c r="F43" s="289" t="s">
        <v>13</v>
      </c>
      <c r="G43" s="290">
        <v>6000</v>
      </c>
      <c r="H43" s="291">
        <v>0</v>
      </c>
      <c r="I43" s="283"/>
      <c r="J43" s="284">
        <f t="shared" ref="J43" si="35">H43*(1+I43)</f>
        <v>0</v>
      </c>
      <c r="K43" s="285">
        <f t="shared" ref="K43" si="36">G43*H43</f>
        <v>0</v>
      </c>
      <c r="L43" s="31">
        <f t="shared" ref="L43" si="37">G43*J43</f>
        <v>0</v>
      </c>
      <c r="M43" s="268"/>
    </row>
    <row r="44" spans="1:13" s="74" customFormat="1" ht="15" customHeight="1" thickBot="1" x14ac:dyDescent="0.25">
      <c r="A44" s="397" t="s">
        <v>229</v>
      </c>
      <c r="B44" s="415"/>
      <c r="C44" s="415"/>
      <c r="D44" s="415"/>
      <c r="E44" s="415"/>
      <c r="F44" s="415"/>
      <c r="G44" s="415"/>
      <c r="H44" s="415"/>
      <c r="I44" s="415"/>
      <c r="J44" s="415"/>
      <c r="K44" s="415"/>
      <c r="L44" s="416"/>
      <c r="M44" s="415"/>
    </row>
    <row r="45" spans="1:13" s="15" customFormat="1" ht="47.25" customHeight="1" thickBot="1" x14ac:dyDescent="0.25">
      <c r="A45" s="147">
        <v>1</v>
      </c>
      <c r="B45" s="105" t="s">
        <v>198</v>
      </c>
      <c r="C45" s="247" t="s">
        <v>213</v>
      </c>
      <c r="D45" s="134"/>
      <c r="E45" s="292"/>
      <c r="F45" s="293" t="s">
        <v>10</v>
      </c>
      <c r="G45" s="147">
        <v>120</v>
      </c>
      <c r="H45" s="148">
        <v>0</v>
      </c>
      <c r="I45" s="111"/>
      <c r="J45" s="276">
        <f t="shared" ref="J45" si="38">H45*(1+I45)</f>
        <v>0</v>
      </c>
      <c r="K45" s="236">
        <f t="shared" ref="K45" si="39">G45*H45</f>
        <v>0</v>
      </c>
      <c r="L45" s="31">
        <f t="shared" ref="L45" si="40">G45*J45</f>
        <v>0</v>
      </c>
      <c r="M45" s="268"/>
    </row>
    <row r="46" spans="1:13" s="74" customFormat="1" ht="15" customHeight="1" thickBot="1" x14ac:dyDescent="0.25">
      <c r="A46" s="420" t="s">
        <v>38</v>
      </c>
      <c r="B46" s="421"/>
      <c r="C46" s="421"/>
      <c r="D46" s="421"/>
      <c r="E46" s="421"/>
      <c r="F46" s="421"/>
      <c r="G46" s="421"/>
      <c r="H46" s="421"/>
      <c r="I46" s="421"/>
      <c r="J46" s="421"/>
      <c r="K46" s="421"/>
      <c r="L46" s="421"/>
      <c r="M46" s="421"/>
    </row>
    <row r="47" spans="1:13" s="15" customFormat="1" ht="99" customHeight="1" thickBot="1" x14ac:dyDescent="0.25">
      <c r="A47" s="2">
        <v>1</v>
      </c>
      <c r="B47" s="84" t="s">
        <v>145</v>
      </c>
      <c r="C47" s="85"/>
      <c r="D47" s="2"/>
      <c r="E47" s="86"/>
      <c r="F47" s="2" t="s">
        <v>13</v>
      </c>
      <c r="G47" s="87">
        <v>450</v>
      </c>
      <c r="H47" s="88">
        <v>0</v>
      </c>
      <c r="I47" s="30"/>
      <c r="J47" s="64">
        <f t="shared" ref="J47" si="41">H47*(1+I47)</f>
        <v>0</v>
      </c>
      <c r="K47" s="31">
        <f t="shared" ref="K47" si="42">G47*H47</f>
        <v>0</v>
      </c>
      <c r="L47" s="31">
        <f t="shared" ref="L47" si="43">G47*J47</f>
        <v>0</v>
      </c>
      <c r="M47" s="295" t="s">
        <v>107</v>
      </c>
    </row>
    <row r="48" spans="1:13" s="74" customFormat="1" ht="15" customHeight="1" thickBot="1" x14ac:dyDescent="0.25">
      <c r="A48" s="420" t="s">
        <v>41</v>
      </c>
      <c r="B48" s="421"/>
      <c r="C48" s="421"/>
      <c r="D48" s="421"/>
      <c r="E48" s="421"/>
      <c r="F48" s="421"/>
      <c r="G48" s="421"/>
      <c r="H48" s="421"/>
      <c r="I48" s="421"/>
      <c r="J48" s="421"/>
      <c r="K48" s="421"/>
      <c r="L48" s="421"/>
      <c r="M48" s="421"/>
    </row>
    <row r="49" spans="1:13" s="15" customFormat="1" ht="48" customHeight="1" thickBot="1" x14ac:dyDescent="0.25">
      <c r="A49" s="77">
        <v>1</v>
      </c>
      <c r="B49" s="71" t="s">
        <v>159</v>
      </c>
      <c r="C49" s="89"/>
      <c r="D49" s="77"/>
      <c r="E49" s="77"/>
      <c r="F49" s="77" t="s">
        <v>13</v>
      </c>
      <c r="G49" s="78">
        <v>400</v>
      </c>
      <c r="H49" s="79">
        <v>0</v>
      </c>
      <c r="I49" s="30"/>
      <c r="J49" s="64">
        <f t="shared" ref="J49" si="44">H49*(1+I49)</f>
        <v>0</v>
      </c>
      <c r="K49" s="31">
        <f t="shared" ref="K49" si="45">G49*H49</f>
        <v>0</v>
      </c>
      <c r="L49" s="31">
        <f t="shared" ref="L49" si="46">G49*J49</f>
        <v>0</v>
      </c>
      <c r="M49" s="215"/>
    </row>
    <row r="50" spans="1:13" s="74" customFormat="1" ht="15" customHeight="1" thickBot="1" x14ac:dyDescent="0.25">
      <c r="A50" s="420" t="s">
        <v>43</v>
      </c>
      <c r="B50" s="421"/>
      <c r="C50" s="421"/>
      <c r="D50" s="421"/>
      <c r="E50" s="421"/>
      <c r="F50" s="421"/>
      <c r="G50" s="421"/>
      <c r="H50" s="421"/>
      <c r="I50" s="421"/>
      <c r="J50" s="421"/>
      <c r="K50" s="421"/>
      <c r="L50" s="421"/>
      <c r="M50" s="421"/>
    </row>
    <row r="51" spans="1:13" s="15" customFormat="1" ht="72" customHeight="1" thickBot="1" x14ac:dyDescent="0.25">
      <c r="A51" s="296">
        <v>1</v>
      </c>
      <c r="B51" s="297" t="s">
        <v>150</v>
      </c>
      <c r="C51" s="246"/>
      <c r="D51" s="249"/>
      <c r="E51" s="249"/>
      <c r="F51" s="194" t="s">
        <v>8</v>
      </c>
      <c r="G51" s="249">
        <v>400</v>
      </c>
      <c r="H51" s="298">
        <v>0</v>
      </c>
      <c r="I51" s="97"/>
      <c r="J51" s="234">
        <f t="shared" ref="J51" si="47">H51*(1+I51)</f>
        <v>0</v>
      </c>
      <c r="K51" s="31">
        <f t="shared" ref="K51" si="48">G51*H51</f>
        <v>0</v>
      </c>
      <c r="L51" s="31">
        <f t="shared" ref="L51" si="49">G51*J51</f>
        <v>0</v>
      </c>
      <c r="M51" s="263"/>
    </row>
    <row r="52" spans="1:13" s="74" customFormat="1" ht="15" customHeight="1" x14ac:dyDescent="0.2">
      <c r="A52" s="397" t="s">
        <v>245</v>
      </c>
      <c r="B52" s="397"/>
      <c r="C52" s="397"/>
      <c r="D52" s="397"/>
      <c r="E52" s="397"/>
      <c r="F52" s="397"/>
      <c r="G52" s="397"/>
      <c r="H52" s="397"/>
      <c r="I52" s="397"/>
      <c r="J52" s="397"/>
      <c r="K52" s="398"/>
      <c r="L52" s="398"/>
      <c r="M52" s="397"/>
    </row>
    <row r="53" spans="1:13" s="42" customFormat="1" ht="47.25" customHeight="1" x14ac:dyDescent="0.2">
      <c r="A53" s="91">
        <v>1</v>
      </c>
      <c r="B53" s="71" t="s">
        <v>275</v>
      </c>
      <c r="C53" s="92"/>
      <c r="D53" s="2"/>
      <c r="E53" s="93"/>
      <c r="F53" s="91" t="s">
        <v>13</v>
      </c>
      <c r="G53" s="28">
        <v>60</v>
      </c>
      <c r="H53" s="29">
        <v>0</v>
      </c>
      <c r="I53" s="30"/>
      <c r="J53" s="33">
        <f t="shared" ref="J53:J55" si="50">H53*(1+I53)</f>
        <v>0</v>
      </c>
      <c r="K53" s="44">
        <f t="shared" ref="K53:K55" si="51">G53*H53</f>
        <v>0</v>
      </c>
      <c r="L53" s="33">
        <f t="shared" ref="L53:L55" si="52">G53*J53</f>
        <v>0</v>
      </c>
      <c r="M53" s="96"/>
    </row>
    <row r="54" spans="1:13" s="42" customFormat="1" ht="30.75" customHeight="1" x14ac:dyDescent="0.2">
      <c r="A54" s="91">
        <v>2</v>
      </c>
      <c r="B54" s="81" t="s">
        <v>93</v>
      </c>
      <c r="C54" s="94"/>
      <c r="D54" s="95"/>
      <c r="E54" s="93"/>
      <c r="F54" s="91" t="s">
        <v>13</v>
      </c>
      <c r="G54" s="96">
        <v>20</v>
      </c>
      <c r="H54" s="88">
        <v>0</v>
      </c>
      <c r="I54" s="30"/>
      <c r="J54" s="33">
        <f t="shared" si="50"/>
        <v>0</v>
      </c>
      <c r="K54" s="44">
        <f t="shared" si="51"/>
        <v>0</v>
      </c>
      <c r="L54" s="33">
        <f t="shared" si="52"/>
        <v>0</v>
      </c>
      <c r="M54" s="96"/>
    </row>
    <row r="55" spans="1:13" s="74" customFormat="1" ht="41.25" customHeight="1" thickBot="1" x14ac:dyDescent="0.25">
      <c r="A55" s="91" t="s">
        <v>39</v>
      </c>
      <c r="B55" s="81" t="s">
        <v>40</v>
      </c>
      <c r="C55" s="94"/>
      <c r="D55" s="95"/>
      <c r="E55" s="93"/>
      <c r="F55" s="91" t="s">
        <v>8</v>
      </c>
      <c r="G55" s="96">
        <v>300</v>
      </c>
      <c r="H55" s="88">
        <v>0</v>
      </c>
      <c r="I55" s="97"/>
      <c r="J55" s="33">
        <f t="shared" si="50"/>
        <v>0</v>
      </c>
      <c r="K55" s="44">
        <f t="shared" si="51"/>
        <v>0</v>
      </c>
      <c r="L55" s="44">
        <f t="shared" si="52"/>
        <v>0</v>
      </c>
      <c r="M55" s="96"/>
    </row>
    <row r="56" spans="1:13" s="74" customFormat="1" ht="24.95" customHeight="1" thickBot="1" x14ac:dyDescent="0.25">
      <c r="A56" s="98"/>
      <c r="B56" s="99"/>
      <c r="C56" s="100"/>
      <c r="D56" s="101"/>
      <c r="E56" s="102"/>
      <c r="F56" s="98"/>
      <c r="G56" s="3"/>
      <c r="H56" s="103"/>
      <c r="I56" s="413" t="s">
        <v>210</v>
      </c>
      <c r="J56" s="414"/>
      <c r="K56" s="31">
        <f>SUM(K53:K55)</f>
        <v>0</v>
      </c>
      <c r="L56" s="31">
        <f>SUM(L53:L55)</f>
        <v>0</v>
      </c>
      <c r="M56" s="3"/>
    </row>
    <row r="57" spans="1:13" s="74" customFormat="1" ht="15" customHeight="1" x14ac:dyDescent="0.2">
      <c r="A57" s="476" t="s">
        <v>230</v>
      </c>
      <c r="B57" s="477"/>
      <c r="C57" s="477"/>
      <c r="D57" s="477"/>
      <c r="E57" s="477"/>
      <c r="F57" s="477"/>
      <c r="G57" s="477"/>
      <c r="H57" s="477"/>
      <c r="I57" s="477"/>
      <c r="J57" s="477"/>
      <c r="K57" s="478"/>
      <c r="L57" s="478"/>
      <c r="M57" s="479"/>
    </row>
    <row r="58" spans="1:13" s="42" customFormat="1" ht="99.75" customHeight="1" x14ac:dyDescent="0.2">
      <c r="A58" s="104">
        <v>1</v>
      </c>
      <c r="B58" s="105" t="s">
        <v>140</v>
      </c>
      <c r="C58" s="106"/>
      <c r="D58" s="107"/>
      <c r="E58" s="108"/>
      <c r="F58" s="104" t="s">
        <v>13</v>
      </c>
      <c r="G58" s="109">
        <v>60</v>
      </c>
      <c r="H58" s="110">
        <v>0</v>
      </c>
      <c r="I58" s="111"/>
      <c r="J58" s="33">
        <f t="shared" ref="J58:J60" si="53">H58*(1+I58)</f>
        <v>0</v>
      </c>
      <c r="K58" s="44">
        <f t="shared" ref="K58:K60" si="54">G58*H58</f>
        <v>0</v>
      </c>
      <c r="L58" s="33">
        <f t="shared" ref="L58:L60" si="55">G58*J58</f>
        <v>0</v>
      </c>
      <c r="M58" s="96"/>
    </row>
    <row r="59" spans="1:13" s="42" customFormat="1" ht="102" customHeight="1" x14ac:dyDescent="0.2">
      <c r="A59" s="91">
        <v>2</v>
      </c>
      <c r="B59" s="81" t="s">
        <v>141</v>
      </c>
      <c r="C59" s="94"/>
      <c r="D59" s="95"/>
      <c r="E59" s="93"/>
      <c r="F59" s="91" t="s">
        <v>13</v>
      </c>
      <c r="G59" s="96">
        <v>36</v>
      </c>
      <c r="H59" s="88">
        <v>0</v>
      </c>
      <c r="I59" s="30"/>
      <c r="J59" s="33">
        <f t="shared" si="53"/>
        <v>0</v>
      </c>
      <c r="K59" s="44">
        <f t="shared" si="54"/>
        <v>0</v>
      </c>
      <c r="L59" s="33">
        <f t="shared" si="55"/>
        <v>0</v>
      </c>
      <c r="M59" s="96"/>
    </row>
    <row r="60" spans="1:13" s="42" customFormat="1" ht="88.5" customHeight="1" x14ac:dyDescent="0.2">
      <c r="A60" s="112">
        <v>3</v>
      </c>
      <c r="B60" s="81" t="s">
        <v>115</v>
      </c>
      <c r="C60" s="92"/>
      <c r="D60" s="2"/>
      <c r="E60" s="93"/>
      <c r="F60" s="91" t="s">
        <v>13</v>
      </c>
      <c r="G60" s="96">
        <v>36</v>
      </c>
      <c r="H60" s="88">
        <v>0</v>
      </c>
      <c r="I60" s="30"/>
      <c r="J60" s="33">
        <f t="shared" si="53"/>
        <v>0</v>
      </c>
      <c r="K60" s="44">
        <f t="shared" si="54"/>
        <v>0</v>
      </c>
      <c r="L60" s="33">
        <f t="shared" si="55"/>
        <v>0</v>
      </c>
      <c r="M60" s="96"/>
    </row>
    <row r="61" spans="1:13" s="42" customFormat="1" ht="44.25" customHeight="1" x14ac:dyDescent="0.2">
      <c r="A61" s="91">
        <v>4</v>
      </c>
      <c r="B61" s="81" t="s">
        <v>142</v>
      </c>
      <c r="C61" s="92"/>
      <c r="D61" s="2"/>
      <c r="E61" s="93"/>
      <c r="F61" s="91" t="s">
        <v>13</v>
      </c>
      <c r="G61" s="96">
        <v>90</v>
      </c>
      <c r="H61" s="88">
        <v>0</v>
      </c>
      <c r="I61" s="30"/>
      <c r="J61" s="33">
        <f t="shared" ref="J61:J65" si="56">H61*(1+I61)</f>
        <v>0</v>
      </c>
      <c r="K61" s="44">
        <f t="shared" ref="K61:K65" si="57">G61*H61</f>
        <v>0</v>
      </c>
      <c r="L61" s="33">
        <f t="shared" ref="L61:L65" si="58">G61*J61</f>
        <v>0</v>
      </c>
      <c r="M61" s="96"/>
    </row>
    <row r="62" spans="1:13" s="42" customFormat="1" ht="35.1" customHeight="1" x14ac:dyDescent="0.2">
      <c r="A62" s="91">
        <v>5</v>
      </c>
      <c r="B62" s="81" t="s">
        <v>202</v>
      </c>
      <c r="C62" s="92"/>
      <c r="D62" s="2"/>
      <c r="E62" s="93"/>
      <c r="F62" s="91" t="s">
        <v>42</v>
      </c>
      <c r="G62" s="96">
        <v>60</v>
      </c>
      <c r="H62" s="88">
        <v>0</v>
      </c>
      <c r="I62" s="30"/>
      <c r="J62" s="33">
        <f t="shared" si="56"/>
        <v>0</v>
      </c>
      <c r="K62" s="44">
        <f t="shared" si="57"/>
        <v>0</v>
      </c>
      <c r="L62" s="33">
        <f t="shared" si="58"/>
        <v>0</v>
      </c>
      <c r="M62" s="96"/>
    </row>
    <row r="63" spans="1:13" s="74" customFormat="1" ht="35.1" customHeight="1" x14ac:dyDescent="0.2">
      <c r="A63" s="91">
        <v>6</v>
      </c>
      <c r="B63" s="81" t="s">
        <v>114</v>
      </c>
      <c r="C63" s="92"/>
      <c r="D63" s="2"/>
      <c r="E63" s="93"/>
      <c r="F63" s="91" t="s">
        <v>13</v>
      </c>
      <c r="G63" s="96">
        <v>90</v>
      </c>
      <c r="H63" s="88">
        <v>0</v>
      </c>
      <c r="I63" s="30"/>
      <c r="J63" s="33">
        <f t="shared" si="56"/>
        <v>0</v>
      </c>
      <c r="K63" s="44">
        <f t="shared" si="57"/>
        <v>0</v>
      </c>
      <c r="L63" s="33">
        <f t="shared" si="58"/>
        <v>0</v>
      </c>
      <c r="M63" s="96"/>
    </row>
    <row r="64" spans="1:13" s="74" customFormat="1" ht="42" customHeight="1" x14ac:dyDescent="0.2">
      <c r="A64" s="113">
        <v>7</v>
      </c>
      <c r="B64" s="114" t="s">
        <v>179</v>
      </c>
      <c r="C64" s="115"/>
      <c r="D64" s="1"/>
      <c r="E64" s="116"/>
      <c r="F64" s="113" t="s">
        <v>13</v>
      </c>
      <c r="G64" s="117">
        <v>40</v>
      </c>
      <c r="H64" s="118">
        <v>0</v>
      </c>
      <c r="I64" s="34"/>
      <c r="J64" s="44">
        <f t="shared" si="56"/>
        <v>0</v>
      </c>
      <c r="K64" s="44">
        <f t="shared" si="57"/>
        <v>0</v>
      </c>
      <c r="L64" s="44">
        <f t="shared" si="58"/>
        <v>0</v>
      </c>
      <c r="M64" s="96"/>
    </row>
    <row r="65" spans="1:13" s="73" customFormat="1" ht="42" customHeight="1" thickBot="1" x14ac:dyDescent="0.25">
      <c r="A65" s="91">
        <v>8</v>
      </c>
      <c r="B65" s="81" t="s">
        <v>180</v>
      </c>
      <c r="C65" s="92"/>
      <c r="D65" s="2"/>
      <c r="E65" s="93"/>
      <c r="F65" s="91" t="s">
        <v>13</v>
      </c>
      <c r="G65" s="96">
        <v>40</v>
      </c>
      <c r="H65" s="119">
        <v>0</v>
      </c>
      <c r="I65" s="136"/>
      <c r="J65" s="33">
        <f t="shared" si="56"/>
        <v>0</v>
      </c>
      <c r="K65" s="44">
        <f t="shared" si="57"/>
        <v>0</v>
      </c>
      <c r="L65" s="44">
        <f t="shared" si="58"/>
        <v>0</v>
      </c>
      <c r="M65" s="96"/>
    </row>
    <row r="66" spans="1:13" s="73" customFormat="1" ht="24.95" customHeight="1" thickBot="1" x14ac:dyDescent="0.25">
      <c r="A66" s="98"/>
      <c r="B66" s="99"/>
      <c r="C66" s="120"/>
      <c r="D66" s="121"/>
      <c r="E66" s="102"/>
      <c r="F66" s="98"/>
      <c r="G66" s="3"/>
      <c r="H66" s="103"/>
      <c r="I66" s="467" t="s">
        <v>210</v>
      </c>
      <c r="J66" s="468"/>
      <c r="K66" s="31">
        <f>SUM(K58:K65)</f>
        <v>0</v>
      </c>
      <c r="L66" s="31">
        <f>SUM(L58:L65)</f>
        <v>0</v>
      </c>
      <c r="M66" s="3"/>
    </row>
    <row r="67" spans="1:13" s="73" customFormat="1" ht="15" customHeight="1" x14ac:dyDescent="0.2">
      <c r="A67" s="470" t="s">
        <v>246</v>
      </c>
      <c r="B67" s="471"/>
      <c r="C67" s="471"/>
      <c r="D67" s="471"/>
      <c r="E67" s="471"/>
      <c r="F67" s="471"/>
      <c r="G67" s="471"/>
      <c r="H67" s="471"/>
      <c r="I67" s="471"/>
      <c r="J67" s="471"/>
      <c r="K67" s="472"/>
      <c r="L67" s="472"/>
      <c r="M67" s="473"/>
    </row>
    <row r="68" spans="1:13" s="74" customFormat="1" ht="42" customHeight="1" x14ac:dyDescent="0.2">
      <c r="A68" s="122">
        <v>1</v>
      </c>
      <c r="B68" s="105" t="s">
        <v>104</v>
      </c>
      <c r="C68" s="123"/>
      <c r="D68" s="124"/>
      <c r="E68" s="125"/>
      <c r="F68" s="122" t="s">
        <v>10</v>
      </c>
      <c r="G68" s="126">
        <v>30</v>
      </c>
      <c r="H68" s="127">
        <v>0</v>
      </c>
      <c r="I68" s="111"/>
      <c r="J68" s="33">
        <f t="shared" ref="J68:J69" si="59">H68*(1+I68)</f>
        <v>0</v>
      </c>
      <c r="K68" s="44">
        <f t="shared" ref="K68:K69" si="60">G68*H68</f>
        <v>0</v>
      </c>
      <c r="L68" s="33">
        <f t="shared" ref="L68:L69" si="61">G68*J68</f>
        <v>0</v>
      </c>
      <c r="M68" s="243"/>
    </row>
    <row r="69" spans="1:13" s="15" customFormat="1" ht="42.75" customHeight="1" thickBot="1" x14ac:dyDescent="0.25">
      <c r="A69" s="24">
        <v>2</v>
      </c>
      <c r="B69" s="81" t="s">
        <v>105</v>
      </c>
      <c r="C69" s="80"/>
      <c r="D69" s="82"/>
      <c r="E69" s="82"/>
      <c r="F69" s="24" t="s">
        <v>10</v>
      </c>
      <c r="G69" s="28">
        <v>16</v>
      </c>
      <c r="H69" s="29">
        <v>0</v>
      </c>
      <c r="I69" s="97"/>
      <c r="J69" s="33">
        <f t="shared" si="59"/>
        <v>0</v>
      </c>
      <c r="K69" s="44">
        <f t="shared" si="60"/>
        <v>0</v>
      </c>
      <c r="L69" s="44">
        <f t="shared" si="61"/>
        <v>0</v>
      </c>
      <c r="M69" s="243"/>
    </row>
    <row r="70" spans="1:13" s="15" customFormat="1" ht="24.95" customHeight="1" thickBot="1" x14ac:dyDescent="0.25">
      <c r="A70" s="128"/>
      <c r="B70" s="99"/>
      <c r="C70" s="73"/>
      <c r="D70" s="129"/>
      <c r="E70" s="129"/>
      <c r="F70" s="128"/>
      <c r="G70" s="130"/>
      <c r="H70" s="131"/>
      <c r="I70" s="413" t="s">
        <v>210</v>
      </c>
      <c r="J70" s="414"/>
      <c r="K70" s="31">
        <f>SUM(K68:K69)</f>
        <v>0</v>
      </c>
      <c r="L70" s="31">
        <f>SUM(L68:L69)</f>
        <v>0</v>
      </c>
      <c r="M70" s="121"/>
    </row>
    <row r="71" spans="1:13" s="74" customFormat="1" ht="15" customHeight="1" thickBot="1" x14ac:dyDescent="0.25">
      <c r="A71" s="397" t="s">
        <v>70</v>
      </c>
      <c r="B71" s="415"/>
      <c r="C71" s="415"/>
      <c r="D71" s="415"/>
      <c r="E71" s="415"/>
      <c r="F71" s="415"/>
      <c r="G71" s="415"/>
      <c r="H71" s="415"/>
      <c r="I71" s="415"/>
      <c r="J71" s="415"/>
      <c r="K71" s="419"/>
      <c r="L71" s="416"/>
      <c r="M71" s="415"/>
    </row>
    <row r="72" spans="1:13" s="15" customFormat="1" ht="33" customHeight="1" thickBot="1" x14ac:dyDescent="0.25">
      <c r="A72" s="132">
        <v>1</v>
      </c>
      <c r="B72" s="133" t="s">
        <v>216</v>
      </c>
      <c r="C72" s="134"/>
      <c r="D72" s="134"/>
      <c r="E72" s="132"/>
      <c r="F72" s="132" t="s">
        <v>8</v>
      </c>
      <c r="G72" s="135">
        <v>500</v>
      </c>
      <c r="H72" s="230">
        <v>0</v>
      </c>
      <c r="I72" s="111"/>
      <c r="J72" s="276">
        <f t="shared" ref="J72" si="62">H72*(1+I72)</f>
        <v>0</v>
      </c>
      <c r="K72" s="236">
        <f t="shared" ref="K72" si="63">G72*H72</f>
        <v>0</v>
      </c>
      <c r="L72" s="31">
        <f t="shared" ref="L72" si="64">G72*J72</f>
        <v>0</v>
      </c>
      <c r="M72" s="215"/>
    </row>
    <row r="73" spans="1:13" s="74" customFormat="1" ht="15" customHeight="1" thickBot="1" x14ac:dyDescent="0.25">
      <c r="A73" s="420" t="s">
        <v>44</v>
      </c>
      <c r="B73" s="421"/>
      <c r="C73" s="421"/>
      <c r="D73" s="421"/>
      <c r="E73" s="421"/>
      <c r="F73" s="421"/>
      <c r="G73" s="421"/>
      <c r="H73" s="421"/>
      <c r="I73" s="421"/>
      <c r="J73" s="421"/>
      <c r="K73" s="421"/>
      <c r="L73" s="421"/>
      <c r="M73" s="421"/>
    </row>
    <row r="74" spans="1:13" s="15" customFormat="1" ht="53.25" customHeight="1" thickBot="1" x14ac:dyDescent="0.25">
      <c r="A74" s="246">
        <v>1</v>
      </c>
      <c r="B74" s="297" t="s">
        <v>214</v>
      </c>
      <c r="C74" s="249"/>
      <c r="D74" s="249"/>
      <c r="E74" s="249"/>
      <c r="F74" s="246" t="s">
        <v>8</v>
      </c>
      <c r="G74" s="246">
        <v>4200</v>
      </c>
      <c r="H74" s="300">
        <v>0</v>
      </c>
      <c r="I74" s="34"/>
      <c r="J74" s="234">
        <f t="shared" ref="J74" si="65">H74*(1+I74)</f>
        <v>0</v>
      </c>
      <c r="K74" s="31">
        <f t="shared" ref="K74" si="66">G74*H74</f>
        <v>0</v>
      </c>
      <c r="L74" s="31">
        <f t="shared" ref="L74" si="67">G74*J74</f>
        <v>0</v>
      </c>
      <c r="M74" s="308" t="s">
        <v>281</v>
      </c>
    </row>
    <row r="75" spans="1:13" s="74" customFormat="1" ht="15" customHeight="1" thickBot="1" x14ac:dyDescent="0.25">
      <c r="A75" s="437" t="s">
        <v>100</v>
      </c>
      <c r="B75" s="438"/>
      <c r="C75" s="438"/>
      <c r="D75" s="438"/>
      <c r="E75" s="438"/>
      <c r="F75" s="438"/>
      <c r="G75" s="438"/>
      <c r="H75" s="438"/>
      <c r="I75" s="438"/>
      <c r="J75" s="438"/>
      <c r="K75" s="439"/>
      <c r="L75" s="439"/>
      <c r="M75" s="438"/>
    </row>
    <row r="76" spans="1:13" s="74" customFormat="1" ht="68.25" customHeight="1" thickBot="1" x14ac:dyDescent="0.25">
      <c r="A76" s="301">
        <v>1</v>
      </c>
      <c r="B76" s="286" t="s">
        <v>83</v>
      </c>
      <c r="C76" s="279"/>
      <c r="D76" s="279"/>
      <c r="E76" s="302"/>
      <c r="F76" s="303" t="s">
        <v>13</v>
      </c>
      <c r="G76" s="281">
        <v>500</v>
      </c>
      <c r="H76" s="282">
        <v>0</v>
      </c>
      <c r="I76" s="283"/>
      <c r="J76" s="284">
        <f t="shared" ref="J76" si="68">H76*(1+I76)</f>
        <v>0</v>
      </c>
      <c r="K76" s="31">
        <f t="shared" ref="K76" si="69">G76*H76</f>
        <v>0</v>
      </c>
      <c r="L76" s="31">
        <f t="shared" ref="L76" si="70">G76*J76</f>
        <v>0</v>
      </c>
      <c r="M76" s="309"/>
    </row>
    <row r="77" spans="1:13" s="139" customFormat="1" ht="15" customHeight="1" x14ac:dyDescent="0.2">
      <c r="A77" s="397" t="s">
        <v>102</v>
      </c>
      <c r="B77" s="415"/>
      <c r="C77" s="415"/>
      <c r="D77" s="415"/>
      <c r="E77" s="415"/>
      <c r="F77" s="415"/>
      <c r="G77" s="415"/>
      <c r="H77" s="415"/>
      <c r="I77" s="415"/>
      <c r="J77" s="415"/>
      <c r="K77" s="419"/>
      <c r="L77" s="419"/>
      <c r="M77" s="415"/>
    </row>
    <row r="78" spans="1:13" s="74" customFormat="1" ht="25.5" customHeight="1" x14ac:dyDescent="0.2">
      <c r="A78" s="146">
        <v>1</v>
      </c>
      <c r="B78" s="143" t="s">
        <v>45</v>
      </c>
      <c r="C78" s="247" t="s">
        <v>99</v>
      </c>
      <c r="D78" s="247"/>
      <c r="E78" s="247"/>
      <c r="F78" s="304" t="s">
        <v>13</v>
      </c>
      <c r="G78" s="305">
        <v>2</v>
      </c>
      <c r="H78" s="306">
        <v>0</v>
      </c>
      <c r="I78" s="111"/>
      <c r="J78" s="306">
        <f t="shared" ref="J78:J79" si="71">H78*(1+I78)</f>
        <v>0</v>
      </c>
      <c r="K78" s="307">
        <f t="shared" ref="K78:K79" si="72">G78*H78</f>
        <v>0</v>
      </c>
      <c r="L78" s="307">
        <f t="shared" ref="L78:L79" si="73">G78*J78</f>
        <v>0</v>
      </c>
      <c r="M78" s="267"/>
    </row>
    <row r="79" spans="1:13" s="15" customFormat="1" ht="25.5" customHeight="1" thickBot="1" x14ac:dyDescent="0.25">
      <c r="A79" s="142">
        <v>2</v>
      </c>
      <c r="B79" s="143" t="s">
        <v>45</v>
      </c>
      <c r="C79" s="2" t="s">
        <v>98</v>
      </c>
      <c r="D79" s="2"/>
      <c r="E79" s="2"/>
      <c r="F79" s="140" t="s">
        <v>13</v>
      </c>
      <c r="G79" s="141">
        <v>20</v>
      </c>
      <c r="H79" s="33">
        <v>0</v>
      </c>
      <c r="I79" s="97"/>
      <c r="J79" s="33">
        <f t="shared" si="71"/>
        <v>0</v>
      </c>
      <c r="K79" s="44">
        <f t="shared" si="72"/>
        <v>0</v>
      </c>
      <c r="L79" s="44">
        <f t="shared" si="73"/>
        <v>0</v>
      </c>
      <c r="M79" s="267"/>
    </row>
    <row r="80" spans="1:13" s="15" customFormat="1" ht="24.95" customHeight="1" thickBot="1" x14ac:dyDescent="0.25">
      <c r="A80" s="128"/>
      <c r="B80" s="144"/>
      <c r="C80" s="121"/>
      <c r="D80" s="121"/>
      <c r="E80" s="121"/>
      <c r="F80" s="128"/>
      <c r="G80" s="130"/>
      <c r="H80" s="131"/>
      <c r="I80" s="413" t="s">
        <v>210</v>
      </c>
      <c r="J80" s="414"/>
      <c r="K80" s="31">
        <f>SUM(K78:K79)</f>
        <v>0</v>
      </c>
      <c r="L80" s="31">
        <f>SUM(L78:L79)</f>
        <v>0</v>
      </c>
      <c r="M80" s="145"/>
    </row>
    <row r="81" spans="1:13" s="74" customFormat="1" ht="15" customHeight="1" thickBot="1" x14ac:dyDescent="0.25">
      <c r="A81" s="397" t="s">
        <v>103</v>
      </c>
      <c r="B81" s="415"/>
      <c r="C81" s="415"/>
      <c r="D81" s="415"/>
      <c r="E81" s="415"/>
      <c r="F81" s="415"/>
      <c r="G81" s="415"/>
      <c r="H81" s="415"/>
      <c r="I81" s="415"/>
      <c r="J81" s="415"/>
      <c r="K81" s="416"/>
      <c r="L81" s="416"/>
      <c r="M81" s="415"/>
    </row>
    <row r="82" spans="1:13" s="15" customFormat="1" ht="35.1" customHeight="1" thickBot="1" x14ac:dyDescent="0.25">
      <c r="A82" s="310">
        <v>1</v>
      </c>
      <c r="B82" s="278" t="s">
        <v>46</v>
      </c>
      <c r="C82" s="311" t="s">
        <v>47</v>
      </c>
      <c r="D82" s="312"/>
      <c r="E82" s="313"/>
      <c r="F82" s="314" t="s">
        <v>13</v>
      </c>
      <c r="G82" s="315">
        <v>250</v>
      </c>
      <c r="H82" s="316">
        <v>0</v>
      </c>
      <c r="I82" s="283"/>
      <c r="J82" s="284">
        <f t="shared" ref="J82" si="74">H82*(1+I82)</f>
        <v>0</v>
      </c>
      <c r="K82" s="31">
        <f t="shared" ref="K82" si="75">G82*H82</f>
        <v>0</v>
      </c>
      <c r="L82" s="31">
        <f t="shared" ref="L82" si="76">G82*J82</f>
        <v>0</v>
      </c>
      <c r="M82" s="268"/>
    </row>
    <row r="83" spans="1:13" s="74" customFormat="1" ht="15" customHeight="1" thickBot="1" x14ac:dyDescent="0.25">
      <c r="A83" s="397" t="s">
        <v>165</v>
      </c>
      <c r="B83" s="415"/>
      <c r="C83" s="415"/>
      <c r="D83" s="415"/>
      <c r="E83" s="415"/>
      <c r="F83" s="415"/>
      <c r="G83" s="415"/>
      <c r="H83" s="415"/>
      <c r="I83" s="415"/>
      <c r="J83" s="415"/>
      <c r="K83" s="416"/>
      <c r="L83" s="416"/>
      <c r="M83" s="415"/>
    </row>
    <row r="84" spans="1:13" s="15" customFormat="1" ht="35.1" customHeight="1" thickBot="1" x14ac:dyDescent="0.25">
      <c r="A84" s="310">
        <v>1</v>
      </c>
      <c r="B84" s="278" t="s">
        <v>48</v>
      </c>
      <c r="C84" s="317" t="s">
        <v>49</v>
      </c>
      <c r="D84" s="318"/>
      <c r="E84" s="313"/>
      <c r="F84" s="314" t="s">
        <v>13</v>
      </c>
      <c r="G84" s="319">
        <v>1600</v>
      </c>
      <c r="H84" s="307">
        <v>0</v>
      </c>
      <c r="I84" s="283"/>
      <c r="J84" s="284">
        <f t="shared" ref="J84" si="77">H84*(1+I84)</f>
        <v>0</v>
      </c>
      <c r="K84" s="31">
        <f t="shared" ref="K84" si="78">G84*H84</f>
        <v>0</v>
      </c>
      <c r="L84" s="31">
        <f t="shared" ref="L84" si="79">G84*J84</f>
        <v>0</v>
      </c>
      <c r="M84" s="268"/>
    </row>
    <row r="85" spans="1:13" s="14" customFormat="1" ht="15" customHeight="1" thickBot="1" x14ac:dyDescent="0.25">
      <c r="A85" s="397" t="s">
        <v>183</v>
      </c>
      <c r="B85" s="474"/>
      <c r="C85" s="474"/>
      <c r="D85" s="474"/>
      <c r="E85" s="474"/>
      <c r="F85" s="474"/>
      <c r="G85" s="474"/>
      <c r="H85" s="474"/>
      <c r="I85" s="474"/>
      <c r="J85" s="474"/>
      <c r="K85" s="475"/>
      <c r="L85" s="475"/>
      <c r="M85" s="474"/>
    </row>
    <row r="86" spans="1:13" s="139" customFormat="1" ht="24.95" customHeight="1" thickBot="1" x14ac:dyDescent="0.25">
      <c r="A86" s="247" t="s">
        <v>52</v>
      </c>
      <c r="B86" s="105" t="s">
        <v>219</v>
      </c>
      <c r="C86" s="245"/>
      <c r="D86" s="135"/>
      <c r="E86" s="135"/>
      <c r="F86" s="122" t="s">
        <v>13</v>
      </c>
      <c r="G86" s="247">
        <v>200</v>
      </c>
      <c r="H86" s="230">
        <v>0</v>
      </c>
      <c r="I86" s="111"/>
      <c r="J86" s="276">
        <f t="shared" ref="J86" si="80">H86*(1+I86)</f>
        <v>0</v>
      </c>
      <c r="K86" s="31">
        <f t="shared" ref="K86" si="81">G86*H86</f>
        <v>0</v>
      </c>
      <c r="L86" s="31">
        <f t="shared" ref="L86" si="82">G86*J86</f>
        <v>0</v>
      </c>
      <c r="M86" s="268"/>
    </row>
    <row r="87" spans="1:13" s="74" customFormat="1" ht="15" customHeight="1" thickBot="1" x14ac:dyDescent="0.25">
      <c r="A87" s="420" t="s">
        <v>50</v>
      </c>
      <c r="B87" s="421"/>
      <c r="C87" s="421"/>
      <c r="D87" s="421"/>
      <c r="E87" s="421"/>
      <c r="F87" s="421"/>
      <c r="G87" s="421"/>
      <c r="H87" s="421"/>
      <c r="I87" s="421"/>
      <c r="J87" s="421"/>
      <c r="K87" s="421"/>
      <c r="L87" s="421"/>
      <c r="M87" s="421"/>
    </row>
    <row r="88" spans="1:13" s="15" customFormat="1" ht="24.95" customHeight="1" thickBot="1" x14ac:dyDescent="0.25">
      <c r="A88" s="2" t="s">
        <v>52</v>
      </c>
      <c r="B88" s="81" t="s">
        <v>163</v>
      </c>
      <c r="C88" s="96" t="s">
        <v>164</v>
      </c>
      <c r="D88" s="90"/>
      <c r="E88" s="90"/>
      <c r="F88" s="24" t="s">
        <v>13</v>
      </c>
      <c r="G88" s="2">
        <v>30</v>
      </c>
      <c r="H88" s="149">
        <v>0</v>
      </c>
      <c r="I88" s="30"/>
      <c r="J88" s="64">
        <f t="shared" ref="J88" si="83">H88*(1+I88)</f>
        <v>0</v>
      </c>
      <c r="K88" s="31">
        <f t="shared" ref="K88" si="84">G88*H88</f>
        <v>0</v>
      </c>
      <c r="L88" s="31">
        <f t="shared" ref="L88" si="85">G88*J88</f>
        <v>0</v>
      </c>
      <c r="M88" s="268"/>
    </row>
    <row r="89" spans="1:13" s="74" customFormat="1" ht="15" customHeight="1" thickBot="1" x14ac:dyDescent="0.25">
      <c r="A89" s="420" t="s">
        <v>51</v>
      </c>
      <c r="B89" s="421"/>
      <c r="C89" s="421"/>
      <c r="D89" s="421"/>
      <c r="E89" s="421"/>
      <c r="F89" s="421"/>
      <c r="G89" s="421"/>
      <c r="H89" s="421"/>
      <c r="I89" s="421"/>
      <c r="J89" s="421"/>
      <c r="K89" s="421"/>
      <c r="L89" s="421"/>
      <c r="M89" s="421"/>
    </row>
    <row r="90" spans="1:13" s="15" customFormat="1" ht="35.1" customHeight="1" thickBot="1" x14ac:dyDescent="0.25">
      <c r="A90" s="2" t="s">
        <v>52</v>
      </c>
      <c r="B90" s="81" t="s">
        <v>75</v>
      </c>
      <c r="C90" s="92"/>
      <c r="D90" s="90"/>
      <c r="E90" s="90"/>
      <c r="F90" s="24" t="s">
        <v>10</v>
      </c>
      <c r="G90" s="2">
        <v>2</v>
      </c>
      <c r="H90" s="149">
        <v>0</v>
      </c>
      <c r="I90" s="30"/>
      <c r="J90" s="64">
        <f t="shared" ref="J90" si="86">H90*(1+I90)</f>
        <v>0</v>
      </c>
      <c r="K90" s="31">
        <f t="shared" ref="K90" si="87">G90*H90</f>
        <v>0</v>
      </c>
      <c r="L90" s="31">
        <f t="shared" ref="L90" si="88">G90*J90</f>
        <v>0</v>
      </c>
      <c r="M90" s="268"/>
    </row>
    <row r="91" spans="1:13" s="74" customFormat="1" ht="15" customHeight="1" thickBot="1" x14ac:dyDescent="0.25">
      <c r="A91" s="420" t="s">
        <v>53</v>
      </c>
      <c r="B91" s="421"/>
      <c r="C91" s="421"/>
      <c r="D91" s="421"/>
      <c r="E91" s="421"/>
      <c r="F91" s="421"/>
      <c r="G91" s="421"/>
      <c r="H91" s="421"/>
      <c r="I91" s="421"/>
      <c r="J91" s="421"/>
      <c r="K91" s="421"/>
      <c r="L91" s="421"/>
      <c r="M91" s="421"/>
    </row>
    <row r="92" spans="1:13" s="15" customFormat="1" ht="53.25" customHeight="1" thickBot="1" x14ac:dyDescent="0.25">
      <c r="A92" s="2" t="s">
        <v>52</v>
      </c>
      <c r="B92" s="92" t="s">
        <v>151</v>
      </c>
      <c r="C92" s="92"/>
      <c r="D92" s="90"/>
      <c r="E92" s="90"/>
      <c r="F92" s="24" t="s">
        <v>10</v>
      </c>
      <c r="G92" s="2">
        <v>80</v>
      </c>
      <c r="H92" s="149">
        <v>0</v>
      </c>
      <c r="I92" s="30"/>
      <c r="J92" s="64">
        <f t="shared" ref="J92" si="89">H92*(1+I92)</f>
        <v>0</v>
      </c>
      <c r="K92" s="31">
        <f t="shared" ref="K92" si="90">G92*H92</f>
        <v>0</v>
      </c>
      <c r="L92" s="31">
        <f t="shared" ref="L92" si="91">G92*J92</f>
        <v>0</v>
      </c>
      <c r="M92" s="320" t="s">
        <v>282</v>
      </c>
    </row>
    <row r="93" spans="1:13" s="74" customFormat="1" ht="15" customHeight="1" thickBot="1" x14ac:dyDescent="0.25">
      <c r="A93" s="420" t="s">
        <v>54</v>
      </c>
      <c r="B93" s="421"/>
      <c r="C93" s="421"/>
      <c r="D93" s="421"/>
      <c r="E93" s="421"/>
      <c r="F93" s="421"/>
      <c r="G93" s="421"/>
      <c r="H93" s="421"/>
      <c r="I93" s="421"/>
      <c r="J93" s="421"/>
      <c r="K93" s="421"/>
      <c r="L93" s="421"/>
      <c r="M93" s="421"/>
    </row>
    <row r="94" spans="1:13" s="15" customFormat="1" ht="24.95" customHeight="1" thickBot="1" x14ac:dyDescent="0.25">
      <c r="A94" s="150">
        <v>1</v>
      </c>
      <c r="B94" s="71" t="s">
        <v>57</v>
      </c>
      <c r="C94" s="76" t="s">
        <v>58</v>
      </c>
      <c r="D94" s="76"/>
      <c r="E94" s="77" t="s">
        <v>221</v>
      </c>
      <c r="F94" s="77" t="s">
        <v>8</v>
      </c>
      <c r="G94" s="78">
        <v>250</v>
      </c>
      <c r="H94" s="79">
        <v>0</v>
      </c>
      <c r="I94" s="30"/>
      <c r="J94" s="64">
        <f t="shared" ref="J94" si="92">H94*(1+I94)</f>
        <v>0</v>
      </c>
      <c r="K94" s="31">
        <f t="shared" ref="K94" si="93">G94*H94</f>
        <v>0</v>
      </c>
      <c r="L94" s="31">
        <f t="shared" ref="L94" si="94">G94*J94</f>
        <v>0</v>
      </c>
      <c r="M94" s="268"/>
    </row>
    <row r="95" spans="1:13" s="74" customFormat="1" ht="15" customHeight="1" x14ac:dyDescent="0.2">
      <c r="A95" s="420" t="s">
        <v>55</v>
      </c>
      <c r="B95" s="421"/>
      <c r="C95" s="421"/>
      <c r="D95" s="421"/>
      <c r="E95" s="421"/>
      <c r="F95" s="421"/>
      <c r="G95" s="421"/>
      <c r="H95" s="421"/>
      <c r="I95" s="421"/>
      <c r="J95" s="421"/>
      <c r="K95" s="421"/>
      <c r="L95" s="421"/>
      <c r="M95" s="421"/>
    </row>
    <row r="96" spans="1:13" s="15" customFormat="1" ht="24.95" customHeight="1" x14ac:dyDescent="0.2">
      <c r="A96" s="2">
        <v>1</v>
      </c>
      <c r="B96" s="81" t="s">
        <v>71</v>
      </c>
      <c r="C96" s="85"/>
      <c r="D96" s="2"/>
      <c r="E96" s="86"/>
      <c r="F96" s="2" t="s">
        <v>8</v>
      </c>
      <c r="G96" s="96">
        <v>25</v>
      </c>
      <c r="H96" s="88">
        <v>0</v>
      </c>
      <c r="I96" s="30"/>
      <c r="J96" s="33">
        <f t="shared" ref="J96:J99" si="95">H96*(1+I96)</f>
        <v>0</v>
      </c>
      <c r="K96" s="44">
        <f t="shared" ref="K96:K99" si="96">G96*H96</f>
        <v>0</v>
      </c>
      <c r="L96" s="44">
        <f t="shared" ref="L96:L99" si="97">G96*J96</f>
        <v>0</v>
      </c>
      <c r="M96" s="321"/>
    </row>
    <row r="97" spans="1:13" s="15" customFormat="1" ht="24.95" customHeight="1" x14ac:dyDescent="0.2">
      <c r="A97" s="2">
        <v>2</v>
      </c>
      <c r="B97" s="81" t="s">
        <v>166</v>
      </c>
      <c r="C97" s="85"/>
      <c r="D97" s="2"/>
      <c r="E97" s="86"/>
      <c r="F97" s="151" t="s">
        <v>10</v>
      </c>
      <c r="G97" s="96">
        <v>20</v>
      </c>
      <c r="H97" s="88">
        <v>0</v>
      </c>
      <c r="I97" s="30"/>
      <c r="J97" s="33">
        <f t="shared" si="95"/>
        <v>0</v>
      </c>
      <c r="K97" s="44">
        <f t="shared" si="96"/>
        <v>0</v>
      </c>
      <c r="L97" s="44">
        <f t="shared" si="97"/>
        <v>0</v>
      </c>
      <c r="M97" s="321" t="s">
        <v>176</v>
      </c>
    </row>
    <row r="98" spans="1:13" s="15" customFormat="1" ht="42" customHeight="1" x14ac:dyDescent="0.2">
      <c r="A98" s="2">
        <v>3</v>
      </c>
      <c r="B98" s="81" t="s">
        <v>167</v>
      </c>
      <c r="C98" s="85"/>
      <c r="D98" s="2"/>
      <c r="E98" s="86" t="s">
        <v>215</v>
      </c>
      <c r="F98" s="151" t="s">
        <v>10</v>
      </c>
      <c r="G98" s="96">
        <v>12</v>
      </c>
      <c r="H98" s="88">
        <v>0</v>
      </c>
      <c r="I98" s="30"/>
      <c r="J98" s="33">
        <f t="shared" si="95"/>
        <v>0</v>
      </c>
      <c r="K98" s="44">
        <f t="shared" si="96"/>
        <v>0</v>
      </c>
      <c r="L98" s="44">
        <f t="shared" si="97"/>
        <v>0</v>
      </c>
      <c r="M98" s="294" t="s">
        <v>177</v>
      </c>
    </row>
    <row r="99" spans="1:13" s="15" customFormat="1" ht="35.1" customHeight="1" thickBot="1" x14ac:dyDescent="0.25">
      <c r="A99" s="2">
        <v>4</v>
      </c>
      <c r="B99" s="81" t="s">
        <v>217</v>
      </c>
      <c r="C99" s="85"/>
      <c r="D99" s="2"/>
      <c r="E99" s="86" t="s">
        <v>215</v>
      </c>
      <c r="F99" s="151" t="s">
        <v>8</v>
      </c>
      <c r="G99" s="96">
        <v>15</v>
      </c>
      <c r="H99" s="88">
        <v>0</v>
      </c>
      <c r="I99" s="97"/>
      <c r="J99" s="33">
        <f t="shared" si="95"/>
        <v>0</v>
      </c>
      <c r="K99" s="44">
        <f t="shared" si="96"/>
        <v>0</v>
      </c>
      <c r="L99" s="44">
        <f t="shared" si="97"/>
        <v>0</v>
      </c>
      <c r="M99" s="243"/>
    </row>
    <row r="100" spans="1:13" s="15" customFormat="1" ht="24.95" customHeight="1" thickBot="1" x14ac:dyDescent="0.25">
      <c r="A100" s="246"/>
      <c r="B100" s="114"/>
      <c r="C100" s="322"/>
      <c r="D100" s="246"/>
      <c r="E100" s="323"/>
      <c r="F100" s="324"/>
      <c r="G100" s="244"/>
      <c r="H100" s="172"/>
      <c r="I100" s="413" t="s">
        <v>210</v>
      </c>
      <c r="J100" s="414"/>
      <c r="K100" s="31">
        <f>SUM(K96:K99)</f>
        <v>0</v>
      </c>
      <c r="L100" s="31">
        <f>SUM(L96:L99)</f>
        <v>0</v>
      </c>
      <c r="M100" s="262"/>
    </row>
    <row r="101" spans="1:13" s="74" customFormat="1" ht="15" customHeight="1" thickBot="1" x14ac:dyDescent="0.25">
      <c r="A101" s="397" t="s">
        <v>56</v>
      </c>
      <c r="B101" s="415"/>
      <c r="C101" s="415"/>
      <c r="D101" s="415"/>
      <c r="E101" s="415"/>
      <c r="F101" s="415"/>
      <c r="G101" s="415"/>
      <c r="H101" s="415"/>
      <c r="I101" s="415"/>
      <c r="J101" s="415"/>
      <c r="K101" s="416"/>
      <c r="L101" s="416"/>
      <c r="M101" s="415"/>
    </row>
    <row r="102" spans="1:13" s="74" customFormat="1" ht="41.25" customHeight="1" thickBot="1" x14ac:dyDescent="0.25">
      <c r="A102" s="247">
        <v>1</v>
      </c>
      <c r="B102" s="105" t="s">
        <v>147</v>
      </c>
      <c r="C102" s="325"/>
      <c r="D102" s="247"/>
      <c r="E102" s="247"/>
      <c r="F102" s="326" t="s">
        <v>8</v>
      </c>
      <c r="G102" s="327">
        <v>50</v>
      </c>
      <c r="H102" s="328">
        <v>0</v>
      </c>
      <c r="I102" s="111"/>
      <c r="J102" s="276">
        <f t="shared" ref="J102" si="98">H102*(1+I102)</f>
        <v>0</v>
      </c>
      <c r="K102" s="31">
        <f t="shared" ref="K102" si="99">G102*H102</f>
        <v>0</v>
      </c>
      <c r="L102" s="31">
        <f t="shared" ref="L102" si="100">G102*J102</f>
        <v>0</v>
      </c>
      <c r="M102" s="215"/>
    </row>
    <row r="103" spans="1:13" s="74" customFormat="1" ht="15" customHeight="1" thickBot="1" x14ac:dyDescent="0.25">
      <c r="A103" s="397" t="s">
        <v>59</v>
      </c>
      <c r="B103" s="415"/>
      <c r="C103" s="415"/>
      <c r="D103" s="415"/>
      <c r="E103" s="415"/>
      <c r="F103" s="415"/>
      <c r="G103" s="415"/>
      <c r="H103" s="415"/>
      <c r="I103" s="415"/>
      <c r="J103" s="415"/>
      <c r="K103" s="415"/>
      <c r="L103" s="415"/>
      <c r="M103" s="415"/>
    </row>
    <row r="104" spans="1:13" s="74" customFormat="1" ht="36" customHeight="1" thickBot="1" x14ac:dyDescent="0.25">
      <c r="A104" s="246">
        <v>1</v>
      </c>
      <c r="B104" s="278" t="s">
        <v>60</v>
      </c>
      <c r="C104" s="329"/>
      <c r="D104" s="246"/>
      <c r="E104" s="246"/>
      <c r="F104" s="330" t="s">
        <v>8</v>
      </c>
      <c r="G104" s="331">
        <v>400</v>
      </c>
      <c r="H104" s="332">
        <v>0</v>
      </c>
      <c r="I104" s="97"/>
      <c r="J104" s="234">
        <f t="shared" ref="J104" si="101">H104*(1+I104)</f>
        <v>0</v>
      </c>
      <c r="K104" s="31">
        <f t="shared" ref="K104" si="102">G104*H104</f>
        <v>0</v>
      </c>
      <c r="L104" s="31">
        <f t="shared" ref="L104" si="103">G104*J104</f>
        <v>0</v>
      </c>
      <c r="M104" s="263"/>
    </row>
    <row r="105" spans="1:13" s="74" customFormat="1" ht="15" customHeight="1" thickBot="1" x14ac:dyDescent="0.25">
      <c r="A105" s="397" t="s">
        <v>170</v>
      </c>
      <c r="B105" s="415"/>
      <c r="C105" s="415"/>
      <c r="D105" s="415"/>
      <c r="E105" s="415"/>
      <c r="F105" s="415"/>
      <c r="G105" s="415"/>
      <c r="H105" s="415"/>
      <c r="I105" s="415"/>
      <c r="J105" s="415"/>
      <c r="K105" s="416"/>
      <c r="L105" s="416"/>
      <c r="M105" s="415"/>
    </row>
    <row r="106" spans="1:13" s="74" customFormat="1" ht="40.5" customHeight="1" thickBot="1" x14ac:dyDescent="0.25">
      <c r="A106" s="279">
        <v>1</v>
      </c>
      <c r="B106" s="278" t="s">
        <v>220</v>
      </c>
      <c r="C106" s="333"/>
      <c r="D106" s="279"/>
      <c r="E106" s="279"/>
      <c r="F106" s="334" t="s">
        <v>8</v>
      </c>
      <c r="G106" s="334">
        <v>20</v>
      </c>
      <c r="H106" s="335">
        <v>0</v>
      </c>
      <c r="I106" s="336"/>
      <c r="J106" s="284">
        <f t="shared" ref="J106" si="104">H106*(1+I106)</f>
        <v>0</v>
      </c>
      <c r="K106" s="31">
        <f t="shared" ref="K106" si="105">G106*H106</f>
        <v>0</v>
      </c>
      <c r="L106" s="31">
        <f t="shared" ref="L106" si="106">G106*J106</f>
        <v>0</v>
      </c>
      <c r="M106" s="342" t="s">
        <v>106</v>
      </c>
    </row>
    <row r="107" spans="1:13" s="74" customFormat="1" ht="15" customHeight="1" thickBot="1" x14ac:dyDescent="0.25">
      <c r="A107" s="397" t="s">
        <v>231</v>
      </c>
      <c r="B107" s="415"/>
      <c r="C107" s="415"/>
      <c r="D107" s="415"/>
      <c r="E107" s="415"/>
      <c r="F107" s="415"/>
      <c r="G107" s="415"/>
      <c r="H107" s="415"/>
      <c r="I107" s="415"/>
      <c r="J107" s="415"/>
      <c r="K107" s="416"/>
      <c r="L107" s="416"/>
      <c r="M107" s="415"/>
    </row>
    <row r="108" spans="1:13" s="15" customFormat="1" ht="68.25" customHeight="1" thickBot="1" x14ac:dyDescent="0.25">
      <c r="A108" s="303">
        <v>1</v>
      </c>
      <c r="B108" s="286" t="s">
        <v>168</v>
      </c>
      <c r="C108" s="337" t="s">
        <v>82</v>
      </c>
      <c r="D108" s="279"/>
      <c r="E108" s="302"/>
      <c r="F108" s="303" t="s">
        <v>13</v>
      </c>
      <c r="G108" s="338">
        <v>300</v>
      </c>
      <c r="H108" s="339">
        <v>0</v>
      </c>
      <c r="I108" s="283"/>
      <c r="J108" s="284">
        <f t="shared" ref="J108" si="107">H108*(1+I108)</f>
        <v>0</v>
      </c>
      <c r="K108" s="31">
        <f t="shared" ref="K108" si="108">G108*H108</f>
        <v>0</v>
      </c>
      <c r="L108" s="31">
        <f t="shared" ref="L108" si="109">G108*J108</f>
        <v>0</v>
      </c>
      <c r="M108" s="343" t="s">
        <v>169</v>
      </c>
    </row>
    <row r="109" spans="1:13" s="15" customFormat="1" ht="15" customHeight="1" thickBot="1" x14ac:dyDescent="0.25">
      <c r="A109" s="397" t="s">
        <v>194</v>
      </c>
      <c r="B109" s="415"/>
      <c r="C109" s="415"/>
      <c r="D109" s="415"/>
      <c r="E109" s="415"/>
      <c r="F109" s="415"/>
      <c r="G109" s="415"/>
      <c r="H109" s="415"/>
      <c r="I109" s="415"/>
      <c r="J109" s="415"/>
      <c r="K109" s="416"/>
      <c r="L109" s="416"/>
      <c r="M109" s="415"/>
    </row>
    <row r="110" spans="1:13" s="15" customFormat="1" ht="41.25" customHeight="1" thickBot="1" x14ac:dyDescent="0.25">
      <c r="A110" s="303">
        <v>1</v>
      </c>
      <c r="B110" s="340" t="s">
        <v>208</v>
      </c>
      <c r="C110" s="337"/>
      <c r="D110" s="279"/>
      <c r="E110" s="341"/>
      <c r="F110" s="303" t="s">
        <v>13</v>
      </c>
      <c r="G110" s="338">
        <v>400</v>
      </c>
      <c r="H110" s="339">
        <v>0</v>
      </c>
      <c r="I110" s="283"/>
      <c r="J110" s="284">
        <f t="shared" ref="J110" si="110">H110*(1+I110)</f>
        <v>0</v>
      </c>
      <c r="K110" s="31">
        <f t="shared" ref="K110" si="111">G110*H110</f>
        <v>0</v>
      </c>
      <c r="L110" s="31">
        <f t="shared" ref="L110" si="112">G110*J110</f>
        <v>0</v>
      </c>
      <c r="M110" s="251"/>
    </row>
    <row r="111" spans="1:13" s="14" customFormat="1" ht="15" customHeight="1" thickBot="1" x14ac:dyDescent="0.25">
      <c r="A111" s="397" t="s">
        <v>232</v>
      </c>
      <c r="B111" s="415"/>
      <c r="C111" s="415"/>
      <c r="D111" s="415"/>
      <c r="E111" s="415"/>
      <c r="F111" s="415"/>
      <c r="G111" s="415"/>
      <c r="H111" s="415"/>
      <c r="I111" s="415"/>
      <c r="J111" s="415"/>
      <c r="K111" s="419"/>
      <c r="L111" s="416"/>
      <c r="M111" s="415"/>
    </row>
    <row r="112" spans="1:13" s="157" customFormat="1" ht="225.75" customHeight="1" thickBot="1" x14ac:dyDescent="0.25">
      <c r="A112" s="344">
        <v>1</v>
      </c>
      <c r="B112" s="345" t="s">
        <v>251</v>
      </c>
      <c r="C112" s="346" t="s">
        <v>185</v>
      </c>
      <c r="D112" s="347"/>
      <c r="E112" s="341"/>
      <c r="F112" s="344" t="s">
        <v>146</v>
      </c>
      <c r="G112" s="346">
        <v>30</v>
      </c>
      <c r="H112" s="348">
        <v>0</v>
      </c>
      <c r="I112" s="349"/>
      <c r="J112" s="284">
        <f t="shared" ref="J112" si="113">H112*(1+I112)</f>
        <v>0</v>
      </c>
      <c r="K112" s="285">
        <f t="shared" ref="K112" si="114">G112*H112</f>
        <v>0</v>
      </c>
      <c r="L112" s="31">
        <f t="shared" ref="L112" si="115">G112*J112</f>
        <v>0</v>
      </c>
      <c r="M112" s="350" t="s">
        <v>250</v>
      </c>
    </row>
    <row r="113" spans="1:13" s="74" customFormat="1" ht="15" customHeight="1" x14ac:dyDescent="0.2">
      <c r="A113" s="397" t="s">
        <v>61</v>
      </c>
      <c r="B113" s="397"/>
      <c r="C113" s="397"/>
      <c r="D113" s="397"/>
      <c r="E113" s="397"/>
      <c r="F113" s="397"/>
      <c r="G113" s="397"/>
      <c r="H113" s="397"/>
      <c r="I113" s="397"/>
      <c r="J113" s="397"/>
      <c r="K113" s="397"/>
      <c r="L113" s="398"/>
      <c r="M113" s="397"/>
    </row>
    <row r="114" spans="1:13" s="42" customFormat="1" ht="49.5" customHeight="1" x14ac:dyDescent="0.2">
      <c r="A114" s="137">
        <v>1</v>
      </c>
      <c r="B114" s="231" t="s">
        <v>252</v>
      </c>
      <c r="C114" s="233" t="s">
        <v>211</v>
      </c>
      <c r="D114" s="232"/>
      <c r="E114" s="158"/>
      <c r="F114" s="159" t="s">
        <v>13</v>
      </c>
      <c r="G114" s="159">
        <v>180</v>
      </c>
      <c r="H114" s="33">
        <v>0</v>
      </c>
      <c r="I114" s="160"/>
      <c r="J114" s="33">
        <f t="shared" ref="J114:J117" si="116">H114*(1+I114)</f>
        <v>0</v>
      </c>
      <c r="K114" s="44">
        <f t="shared" ref="K114:K117" si="117">G114*H114</f>
        <v>0</v>
      </c>
      <c r="L114" s="234">
        <f t="shared" ref="L114:L117" si="118">G114*J114</f>
        <v>0</v>
      </c>
      <c r="M114" s="96"/>
    </row>
    <row r="115" spans="1:13" s="42" customFormat="1" ht="43.5" customHeight="1" x14ac:dyDescent="0.2">
      <c r="A115" s="137">
        <v>2</v>
      </c>
      <c r="B115" s="231" t="s">
        <v>252</v>
      </c>
      <c r="C115" s="233" t="s">
        <v>212</v>
      </c>
      <c r="D115" s="232"/>
      <c r="E115" s="158"/>
      <c r="F115" s="159" t="s">
        <v>13</v>
      </c>
      <c r="G115" s="159">
        <v>50</v>
      </c>
      <c r="H115" s="29">
        <v>0</v>
      </c>
      <c r="I115" s="30"/>
      <c r="J115" s="33">
        <f t="shared" si="116"/>
        <v>0</v>
      </c>
      <c r="K115" s="44">
        <f t="shared" si="117"/>
        <v>0</v>
      </c>
      <c r="L115" s="234">
        <f t="shared" si="118"/>
        <v>0</v>
      </c>
      <c r="M115" s="96"/>
    </row>
    <row r="116" spans="1:13" s="74" customFormat="1" ht="46.5" customHeight="1" x14ac:dyDescent="0.2">
      <c r="A116" s="137">
        <v>3</v>
      </c>
      <c r="B116" s="231" t="s">
        <v>252</v>
      </c>
      <c r="C116" s="233" t="s">
        <v>62</v>
      </c>
      <c r="D116" s="232"/>
      <c r="E116" s="158"/>
      <c r="F116" s="159" t="s">
        <v>13</v>
      </c>
      <c r="G116" s="159">
        <v>15</v>
      </c>
      <c r="H116" s="29">
        <v>0</v>
      </c>
      <c r="I116" s="30"/>
      <c r="J116" s="33">
        <f t="shared" si="116"/>
        <v>0</v>
      </c>
      <c r="K116" s="44">
        <f t="shared" si="117"/>
        <v>0</v>
      </c>
      <c r="L116" s="234">
        <f t="shared" si="118"/>
        <v>0</v>
      </c>
      <c r="M116" s="96"/>
    </row>
    <row r="117" spans="1:13" s="15" customFormat="1" ht="48" customHeight="1" thickBot="1" x14ac:dyDescent="0.25">
      <c r="A117" s="137">
        <v>4</v>
      </c>
      <c r="B117" s="231" t="s">
        <v>252</v>
      </c>
      <c r="C117" s="233" t="s">
        <v>63</v>
      </c>
      <c r="D117" s="232"/>
      <c r="E117" s="158"/>
      <c r="F117" s="159" t="s">
        <v>13</v>
      </c>
      <c r="G117" s="159">
        <v>20</v>
      </c>
      <c r="H117" s="29">
        <v>0</v>
      </c>
      <c r="I117" s="97"/>
      <c r="J117" s="33">
        <f t="shared" si="116"/>
        <v>0</v>
      </c>
      <c r="K117" s="44">
        <f t="shared" si="117"/>
        <v>0</v>
      </c>
      <c r="L117" s="234">
        <f t="shared" si="118"/>
        <v>0</v>
      </c>
      <c r="M117" s="96"/>
    </row>
    <row r="118" spans="1:13" s="15" customFormat="1" ht="27.75" customHeight="1" thickBot="1" x14ac:dyDescent="0.25">
      <c r="A118" s="351"/>
      <c r="B118" s="352"/>
      <c r="C118" s="353"/>
      <c r="D118" s="354"/>
      <c r="E118" s="355"/>
      <c r="F118" s="356"/>
      <c r="G118" s="356"/>
      <c r="H118" s="131"/>
      <c r="I118" s="417" t="s">
        <v>210</v>
      </c>
      <c r="J118" s="418"/>
      <c r="K118" s="31">
        <f>SUM(K114:K117)</f>
        <v>0</v>
      </c>
      <c r="L118" s="31">
        <f>SUM(L114:L117)</f>
        <v>0</v>
      </c>
      <c r="M118" s="3"/>
    </row>
    <row r="119" spans="1:13" s="138" customFormat="1" ht="15" customHeight="1" x14ac:dyDescent="0.2">
      <c r="A119" s="397" t="s">
        <v>108</v>
      </c>
      <c r="B119" s="397"/>
      <c r="C119" s="397"/>
      <c r="D119" s="397"/>
      <c r="E119" s="397"/>
      <c r="F119" s="397"/>
      <c r="G119" s="397"/>
      <c r="H119" s="397"/>
      <c r="I119" s="397"/>
      <c r="J119" s="397"/>
      <c r="K119" s="398"/>
      <c r="L119" s="398"/>
      <c r="M119" s="397"/>
    </row>
    <row r="120" spans="1:13" s="42" customFormat="1" ht="65.25" customHeight="1" x14ac:dyDescent="0.2">
      <c r="A120" s="310">
        <v>1</v>
      </c>
      <c r="B120" s="105" t="s">
        <v>253</v>
      </c>
      <c r="C120" s="247" t="s">
        <v>113</v>
      </c>
      <c r="D120" s="247"/>
      <c r="E120" s="247"/>
      <c r="F120" s="357" t="s">
        <v>13</v>
      </c>
      <c r="G120" s="358">
        <v>10</v>
      </c>
      <c r="H120" s="359">
        <v>0</v>
      </c>
      <c r="I120" s="111"/>
      <c r="J120" s="306">
        <f t="shared" ref="J120:J121" si="119">H120*(1+I120)</f>
        <v>0</v>
      </c>
      <c r="K120" s="307">
        <f t="shared" ref="K120:K121" si="120">G120*H120</f>
        <v>0</v>
      </c>
      <c r="L120" s="284">
        <f t="shared" ref="L120:L121" si="121">G120*J120</f>
        <v>0</v>
      </c>
      <c r="M120" s="96"/>
    </row>
    <row r="121" spans="1:13" s="42" customFormat="1" ht="60.75" customHeight="1" thickBot="1" x14ac:dyDescent="0.25">
      <c r="A121" s="24">
        <v>2</v>
      </c>
      <c r="B121" s="81" t="s">
        <v>254</v>
      </c>
      <c r="C121" s="2" t="s">
        <v>112</v>
      </c>
      <c r="D121" s="2"/>
      <c r="E121" s="2"/>
      <c r="F121" s="24" t="s">
        <v>13</v>
      </c>
      <c r="G121" s="152">
        <v>40</v>
      </c>
      <c r="H121" s="161">
        <v>0</v>
      </c>
      <c r="I121" s="34"/>
      <c r="J121" s="33">
        <f t="shared" si="119"/>
        <v>0</v>
      </c>
      <c r="K121" s="44">
        <f t="shared" si="120"/>
        <v>0</v>
      </c>
      <c r="L121" s="234">
        <f t="shared" si="121"/>
        <v>0</v>
      </c>
      <c r="M121" s="96"/>
    </row>
    <row r="122" spans="1:13" s="42" customFormat="1" ht="26.25" customHeight="1" thickBot="1" x14ac:dyDescent="0.25">
      <c r="A122" s="128"/>
      <c r="B122" s="144"/>
      <c r="C122" s="250"/>
      <c r="D122" s="250"/>
      <c r="E122" s="250"/>
      <c r="F122" s="128"/>
      <c r="G122" s="200"/>
      <c r="H122" s="201"/>
      <c r="I122" s="425" t="s">
        <v>210</v>
      </c>
      <c r="J122" s="426"/>
      <c r="K122" s="31">
        <f>SUM(K120:K121)</f>
        <v>0</v>
      </c>
      <c r="L122" s="31">
        <f>SUM(L120:L121)</f>
        <v>0</v>
      </c>
      <c r="M122" s="3"/>
    </row>
    <row r="123" spans="1:13" s="74" customFormat="1" ht="15" customHeight="1" x14ac:dyDescent="0.2">
      <c r="A123" s="397" t="s">
        <v>233</v>
      </c>
      <c r="B123" s="397"/>
      <c r="C123" s="397"/>
      <c r="D123" s="397"/>
      <c r="E123" s="397"/>
      <c r="F123" s="397"/>
      <c r="G123" s="397"/>
      <c r="H123" s="397"/>
      <c r="I123" s="397"/>
      <c r="J123" s="397"/>
      <c r="K123" s="398"/>
      <c r="L123" s="398"/>
      <c r="M123" s="397"/>
    </row>
    <row r="124" spans="1:13" s="42" customFormat="1" ht="79.5" customHeight="1" x14ac:dyDescent="0.2">
      <c r="A124" s="91">
        <v>1</v>
      </c>
      <c r="B124" s="166" t="s">
        <v>222</v>
      </c>
      <c r="C124" s="162"/>
      <c r="D124" s="162"/>
      <c r="E124" s="93"/>
      <c r="F124" s="91" t="s">
        <v>10</v>
      </c>
      <c r="G124" s="163">
        <v>10</v>
      </c>
      <c r="H124" s="149">
        <v>0</v>
      </c>
      <c r="I124" s="30"/>
      <c r="J124" s="33">
        <f t="shared" ref="J124:J131" si="122">H124*(1+I124)</f>
        <v>0</v>
      </c>
      <c r="K124" s="44">
        <f t="shared" ref="K124:K131" si="123">G124*H124</f>
        <v>0</v>
      </c>
      <c r="L124" s="234">
        <f t="shared" ref="L124:L131" si="124">G124*J124</f>
        <v>0</v>
      </c>
      <c r="M124" s="243"/>
    </row>
    <row r="125" spans="1:13" s="74" customFormat="1" ht="35.25" customHeight="1" x14ac:dyDescent="0.2">
      <c r="A125" s="113">
        <v>2</v>
      </c>
      <c r="B125" s="166" t="s">
        <v>223</v>
      </c>
      <c r="C125" s="164"/>
      <c r="D125" s="164"/>
      <c r="E125" s="116"/>
      <c r="F125" s="113" t="s">
        <v>10</v>
      </c>
      <c r="G125" s="163">
        <v>15</v>
      </c>
      <c r="H125" s="149">
        <v>0</v>
      </c>
      <c r="I125" s="30"/>
      <c r="J125" s="33">
        <f t="shared" si="122"/>
        <v>0</v>
      </c>
      <c r="K125" s="44">
        <f t="shared" si="123"/>
        <v>0</v>
      </c>
      <c r="L125" s="234">
        <f t="shared" si="124"/>
        <v>0</v>
      </c>
      <c r="M125" s="243"/>
    </row>
    <row r="126" spans="1:13" s="15" customFormat="1" ht="32.25" customHeight="1" x14ac:dyDescent="0.2">
      <c r="A126" s="91">
        <v>3</v>
      </c>
      <c r="B126" s="166" t="s">
        <v>224</v>
      </c>
      <c r="C126" s="162"/>
      <c r="D126" s="162"/>
      <c r="E126" s="93"/>
      <c r="F126" s="91" t="s">
        <v>10</v>
      </c>
      <c r="G126" s="163">
        <v>7</v>
      </c>
      <c r="H126" s="149">
        <v>0</v>
      </c>
      <c r="I126" s="30"/>
      <c r="J126" s="33">
        <f t="shared" si="122"/>
        <v>0</v>
      </c>
      <c r="K126" s="44">
        <f t="shared" si="123"/>
        <v>0</v>
      </c>
      <c r="L126" s="234">
        <f t="shared" si="124"/>
        <v>0</v>
      </c>
      <c r="M126" s="243"/>
    </row>
    <row r="127" spans="1:13" s="15" customFormat="1" ht="43.5" customHeight="1" x14ac:dyDescent="0.2">
      <c r="A127" s="91">
        <v>4</v>
      </c>
      <c r="B127" s="166" t="s">
        <v>225</v>
      </c>
      <c r="C127" s="162"/>
      <c r="D127" s="162"/>
      <c r="E127" s="93"/>
      <c r="F127" s="91" t="s">
        <v>10</v>
      </c>
      <c r="G127" s="163">
        <v>4</v>
      </c>
      <c r="H127" s="149">
        <v>0</v>
      </c>
      <c r="I127" s="97"/>
      <c r="J127" s="33">
        <f t="shared" si="122"/>
        <v>0</v>
      </c>
      <c r="K127" s="44">
        <f t="shared" si="123"/>
        <v>0</v>
      </c>
      <c r="L127" s="234">
        <f t="shared" si="124"/>
        <v>0</v>
      </c>
      <c r="M127" s="243"/>
    </row>
    <row r="128" spans="1:13" s="42" customFormat="1" ht="39" customHeight="1" x14ac:dyDescent="0.2">
      <c r="A128" s="91">
        <v>5</v>
      </c>
      <c r="B128" s="166" t="s">
        <v>226</v>
      </c>
      <c r="C128" s="162"/>
      <c r="D128" s="162"/>
      <c r="E128" s="93"/>
      <c r="F128" s="91" t="s">
        <v>13</v>
      </c>
      <c r="G128" s="163">
        <v>20</v>
      </c>
      <c r="H128" s="149">
        <v>0</v>
      </c>
      <c r="I128" s="97"/>
      <c r="J128" s="33">
        <f t="shared" si="122"/>
        <v>0</v>
      </c>
      <c r="K128" s="44">
        <f t="shared" si="123"/>
        <v>0</v>
      </c>
      <c r="L128" s="234">
        <f t="shared" si="124"/>
        <v>0</v>
      </c>
      <c r="M128" s="243"/>
    </row>
    <row r="129" spans="1:13" s="42" customFormat="1" ht="35.1" customHeight="1" x14ac:dyDescent="0.2">
      <c r="A129" s="165">
        <v>6</v>
      </c>
      <c r="B129" s="166" t="s">
        <v>240</v>
      </c>
      <c r="C129" s="162"/>
      <c r="D129" s="162"/>
      <c r="E129" s="93"/>
      <c r="F129" s="91" t="s">
        <v>30</v>
      </c>
      <c r="G129" s="163">
        <v>190</v>
      </c>
      <c r="H129" s="83">
        <v>0</v>
      </c>
      <c r="I129" s="97"/>
      <c r="J129" s="33">
        <f t="shared" si="122"/>
        <v>0</v>
      </c>
      <c r="K129" s="33">
        <f t="shared" si="123"/>
        <v>0</v>
      </c>
      <c r="L129" s="33">
        <f t="shared" si="124"/>
        <v>0</v>
      </c>
      <c r="M129" s="243"/>
    </row>
    <row r="130" spans="1:13" s="42" customFormat="1" ht="35.1" customHeight="1" x14ac:dyDescent="0.2">
      <c r="A130" s="167">
        <v>7</v>
      </c>
      <c r="B130" s="166" t="s">
        <v>241</v>
      </c>
      <c r="C130" s="162"/>
      <c r="D130" s="162"/>
      <c r="E130" s="93"/>
      <c r="F130" s="91" t="s">
        <v>30</v>
      </c>
      <c r="G130" s="163">
        <v>15</v>
      </c>
      <c r="H130" s="83">
        <v>0</v>
      </c>
      <c r="I130" s="97"/>
      <c r="J130" s="33">
        <f t="shared" si="122"/>
        <v>0</v>
      </c>
      <c r="K130" s="33">
        <f t="shared" si="123"/>
        <v>0</v>
      </c>
      <c r="L130" s="33">
        <f t="shared" si="124"/>
        <v>0</v>
      </c>
      <c r="M130" s="243"/>
    </row>
    <row r="131" spans="1:13" s="42" customFormat="1" ht="35.1" customHeight="1" thickBot="1" x14ac:dyDescent="0.25">
      <c r="A131" s="165">
        <v>8</v>
      </c>
      <c r="B131" s="166" t="s">
        <v>242</v>
      </c>
      <c r="C131" s="162"/>
      <c r="D131" s="162"/>
      <c r="E131" s="93"/>
      <c r="F131" s="91" t="s">
        <v>30</v>
      </c>
      <c r="G131" s="163">
        <v>3</v>
      </c>
      <c r="H131" s="83">
        <v>0</v>
      </c>
      <c r="I131" s="97"/>
      <c r="J131" s="33">
        <f t="shared" si="122"/>
        <v>0</v>
      </c>
      <c r="K131" s="44">
        <f t="shared" si="123"/>
        <v>0</v>
      </c>
      <c r="L131" s="44">
        <f t="shared" si="124"/>
        <v>0</v>
      </c>
      <c r="M131" s="243"/>
    </row>
    <row r="132" spans="1:13" s="42" customFormat="1" ht="34.5" customHeight="1" thickBot="1" x14ac:dyDescent="0.25">
      <c r="A132" s="250"/>
      <c r="B132" s="99"/>
      <c r="C132" s="360"/>
      <c r="D132" s="361"/>
      <c r="E132" s="361"/>
      <c r="F132" s="128"/>
      <c r="G132" s="250"/>
      <c r="H132" s="362"/>
      <c r="I132" s="413" t="s">
        <v>210</v>
      </c>
      <c r="J132" s="414"/>
      <c r="K132" s="31">
        <f>SUM(K124:K131)</f>
        <v>0</v>
      </c>
      <c r="L132" s="31">
        <f>SUM(L124:L131)</f>
        <v>0</v>
      </c>
      <c r="M132" s="250"/>
    </row>
    <row r="133" spans="1:13" s="74" customFormat="1" ht="15" customHeight="1" x14ac:dyDescent="0.2">
      <c r="A133" s="397" t="s">
        <v>234</v>
      </c>
      <c r="B133" s="397"/>
      <c r="C133" s="397"/>
      <c r="D133" s="397"/>
      <c r="E133" s="397"/>
      <c r="F133" s="397"/>
      <c r="G133" s="397"/>
      <c r="H133" s="397"/>
      <c r="I133" s="397"/>
      <c r="J133" s="397"/>
      <c r="K133" s="398"/>
      <c r="L133" s="398"/>
      <c r="M133" s="397"/>
    </row>
    <row r="134" spans="1:13" s="42" customFormat="1" ht="31.5" customHeight="1" x14ac:dyDescent="0.2">
      <c r="A134" s="393">
        <v>1</v>
      </c>
      <c r="B134" s="92" t="s">
        <v>276</v>
      </c>
      <c r="C134" s="96" t="s">
        <v>131</v>
      </c>
      <c r="D134" s="168"/>
      <c r="E134" s="96"/>
      <c r="F134" s="2" t="s">
        <v>13</v>
      </c>
      <c r="G134" s="96">
        <v>200</v>
      </c>
      <c r="H134" s="88">
        <v>0</v>
      </c>
      <c r="I134" s="30"/>
      <c r="J134" s="33">
        <f t="shared" ref="J134" si="125">H134*(1+I134)</f>
        <v>0</v>
      </c>
      <c r="K134" s="33">
        <f t="shared" ref="K134" si="126">G134*H134</f>
        <v>0</v>
      </c>
      <c r="L134" s="33">
        <f t="shared" ref="L134" si="127">G134*J134</f>
        <v>0</v>
      </c>
      <c r="M134" s="243"/>
    </row>
    <row r="135" spans="1:13" s="42" customFormat="1" ht="15" x14ac:dyDescent="0.2">
      <c r="A135" s="394"/>
      <c r="B135" s="92" t="s">
        <v>96</v>
      </c>
      <c r="C135" s="96"/>
      <c r="D135" s="168"/>
      <c r="E135" s="96"/>
      <c r="F135" s="2" t="s">
        <v>8</v>
      </c>
      <c r="G135" s="96">
        <v>2</v>
      </c>
      <c r="H135" s="103"/>
      <c r="I135" s="169"/>
      <c r="J135" s="170"/>
      <c r="K135" s="170"/>
      <c r="L135" s="170"/>
      <c r="M135" s="321" t="s">
        <v>94</v>
      </c>
    </row>
    <row r="136" spans="1:13" s="42" customFormat="1" ht="45" customHeight="1" x14ac:dyDescent="0.2">
      <c r="A136" s="399">
        <v>2</v>
      </c>
      <c r="B136" s="115" t="s">
        <v>277</v>
      </c>
      <c r="C136" s="117" t="s">
        <v>72</v>
      </c>
      <c r="D136" s="171"/>
      <c r="E136" s="117"/>
      <c r="F136" s="1" t="s">
        <v>13</v>
      </c>
      <c r="G136" s="117">
        <v>80</v>
      </c>
      <c r="H136" s="172">
        <v>0</v>
      </c>
      <c r="I136" s="30"/>
      <c r="J136" s="33">
        <f t="shared" ref="J136" si="128">H136*(1+I136)</f>
        <v>0</v>
      </c>
      <c r="K136" s="33">
        <f t="shared" ref="K136" si="129">G136*H136</f>
        <v>0</v>
      </c>
      <c r="L136" s="33">
        <f t="shared" ref="L136" si="130">G136*J136</f>
        <v>0</v>
      </c>
      <c r="M136" s="299"/>
    </row>
    <row r="137" spans="1:13" s="42" customFormat="1" ht="15" x14ac:dyDescent="0.2">
      <c r="A137" s="400"/>
      <c r="B137" s="115" t="s">
        <v>97</v>
      </c>
      <c r="C137" s="96"/>
      <c r="D137" s="168"/>
      <c r="E137" s="96"/>
      <c r="F137" s="2" t="s">
        <v>8</v>
      </c>
      <c r="G137" s="96">
        <v>2</v>
      </c>
      <c r="H137" s="173"/>
      <c r="I137" s="174"/>
      <c r="J137" s="175"/>
      <c r="K137" s="176"/>
      <c r="L137" s="176"/>
      <c r="M137" s="321" t="s">
        <v>94</v>
      </c>
    </row>
    <row r="138" spans="1:13" s="42" customFormat="1" ht="25.5" x14ac:dyDescent="0.2">
      <c r="A138" s="399">
        <v>3</v>
      </c>
      <c r="B138" s="115" t="s">
        <v>95</v>
      </c>
      <c r="C138" s="117" t="s">
        <v>72</v>
      </c>
      <c r="D138" s="171"/>
      <c r="E138" s="117"/>
      <c r="F138" s="1" t="s">
        <v>13</v>
      </c>
      <c r="G138" s="117">
        <v>80</v>
      </c>
      <c r="H138" s="172">
        <v>0</v>
      </c>
      <c r="I138" s="30"/>
      <c r="J138" s="33">
        <f t="shared" ref="J138" si="131">H138*(1+I138)</f>
        <v>0</v>
      </c>
      <c r="K138" s="33">
        <f t="shared" ref="K138" si="132">G138*H138</f>
        <v>0</v>
      </c>
      <c r="L138" s="33">
        <f t="shared" ref="L138" si="133">G138*J138</f>
        <v>0</v>
      </c>
      <c r="M138" s="321"/>
    </row>
    <row r="139" spans="1:13" s="74" customFormat="1" ht="15" x14ac:dyDescent="0.2">
      <c r="A139" s="400"/>
      <c r="B139" s="92" t="s">
        <v>130</v>
      </c>
      <c r="C139" s="96"/>
      <c r="D139" s="168"/>
      <c r="E139" s="96"/>
      <c r="F139" s="2" t="s">
        <v>8</v>
      </c>
      <c r="G139" s="96">
        <v>2</v>
      </c>
      <c r="H139" s="173"/>
      <c r="I139" s="174"/>
      <c r="J139" s="175"/>
      <c r="K139" s="176"/>
      <c r="L139" s="176"/>
      <c r="M139" s="321" t="s">
        <v>94</v>
      </c>
    </row>
    <row r="140" spans="1:13" s="15" customFormat="1" ht="38.25" x14ac:dyDescent="0.2">
      <c r="A140" s="1">
        <v>4</v>
      </c>
      <c r="B140" s="177" t="s">
        <v>171</v>
      </c>
      <c r="C140" s="117" t="s">
        <v>278</v>
      </c>
      <c r="D140" s="168"/>
      <c r="E140" s="96"/>
      <c r="F140" s="2" t="s">
        <v>13</v>
      </c>
      <c r="G140" s="96">
        <v>60</v>
      </c>
      <c r="H140" s="119">
        <v>0</v>
      </c>
      <c r="I140" s="178"/>
      <c r="J140" s="33">
        <f t="shared" ref="J140" si="134">H140*(1+I140)</f>
        <v>0</v>
      </c>
      <c r="K140" s="33">
        <f t="shared" ref="K140" si="135">G140*H140</f>
        <v>0</v>
      </c>
      <c r="L140" s="33">
        <f t="shared" ref="L140" si="136">G140*J140</f>
        <v>0</v>
      </c>
      <c r="M140" s="321"/>
    </row>
    <row r="141" spans="1:13" s="42" customFormat="1" ht="18" customHeight="1" thickBot="1" x14ac:dyDescent="0.25">
      <c r="A141" s="132"/>
      <c r="B141" s="92" t="s">
        <v>129</v>
      </c>
      <c r="C141" s="96"/>
      <c r="D141" s="168"/>
      <c r="E141" s="96"/>
      <c r="F141" s="2" t="s">
        <v>13</v>
      </c>
      <c r="G141" s="96">
        <v>2</v>
      </c>
      <c r="H141" s="119"/>
      <c r="I141" s="178"/>
      <c r="J141" s="179"/>
      <c r="K141" s="363"/>
      <c r="L141" s="363"/>
      <c r="M141" s="321" t="s">
        <v>94</v>
      </c>
    </row>
    <row r="142" spans="1:13" s="42" customFormat="1" ht="24.95" customHeight="1" thickBot="1" x14ac:dyDescent="0.25">
      <c r="A142" s="4"/>
      <c r="B142" s="180"/>
      <c r="C142" s="181"/>
      <c r="D142" s="182"/>
      <c r="E142" s="181"/>
      <c r="F142" s="4"/>
      <c r="G142" s="181"/>
      <c r="H142" s="183"/>
      <c r="I142" s="401" t="s">
        <v>210</v>
      </c>
      <c r="J142" s="402"/>
      <c r="K142" s="364">
        <f>SUM(K134+K136+K138+K140)</f>
        <v>0</v>
      </c>
      <c r="L142" s="364">
        <f>SUM(L134+L136+L138+L140)</f>
        <v>0</v>
      </c>
      <c r="M142" s="4"/>
    </row>
    <row r="143" spans="1:13" s="74" customFormat="1" ht="15" customHeight="1" x14ac:dyDescent="0.2">
      <c r="A143" s="397" t="s">
        <v>178</v>
      </c>
      <c r="B143" s="397"/>
      <c r="C143" s="397"/>
      <c r="D143" s="397"/>
      <c r="E143" s="397"/>
      <c r="F143" s="397"/>
      <c r="G143" s="397"/>
      <c r="H143" s="397"/>
      <c r="I143" s="397"/>
      <c r="J143" s="397"/>
      <c r="K143" s="398"/>
      <c r="L143" s="398"/>
      <c r="M143" s="397"/>
    </row>
    <row r="144" spans="1:13" s="42" customFormat="1" ht="61.5" customHeight="1" x14ac:dyDescent="0.2">
      <c r="A144" s="395">
        <v>1</v>
      </c>
      <c r="B144" s="92" t="s">
        <v>279</v>
      </c>
      <c r="C144" s="96" t="s">
        <v>73</v>
      </c>
      <c r="D144" s="168"/>
      <c r="E144" s="96"/>
      <c r="F144" s="2" t="s">
        <v>13</v>
      </c>
      <c r="G144" s="96">
        <v>2500</v>
      </c>
      <c r="H144" s="173">
        <v>0</v>
      </c>
      <c r="I144" s="248"/>
      <c r="J144" s="33">
        <f t="shared" ref="J144" si="137">H144*(1+I144)</f>
        <v>0</v>
      </c>
      <c r="K144" s="33">
        <f t="shared" ref="K144" si="138">G144*H144</f>
        <v>0</v>
      </c>
      <c r="L144" s="33">
        <f t="shared" ref="L144" si="139">G144*J144</f>
        <v>0</v>
      </c>
      <c r="M144" s="243"/>
    </row>
    <row r="145" spans="1:13" s="42" customFormat="1" ht="45" customHeight="1" x14ac:dyDescent="0.2">
      <c r="A145" s="396"/>
      <c r="B145" s="92" t="s">
        <v>172</v>
      </c>
      <c r="C145" s="96"/>
      <c r="D145" s="168"/>
      <c r="E145" s="96"/>
      <c r="F145" s="2" t="s">
        <v>8</v>
      </c>
      <c r="G145" s="96">
        <v>25</v>
      </c>
      <c r="H145" s="103"/>
      <c r="I145" s="404" t="s">
        <v>94</v>
      </c>
      <c r="J145" s="404"/>
      <c r="K145" s="404"/>
      <c r="L145" s="404"/>
      <c r="M145" s="404"/>
    </row>
    <row r="146" spans="1:13" s="187" customFormat="1" ht="69" customHeight="1" x14ac:dyDescent="0.2">
      <c r="A146" s="403">
        <v>2</v>
      </c>
      <c r="B146" s="184" t="s">
        <v>152</v>
      </c>
      <c r="C146" s="117" t="s">
        <v>74</v>
      </c>
      <c r="D146" s="171"/>
      <c r="E146" s="117"/>
      <c r="F146" s="1" t="s">
        <v>13</v>
      </c>
      <c r="G146" s="185">
        <v>1800</v>
      </c>
      <c r="H146" s="186">
        <v>0</v>
      </c>
      <c r="I146" s="248"/>
      <c r="J146" s="33">
        <f t="shared" ref="J146" si="140">H146*(1+I146)</f>
        <v>0</v>
      </c>
      <c r="K146" s="33">
        <f t="shared" ref="K146" si="141">G146*H146</f>
        <v>0</v>
      </c>
      <c r="L146" s="33">
        <f t="shared" ref="L146" si="142">G146*J146</f>
        <v>0</v>
      </c>
      <c r="M146" s="243"/>
    </row>
    <row r="147" spans="1:13" s="187" customFormat="1" ht="31.5" customHeight="1" thickBot="1" x14ac:dyDescent="0.25">
      <c r="A147" s="403"/>
      <c r="B147" s="92" t="s">
        <v>173</v>
      </c>
      <c r="C147" s="96"/>
      <c r="D147" s="168"/>
      <c r="E147" s="96"/>
      <c r="F147" s="2" t="s">
        <v>8</v>
      </c>
      <c r="G147" s="87">
        <v>12</v>
      </c>
      <c r="H147" s="119"/>
      <c r="I147" s="405" t="s">
        <v>94</v>
      </c>
      <c r="J147" s="405"/>
      <c r="K147" s="406"/>
      <c r="L147" s="406"/>
      <c r="M147" s="405"/>
    </row>
    <row r="148" spans="1:13" s="187" customFormat="1" ht="24.95" customHeight="1" thickBot="1" x14ac:dyDescent="0.25">
      <c r="A148" s="98"/>
      <c r="B148" s="120"/>
      <c r="C148" s="3"/>
      <c r="D148" s="188"/>
      <c r="E148" s="3"/>
      <c r="F148" s="121"/>
      <c r="G148" s="189"/>
      <c r="H148" s="103"/>
      <c r="I148" s="407" t="s">
        <v>210</v>
      </c>
      <c r="J148" s="408"/>
      <c r="K148" s="235">
        <f>SUM(K144+K146)</f>
        <v>0</v>
      </c>
      <c r="L148" s="235">
        <f>SUM(L144+L146)</f>
        <v>0</v>
      </c>
      <c r="M148" s="121"/>
    </row>
    <row r="149" spans="1:13" s="73" customFormat="1" ht="15" customHeight="1" x14ac:dyDescent="0.2">
      <c r="A149" s="397" t="s">
        <v>186</v>
      </c>
      <c r="B149" s="397"/>
      <c r="C149" s="397"/>
      <c r="D149" s="397"/>
      <c r="E149" s="397"/>
      <c r="F149" s="397"/>
      <c r="G149" s="397"/>
      <c r="H149" s="397"/>
      <c r="I149" s="397"/>
      <c r="J149" s="397"/>
      <c r="K149" s="398"/>
      <c r="L149" s="398"/>
      <c r="M149" s="397"/>
    </row>
    <row r="150" spans="1:13" s="187" customFormat="1" ht="69" customHeight="1" x14ac:dyDescent="0.2">
      <c r="A150" s="409">
        <v>1</v>
      </c>
      <c r="B150" s="92" t="s">
        <v>64</v>
      </c>
      <c r="C150" s="96" t="s">
        <v>174</v>
      </c>
      <c r="D150" s="190"/>
      <c r="E150" s="2"/>
      <c r="F150" s="24" t="s">
        <v>13</v>
      </c>
      <c r="G150" s="87">
        <v>1000</v>
      </c>
      <c r="H150" s="173">
        <v>0</v>
      </c>
      <c r="I150" s="248"/>
      <c r="J150" s="33">
        <f t="shared" ref="J150" si="143">H150*(1+I150)</f>
        <v>0</v>
      </c>
      <c r="K150" s="33">
        <f t="shared" ref="K150" si="144">G150*H150</f>
        <v>0</v>
      </c>
      <c r="L150" s="33">
        <f t="shared" ref="L150" si="145">G150*J150</f>
        <v>0</v>
      </c>
      <c r="M150" s="96"/>
    </row>
    <row r="151" spans="1:13" s="74" customFormat="1" ht="28.5" customHeight="1" x14ac:dyDescent="0.2">
      <c r="A151" s="410"/>
      <c r="B151" s="92" t="s">
        <v>65</v>
      </c>
      <c r="C151" s="96"/>
      <c r="D151" s="190"/>
      <c r="E151" s="2"/>
      <c r="F151" s="24" t="s">
        <v>8</v>
      </c>
      <c r="G151" s="191">
        <v>3</v>
      </c>
      <c r="H151" s="192"/>
      <c r="I151" s="405" t="s">
        <v>94</v>
      </c>
      <c r="J151" s="405"/>
      <c r="K151" s="405"/>
      <c r="L151" s="405"/>
      <c r="M151" s="405"/>
    </row>
    <row r="152" spans="1:13" ht="26.25" customHeight="1" x14ac:dyDescent="0.2">
      <c r="A152" s="410"/>
      <c r="B152" s="115" t="s">
        <v>128</v>
      </c>
      <c r="C152" s="117"/>
      <c r="D152" s="193"/>
      <c r="E152" s="1"/>
      <c r="F152" s="194" t="s">
        <v>8</v>
      </c>
      <c r="G152" s="185">
        <v>4</v>
      </c>
      <c r="H152" s="103"/>
      <c r="I152" s="405"/>
      <c r="J152" s="405"/>
      <c r="K152" s="405"/>
      <c r="L152" s="405"/>
      <c r="M152" s="405"/>
    </row>
    <row r="153" spans="1:13" s="42" customFormat="1" ht="72.75" customHeight="1" x14ac:dyDescent="0.2">
      <c r="A153" s="391">
        <v>2</v>
      </c>
      <c r="B153" s="92" t="s">
        <v>66</v>
      </c>
      <c r="C153" s="96" t="s">
        <v>175</v>
      </c>
      <c r="D153" s="190"/>
      <c r="E153" s="2"/>
      <c r="F153" s="24" t="s">
        <v>13</v>
      </c>
      <c r="G153" s="96">
        <v>100</v>
      </c>
      <c r="H153" s="173">
        <v>0</v>
      </c>
      <c r="I153" s="248"/>
      <c r="J153" s="33">
        <f t="shared" ref="J153" si="146">H153*(1+I153)</f>
        <v>0</v>
      </c>
      <c r="K153" s="33">
        <f t="shared" ref="K153" si="147">G153*H153</f>
        <v>0</v>
      </c>
      <c r="L153" s="33">
        <f t="shared" ref="L153" si="148">G153*J153</f>
        <v>0</v>
      </c>
      <c r="M153" s="96"/>
    </row>
    <row r="154" spans="1:13" s="15" customFormat="1" ht="32.25" customHeight="1" x14ac:dyDescent="0.2">
      <c r="A154" s="392"/>
      <c r="B154" s="92" t="s">
        <v>133</v>
      </c>
      <c r="C154" s="96"/>
      <c r="D154" s="190"/>
      <c r="E154" s="2"/>
      <c r="F154" s="24" t="s">
        <v>8</v>
      </c>
      <c r="G154" s="96">
        <v>3</v>
      </c>
      <c r="H154" s="186"/>
      <c r="I154" s="392" t="s">
        <v>94</v>
      </c>
      <c r="J154" s="392"/>
      <c r="K154" s="392"/>
      <c r="L154" s="392"/>
      <c r="M154" s="392"/>
    </row>
    <row r="155" spans="1:13" s="42" customFormat="1" ht="17.25" customHeight="1" thickBot="1" x14ac:dyDescent="0.25">
      <c r="A155" s="392"/>
      <c r="B155" s="92" t="s">
        <v>127</v>
      </c>
      <c r="C155" s="96"/>
      <c r="D155" s="190"/>
      <c r="E155" s="2"/>
      <c r="F155" s="24" t="s">
        <v>8</v>
      </c>
      <c r="G155" s="96">
        <v>2</v>
      </c>
      <c r="H155" s="183"/>
      <c r="I155" s="392"/>
      <c r="J155" s="392"/>
      <c r="K155" s="399"/>
      <c r="L155" s="399"/>
      <c r="M155" s="392"/>
    </row>
    <row r="156" spans="1:13" s="42" customFormat="1" ht="24.95" customHeight="1" thickBot="1" x14ac:dyDescent="0.25">
      <c r="A156" s="121"/>
      <c r="B156" s="120"/>
      <c r="C156" s="3"/>
      <c r="D156" s="196"/>
      <c r="E156" s="121"/>
      <c r="F156" s="128"/>
      <c r="G156" s="3"/>
      <c r="H156" s="103"/>
      <c r="I156" s="407" t="s">
        <v>210</v>
      </c>
      <c r="J156" s="408"/>
      <c r="K156" s="235">
        <f>SUM(K150+K153)</f>
        <v>0</v>
      </c>
      <c r="L156" s="235">
        <f>SUM(L150+L153)</f>
        <v>0</v>
      </c>
      <c r="M156" s="121"/>
    </row>
    <row r="157" spans="1:13" s="74" customFormat="1" ht="15" customHeight="1" x14ac:dyDescent="0.2">
      <c r="A157" s="453" t="s">
        <v>235</v>
      </c>
      <c r="B157" s="454"/>
      <c r="C157" s="454"/>
      <c r="D157" s="454"/>
      <c r="E157" s="454"/>
      <c r="F157" s="454"/>
      <c r="G157" s="454"/>
      <c r="H157" s="454"/>
      <c r="I157" s="454"/>
      <c r="J157" s="454"/>
      <c r="K157" s="455"/>
      <c r="L157" s="455"/>
      <c r="M157" s="456"/>
    </row>
    <row r="158" spans="1:13" s="74" customFormat="1" ht="40.5" customHeight="1" x14ac:dyDescent="0.2">
      <c r="A158" s="104">
        <v>1</v>
      </c>
      <c r="B158" s="71" t="s">
        <v>255</v>
      </c>
      <c r="C158" s="109" t="s">
        <v>121</v>
      </c>
      <c r="D158" s="132"/>
      <c r="E158" s="108"/>
      <c r="F158" s="104" t="s">
        <v>13</v>
      </c>
      <c r="G158" s="197">
        <v>40</v>
      </c>
      <c r="H158" s="198">
        <v>0</v>
      </c>
      <c r="I158" s="111"/>
      <c r="J158" s="33">
        <f t="shared" ref="J158:J161" si="149">H158*(1+I158)</f>
        <v>0</v>
      </c>
      <c r="K158" s="33">
        <f t="shared" ref="K158:K161" si="150">G158*H158</f>
        <v>0</v>
      </c>
      <c r="L158" s="33">
        <f t="shared" ref="L158:L161" si="151">G158*J158</f>
        <v>0</v>
      </c>
      <c r="M158" s="96"/>
    </row>
    <row r="159" spans="1:13" s="74" customFormat="1" ht="29.25" customHeight="1" x14ac:dyDescent="0.2">
      <c r="A159" s="2">
        <v>2</v>
      </c>
      <c r="B159" s="239" t="s">
        <v>257</v>
      </c>
      <c r="C159" s="96" t="s">
        <v>122</v>
      </c>
      <c r="D159" s="80"/>
      <c r="E159" s="2"/>
      <c r="F159" s="91" t="s">
        <v>13</v>
      </c>
      <c r="G159" s="152">
        <v>20</v>
      </c>
      <c r="H159" s="153">
        <v>0</v>
      </c>
      <c r="I159" s="30"/>
      <c r="J159" s="33">
        <f t="shared" si="149"/>
        <v>0</v>
      </c>
      <c r="K159" s="33">
        <f t="shared" si="150"/>
        <v>0</v>
      </c>
      <c r="L159" s="33">
        <f t="shared" si="151"/>
        <v>0</v>
      </c>
      <c r="M159" s="96"/>
    </row>
    <row r="160" spans="1:13" s="74" customFormat="1" ht="38.25" x14ac:dyDescent="0.2">
      <c r="A160" s="91">
        <v>3</v>
      </c>
      <c r="B160" s="71" t="s">
        <v>256</v>
      </c>
      <c r="C160" s="96" t="s">
        <v>123</v>
      </c>
      <c r="D160" s="2"/>
      <c r="E160" s="93"/>
      <c r="F160" s="91" t="s">
        <v>13</v>
      </c>
      <c r="G160" s="152">
        <v>50</v>
      </c>
      <c r="H160" s="153">
        <v>0</v>
      </c>
      <c r="I160" s="30"/>
      <c r="J160" s="33">
        <f t="shared" si="149"/>
        <v>0</v>
      </c>
      <c r="K160" s="33">
        <f t="shared" si="150"/>
        <v>0</v>
      </c>
      <c r="L160" s="33">
        <f t="shared" si="151"/>
        <v>0</v>
      </c>
      <c r="M160" s="96"/>
    </row>
    <row r="161" spans="1:13" s="42" customFormat="1" ht="28.5" customHeight="1" thickBot="1" x14ac:dyDescent="0.25">
      <c r="A161" s="91">
        <v>4</v>
      </c>
      <c r="B161" s="71" t="s">
        <v>257</v>
      </c>
      <c r="C161" s="96" t="s">
        <v>124</v>
      </c>
      <c r="D161" s="2"/>
      <c r="E161" s="93"/>
      <c r="F161" s="91" t="s">
        <v>13</v>
      </c>
      <c r="G161" s="152">
        <v>50</v>
      </c>
      <c r="H161" s="153">
        <v>0</v>
      </c>
      <c r="I161" s="30"/>
      <c r="J161" s="33">
        <f t="shared" si="149"/>
        <v>0</v>
      </c>
      <c r="K161" s="33">
        <f t="shared" si="150"/>
        <v>0</v>
      </c>
      <c r="L161" s="33">
        <f t="shared" si="151"/>
        <v>0</v>
      </c>
      <c r="M161" s="96"/>
    </row>
    <row r="162" spans="1:13" s="42" customFormat="1" ht="28.5" customHeight="1" thickBot="1" x14ac:dyDescent="0.25">
      <c r="A162" s="98"/>
      <c r="B162" s="199"/>
      <c r="C162" s="3"/>
      <c r="D162" s="121"/>
      <c r="E162" s="102"/>
      <c r="F162" s="98"/>
      <c r="G162" s="200"/>
      <c r="H162" s="201"/>
      <c r="I162" s="413" t="s">
        <v>210</v>
      </c>
      <c r="J162" s="414"/>
      <c r="K162" s="31">
        <f>SUM(K158:K161)</f>
        <v>0</v>
      </c>
      <c r="L162" s="31">
        <f>SUM(L158:L161)</f>
        <v>0</v>
      </c>
      <c r="M162" s="3"/>
    </row>
    <row r="163" spans="1:13" s="74" customFormat="1" ht="15" customHeight="1" x14ac:dyDescent="0.2">
      <c r="A163" s="389" t="s">
        <v>258</v>
      </c>
      <c r="B163" s="389"/>
      <c r="C163" s="389"/>
      <c r="D163" s="389"/>
      <c r="E163" s="389"/>
      <c r="F163" s="389"/>
      <c r="G163" s="389"/>
      <c r="H163" s="389"/>
      <c r="I163" s="389"/>
      <c r="J163" s="389"/>
      <c r="K163" s="457"/>
      <c r="L163" s="457"/>
      <c r="M163" s="389"/>
    </row>
    <row r="164" spans="1:13" s="74" customFormat="1" ht="29.25" customHeight="1" x14ac:dyDescent="0.2">
      <c r="A164" s="104">
        <v>1</v>
      </c>
      <c r="B164" s="202" t="s">
        <v>191</v>
      </c>
      <c r="C164" s="109"/>
      <c r="D164" s="132"/>
      <c r="E164" s="108"/>
      <c r="F164" s="104" t="s">
        <v>13</v>
      </c>
      <c r="G164" s="197">
        <v>18</v>
      </c>
      <c r="H164" s="198">
        <v>0</v>
      </c>
      <c r="I164" s="111"/>
      <c r="J164" s="33">
        <f t="shared" ref="J164:J169" si="152">H164*(1+I164)</f>
        <v>0</v>
      </c>
      <c r="K164" s="33">
        <f t="shared" ref="K164:K169" si="153">G164*H164</f>
        <v>0</v>
      </c>
      <c r="L164" s="33">
        <f t="shared" ref="L164:L169" si="154">G164*J164</f>
        <v>0</v>
      </c>
      <c r="M164" s="243"/>
    </row>
    <row r="165" spans="1:13" s="74" customFormat="1" ht="29.25" customHeight="1" x14ac:dyDescent="0.2">
      <c r="A165" s="2">
        <v>2</v>
      </c>
      <c r="B165" s="240" t="s">
        <v>273</v>
      </c>
      <c r="C165" s="96"/>
      <c r="D165" s="80"/>
      <c r="E165" s="2"/>
      <c r="F165" s="91" t="s">
        <v>13</v>
      </c>
      <c r="G165" s="152">
        <v>12</v>
      </c>
      <c r="H165" s="153">
        <v>0</v>
      </c>
      <c r="I165" s="30"/>
      <c r="J165" s="33">
        <f t="shared" si="152"/>
        <v>0</v>
      </c>
      <c r="K165" s="33">
        <f t="shared" si="153"/>
        <v>0</v>
      </c>
      <c r="L165" s="33">
        <f t="shared" si="154"/>
        <v>0</v>
      </c>
      <c r="M165" s="243" t="s">
        <v>193</v>
      </c>
    </row>
    <row r="166" spans="1:13" s="74" customFormat="1" ht="30.75" customHeight="1" x14ac:dyDescent="0.2">
      <c r="A166" s="91">
        <v>3</v>
      </c>
      <c r="B166" s="71" t="s">
        <v>192</v>
      </c>
      <c r="C166" s="96"/>
      <c r="D166" s="2"/>
      <c r="E166" s="93"/>
      <c r="F166" s="91" t="s">
        <v>13</v>
      </c>
      <c r="G166" s="152">
        <v>12</v>
      </c>
      <c r="H166" s="153">
        <v>0</v>
      </c>
      <c r="I166" s="30"/>
      <c r="J166" s="33">
        <f t="shared" si="152"/>
        <v>0</v>
      </c>
      <c r="K166" s="33">
        <f t="shared" si="153"/>
        <v>0</v>
      </c>
      <c r="L166" s="33">
        <f t="shared" si="154"/>
        <v>0</v>
      </c>
      <c r="M166" s="243"/>
    </row>
    <row r="167" spans="1:13" s="42" customFormat="1" ht="80.25" customHeight="1" x14ac:dyDescent="0.2">
      <c r="A167" s="113">
        <v>4</v>
      </c>
      <c r="B167" s="203" t="s">
        <v>195</v>
      </c>
      <c r="C167" s="117"/>
      <c r="D167" s="1"/>
      <c r="E167" s="116"/>
      <c r="F167" s="113" t="s">
        <v>13</v>
      </c>
      <c r="G167" s="204">
        <v>3</v>
      </c>
      <c r="H167" s="205">
        <v>0</v>
      </c>
      <c r="I167" s="97"/>
      <c r="J167" s="44">
        <f t="shared" si="152"/>
        <v>0</v>
      </c>
      <c r="K167" s="44">
        <f t="shared" si="153"/>
        <v>0</v>
      </c>
      <c r="L167" s="44">
        <f t="shared" si="154"/>
        <v>0</v>
      </c>
      <c r="M167" s="243" t="s">
        <v>193</v>
      </c>
    </row>
    <row r="168" spans="1:13" s="187" customFormat="1" ht="43.5" customHeight="1" x14ac:dyDescent="0.2">
      <c r="A168" s="91">
        <v>5</v>
      </c>
      <c r="B168" s="71" t="s">
        <v>197</v>
      </c>
      <c r="C168" s="96"/>
      <c r="D168" s="2"/>
      <c r="E168" s="93"/>
      <c r="F168" s="91" t="s">
        <v>13</v>
      </c>
      <c r="G168" s="152">
        <v>36</v>
      </c>
      <c r="H168" s="161">
        <v>0</v>
      </c>
      <c r="I168" s="136"/>
      <c r="J168" s="33">
        <f t="shared" si="152"/>
        <v>0</v>
      </c>
      <c r="K168" s="33">
        <f t="shared" si="153"/>
        <v>0</v>
      </c>
      <c r="L168" s="33">
        <f t="shared" si="154"/>
        <v>0</v>
      </c>
      <c r="M168" s="243"/>
    </row>
    <row r="169" spans="1:13" s="187" customFormat="1" ht="39" customHeight="1" thickBot="1" x14ac:dyDescent="0.25">
      <c r="A169" s="91">
        <v>6</v>
      </c>
      <c r="B169" s="71" t="s">
        <v>196</v>
      </c>
      <c r="C169" s="96"/>
      <c r="D169" s="2"/>
      <c r="E169" s="93"/>
      <c r="F169" s="91" t="s">
        <v>13</v>
      </c>
      <c r="G169" s="152">
        <v>36</v>
      </c>
      <c r="H169" s="161">
        <v>0</v>
      </c>
      <c r="I169" s="136"/>
      <c r="J169" s="33">
        <f t="shared" si="152"/>
        <v>0</v>
      </c>
      <c r="K169" s="44">
        <f t="shared" si="153"/>
        <v>0</v>
      </c>
      <c r="L169" s="44">
        <f t="shared" si="154"/>
        <v>0</v>
      </c>
      <c r="M169" s="243"/>
    </row>
    <row r="170" spans="1:13" s="187" customFormat="1" ht="24.95" customHeight="1" thickBot="1" x14ac:dyDescent="0.25">
      <c r="A170" s="98"/>
      <c r="B170" s="199"/>
      <c r="C170" s="3"/>
      <c r="D170" s="250"/>
      <c r="E170" s="102"/>
      <c r="F170" s="98"/>
      <c r="G170" s="200"/>
      <c r="H170" s="201"/>
      <c r="I170" s="467" t="s">
        <v>210</v>
      </c>
      <c r="J170" s="468"/>
      <c r="K170" s="31">
        <f>SUM(K164:K169)</f>
        <v>0</v>
      </c>
      <c r="L170" s="31">
        <f>SUM(L164:L169)</f>
        <v>0</v>
      </c>
      <c r="M170" s="250"/>
    </row>
    <row r="171" spans="1:13" s="74" customFormat="1" ht="15" customHeight="1" thickBot="1" x14ac:dyDescent="0.25">
      <c r="A171" s="443" t="s">
        <v>259</v>
      </c>
      <c r="B171" s="443"/>
      <c r="C171" s="443"/>
      <c r="D171" s="443"/>
      <c r="E171" s="443"/>
      <c r="F171" s="443"/>
      <c r="G171" s="443"/>
      <c r="H171" s="443"/>
      <c r="I171" s="443"/>
      <c r="J171" s="443"/>
      <c r="K171" s="482"/>
      <c r="L171" s="482"/>
      <c r="M171" s="443"/>
    </row>
    <row r="172" spans="1:13" s="15" customFormat="1" ht="31.5" customHeight="1" thickBot="1" x14ac:dyDescent="0.25">
      <c r="A172" s="303">
        <v>1</v>
      </c>
      <c r="B172" s="365" t="s">
        <v>76</v>
      </c>
      <c r="C172" s="366"/>
      <c r="D172" s="366"/>
      <c r="E172" s="367"/>
      <c r="F172" s="303" t="s">
        <v>13</v>
      </c>
      <c r="G172" s="303">
        <v>4</v>
      </c>
      <c r="H172" s="368">
        <v>0</v>
      </c>
      <c r="I172" s="283"/>
      <c r="J172" s="284">
        <f t="shared" ref="J172" si="155">H172*(1+I172)</f>
        <v>0</v>
      </c>
      <c r="K172" s="31">
        <f t="shared" ref="K172" si="156">G172*H172</f>
        <v>0</v>
      </c>
      <c r="L172" s="31">
        <f t="shared" ref="L172" si="157">G172*J172</f>
        <v>0</v>
      </c>
      <c r="M172" s="369"/>
    </row>
    <row r="173" spans="1:13" s="42" customFormat="1" ht="15" customHeight="1" x14ac:dyDescent="0.2">
      <c r="A173" s="443" t="s">
        <v>260</v>
      </c>
      <c r="B173" s="443"/>
      <c r="C173" s="443"/>
      <c r="D173" s="443"/>
      <c r="E173" s="443"/>
      <c r="F173" s="443"/>
      <c r="G173" s="443"/>
      <c r="H173" s="443"/>
      <c r="I173" s="443"/>
      <c r="J173" s="443"/>
      <c r="K173" s="485"/>
      <c r="L173" s="485"/>
      <c r="M173" s="443"/>
    </row>
    <row r="174" spans="1:13" s="42" customFormat="1" ht="46.5" customHeight="1" x14ac:dyDescent="0.2">
      <c r="A174" s="91">
        <v>1</v>
      </c>
      <c r="B174" s="92" t="s">
        <v>132</v>
      </c>
      <c r="C174" s="2"/>
      <c r="D174" s="2"/>
      <c r="E174" s="93"/>
      <c r="F174" s="91" t="s">
        <v>13</v>
      </c>
      <c r="G174" s="96">
        <v>10</v>
      </c>
      <c r="H174" s="88">
        <v>0</v>
      </c>
      <c r="I174" s="30"/>
      <c r="J174" s="33">
        <f t="shared" ref="J174:J175" si="158">H174*(1+I174)</f>
        <v>0</v>
      </c>
      <c r="K174" s="33">
        <f t="shared" ref="K174:K175" si="159">G174*H174</f>
        <v>0</v>
      </c>
      <c r="L174" s="33">
        <f t="shared" ref="L174:L175" si="160">G174*J174</f>
        <v>0</v>
      </c>
      <c r="M174" s="96"/>
    </row>
    <row r="175" spans="1:13" s="42" customFormat="1" ht="70.5" customHeight="1" thickBot="1" x14ac:dyDescent="0.25">
      <c r="A175" s="91">
        <v>2</v>
      </c>
      <c r="B175" s="92" t="s">
        <v>190</v>
      </c>
      <c r="C175" s="2"/>
      <c r="D175" s="2"/>
      <c r="E175" s="93"/>
      <c r="F175" s="91" t="s">
        <v>13</v>
      </c>
      <c r="G175" s="96">
        <v>12</v>
      </c>
      <c r="H175" s="88">
        <v>0</v>
      </c>
      <c r="I175" s="97"/>
      <c r="J175" s="33">
        <f t="shared" si="158"/>
        <v>0</v>
      </c>
      <c r="K175" s="33">
        <f t="shared" si="159"/>
        <v>0</v>
      </c>
      <c r="L175" s="33">
        <f t="shared" si="160"/>
        <v>0</v>
      </c>
      <c r="M175" s="96"/>
    </row>
    <row r="176" spans="1:13" s="42" customFormat="1" ht="24.95" customHeight="1" thickBot="1" x14ac:dyDescent="0.25">
      <c r="A176" s="98"/>
      <c r="B176" s="120"/>
      <c r="C176" s="250"/>
      <c r="D176" s="250"/>
      <c r="E176" s="102"/>
      <c r="F176" s="98"/>
      <c r="G176" s="3"/>
      <c r="H176" s="103"/>
      <c r="I176" s="411" t="s">
        <v>210</v>
      </c>
      <c r="J176" s="452"/>
      <c r="K176" s="31">
        <f>SUM(K174:K175)</f>
        <v>0</v>
      </c>
      <c r="L176" s="31">
        <f>SUM(L174:L175)</f>
        <v>0</v>
      </c>
      <c r="M176" s="3"/>
    </row>
    <row r="177" spans="1:13" s="42" customFormat="1" ht="15" customHeight="1" thickBot="1" x14ac:dyDescent="0.25">
      <c r="A177" s="443" t="s">
        <v>247</v>
      </c>
      <c r="B177" s="444"/>
      <c r="C177" s="444"/>
      <c r="D177" s="444"/>
      <c r="E177" s="444"/>
      <c r="F177" s="444"/>
      <c r="G177" s="444"/>
      <c r="H177" s="444"/>
      <c r="I177" s="444"/>
      <c r="J177" s="444"/>
      <c r="K177" s="446"/>
      <c r="L177" s="446"/>
      <c r="M177" s="444"/>
    </row>
    <row r="178" spans="1:13" s="42" customFormat="1" ht="64.5" customHeight="1" thickBot="1" x14ac:dyDescent="0.25">
      <c r="A178" s="303">
        <v>1</v>
      </c>
      <c r="B178" s="337" t="s">
        <v>261</v>
      </c>
      <c r="C178" s="279"/>
      <c r="D178" s="279"/>
      <c r="E178" s="341"/>
      <c r="F178" s="303" t="s">
        <v>10</v>
      </c>
      <c r="G178" s="370">
        <v>5</v>
      </c>
      <c r="H178" s="368">
        <v>0</v>
      </c>
      <c r="I178" s="283"/>
      <c r="J178" s="284">
        <f t="shared" ref="J178" si="161">H178*(1+I178)</f>
        <v>0</v>
      </c>
      <c r="K178" s="31">
        <f t="shared" ref="K178" si="162">G178*H178</f>
        <v>0</v>
      </c>
      <c r="L178" s="31">
        <f t="shared" ref="L178" si="163">G178*J178</f>
        <v>0</v>
      </c>
      <c r="M178" s="369"/>
    </row>
    <row r="179" spans="1:13" s="42" customFormat="1" ht="15" customHeight="1" x14ac:dyDescent="0.2">
      <c r="A179" s="443" t="s">
        <v>248</v>
      </c>
      <c r="B179" s="443"/>
      <c r="C179" s="443"/>
      <c r="D179" s="443"/>
      <c r="E179" s="443"/>
      <c r="F179" s="443"/>
      <c r="G179" s="443"/>
      <c r="H179" s="443"/>
      <c r="I179" s="443"/>
      <c r="J179" s="443"/>
      <c r="K179" s="485"/>
      <c r="L179" s="485"/>
      <c r="M179" s="443"/>
    </row>
    <row r="180" spans="1:13" s="42" customFormat="1" ht="52.5" customHeight="1" x14ac:dyDescent="0.2">
      <c r="A180" s="91">
        <v>1</v>
      </c>
      <c r="B180" s="92" t="s">
        <v>181</v>
      </c>
      <c r="C180" s="2"/>
      <c r="D180" s="2"/>
      <c r="E180" s="93"/>
      <c r="F180" s="91" t="s">
        <v>13</v>
      </c>
      <c r="G180" s="96">
        <v>36</v>
      </c>
      <c r="H180" s="88">
        <v>0</v>
      </c>
      <c r="I180" s="30"/>
      <c r="J180" s="33">
        <f t="shared" ref="J180:J183" si="164">H180*(1+I180)</f>
        <v>0</v>
      </c>
      <c r="K180" s="33">
        <f t="shared" ref="K180:K183" si="165">G180*H180</f>
        <v>0</v>
      </c>
      <c r="L180" s="33">
        <f t="shared" ref="L180:L183" si="166">G180*J180</f>
        <v>0</v>
      </c>
      <c r="M180" s="96"/>
    </row>
    <row r="181" spans="1:13" s="42" customFormat="1" ht="47.25" customHeight="1" x14ac:dyDescent="0.2">
      <c r="A181" s="113">
        <v>2</v>
      </c>
      <c r="B181" s="92" t="s">
        <v>182</v>
      </c>
      <c r="C181" s="1"/>
      <c r="D181" s="1"/>
      <c r="E181" s="116"/>
      <c r="F181" s="113" t="s">
        <v>13</v>
      </c>
      <c r="G181" s="96">
        <v>48</v>
      </c>
      <c r="H181" s="88">
        <v>0</v>
      </c>
      <c r="I181" s="30"/>
      <c r="J181" s="33">
        <f t="shared" si="164"/>
        <v>0</v>
      </c>
      <c r="K181" s="33">
        <f t="shared" si="165"/>
        <v>0</v>
      </c>
      <c r="L181" s="33">
        <f t="shared" si="166"/>
        <v>0</v>
      </c>
      <c r="M181" s="96"/>
    </row>
    <row r="182" spans="1:13" s="74" customFormat="1" ht="45.75" customHeight="1" x14ac:dyDescent="0.2">
      <c r="A182" s="91">
        <v>3</v>
      </c>
      <c r="B182" s="92" t="s">
        <v>287</v>
      </c>
      <c r="C182" s="2"/>
      <c r="D182" s="2"/>
      <c r="E182" s="93"/>
      <c r="F182" s="91" t="s">
        <v>13</v>
      </c>
      <c r="G182" s="96">
        <v>40</v>
      </c>
      <c r="H182" s="88">
        <v>0</v>
      </c>
      <c r="I182" s="30"/>
      <c r="J182" s="33">
        <f t="shared" si="164"/>
        <v>0</v>
      </c>
      <c r="K182" s="33">
        <f t="shared" si="165"/>
        <v>0</v>
      </c>
      <c r="L182" s="33">
        <f t="shared" si="166"/>
        <v>0</v>
      </c>
      <c r="M182" s="96"/>
    </row>
    <row r="183" spans="1:13" s="42" customFormat="1" ht="55.5" customHeight="1" x14ac:dyDescent="0.2">
      <c r="A183" s="91">
        <v>4</v>
      </c>
      <c r="B183" s="92" t="s">
        <v>286</v>
      </c>
      <c r="C183" s="2"/>
      <c r="D183" s="2"/>
      <c r="E183" s="93"/>
      <c r="F183" s="91" t="s">
        <v>13</v>
      </c>
      <c r="G183" s="96">
        <v>30</v>
      </c>
      <c r="H183" s="88">
        <v>0</v>
      </c>
      <c r="I183" s="30"/>
      <c r="J183" s="33">
        <f t="shared" si="164"/>
        <v>0</v>
      </c>
      <c r="K183" s="33">
        <f t="shared" si="165"/>
        <v>0</v>
      </c>
      <c r="L183" s="33">
        <f t="shared" si="166"/>
        <v>0</v>
      </c>
      <c r="M183" s="96"/>
    </row>
    <row r="184" spans="1:13" s="74" customFormat="1" ht="32.25" customHeight="1" x14ac:dyDescent="0.2">
      <c r="A184" s="91">
        <v>5</v>
      </c>
      <c r="B184" s="92" t="s">
        <v>116</v>
      </c>
      <c r="C184" s="2"/>
      <c r="D184" s="2"/>
      <c r="E184" s="93"/>
      <c r="F184" s="91" t="s">
        <v>13</v>
      </c>
      <c r="G184" s="96">
        <v>30</v>
      </c>
      <c r="H184" s="88">
        <v>0</v>
      </c>
      <c r="I184" s="30"/>
      <c r="J184" s="33">
        <f t="shared" ref="J184:J187" si="167">H184*(1+I184)</f>
        <v>0</v>
      </c>
      <c r="K184" s="33">
        <f t="shared" ref="K184:K187" si="168">G184*H184</f>
        <v>0</v>
      </c>
      <c r="L184" s="33">
        <f t="shared" ref="L184:L187" si="169">G184*J184</f>
        <v>0</v>
      </c>
      <c r="M184" s="96"/>
    </row>
    <row r="185" spans="1:13" s="15" customFormat="1" ht="57.75" customHeight="1" x14ac:dyDescent="0.2">
      <c r="A185" s="91">
        <v>6</v>
      </c>
      <c r="B185" s="92" t="s">
        <v>118</v>
      </c>
      <c r="C185" s="2"/>
      <c r="D185" s="2"/>
      <c r="E185" s="93"/>
      <c r="F185" s="91" t="s">
        <v>13</v>
      </c>
      <c r="G185" s="96">
        <v>18</v>
      </c>
      <c r="H185" s="88">
        <v>0</v>
      </c>
      <c r="I185" s="30"/>
      <c r="J185" s="33">
        <f t="shared" si="167"/>
        <v>0</v>
      </c>
      <c r="K185" s="33">
        <f t="shared" si="168"/>
        <v>0</v>
      </c>
      <c r="L185" s="33">
        <f t="shared" si="169"/>
        <v>0</v>
      </c>
      <c r="M185" s="96"/>
    </row>
    <row r="186" spans="1:13" s="42" customFormat="1" ht="68.25" customHeight="1" x14ac:dyDescent="0.2">
      <c r="A186" s="91">
        <v>7</v>
      </c>
      <c r="B186" s="92" t="s">
        <v>285</v>
      </c>
      <c r="C186" s="2"/>
      <c r="D186" s="206"/>
      <c r="E186" s="93"/>
      <c r="F186" s="91" t="s">
        <v>13</v>
      </c>
      <c r="G186" s="96">
        <v>50</v>
      </c>
      <c r="H186" s="88">
        <v>0</v>
      </c>
      <c r="I186" s="30"/>
      <c r="J186" s="33">
        <f t="shared" si="167"/>
        <v>0</v>
      </c>
      <c r="K186" s="33">
        <f t="shared" si="168"/>
        <v>0</v>
      </c>
      <c r="L186" s="33">
        <f t="shared" si="169"/>
        <v>0</v>
      </c>
      <c r="M186" s="96"/>
    </row>
    <row r="187" spans="1:13" s="42" customFormat="1" ht="78" customHeight="1" x14ac:dyDescent="0.2">
      <c r="A187" s="91">
        <v>8</v>
      </c>
      <c r="B187" s="92" t="s">
        <v>284</v>
      </c>
      <c r="C187" s="2"/>
      <c r="D187" s="206"/>
      <c r="E187" s="93"/>
      <c r="F187" s="91" t="s">
        <v>13</v>
      </c>
      <c r="G187" s="96">
        <v>24</v>
      </c>
      <c r="H187" s="88">
        <v>0</v>
      </c>
      <c r="I187" s="30"/>
      <c r="J187" s="33">
        <f t="shared" si="167"/>
        <v>0</v>
      </c>
      <c r="K187" s="33">
        <f t="shared" si="168"/>
        <v>0</v>
      </c>
      <c r="L187" s="33">
        <f t="shared" si="169"/>
        <v>0</v>
      </c>
      <c r="M187" s="96"/>
    </row>
    <row r="188" spans="1:13" s="42" customFormat="1" ht="45" customHeight="1" x14ac:dyDescent="0.2">
      <c r="A188" s="104">
        <v>9</v>
      </c>
      <c r="B188" s="92" t="s">
        <v>119</v>
      </c>
      <c r="C188" s="132"/>
      <c r="D188" s="207"/>
      <c r="E188" s="108"/>
      <c r="F188" s="104" t="s">
        <v>13</v>
      </c>
      <c r="G188" s="117">
        <v>18</v>
      </c>
      <c r="H188" s="172">
        <v>0</v>
      </c>
      <c r="I188" s="30"/>
      <c r="J188" s="33">
        <f t="shared" ref="J188:J190" si="170">H188*(1+I188)</f>
        <v>0</v>
      </c>
      <c r="K188" s="33">
        <f t="shared" ref="K188:K190" si="171">G188*H188</f>
        <v>0</v>
      </c>
      <c r="L188" s="33">
        <f t="shared" ref="L188:L190" si="172">G188*J188</f>
        <v>0</v>
      </c>
      <c r="M188" s="96"/>
    </row>
    <row r="189" spans="1:13" s="42" customFormat="1" ht="44.25" customHeight="1" x14ac:dyDescent="0.2">
      <c r="A189" s="91">
        <v>10</v>
      </c>
      <c r="B189" s="92" t="s">
        <v>92</v>
      </c>
      <c r="C189" s="92"/>
      <c r="D189" s="2"/>
      <c r="E189" s="93"/>
      <c r="F189" s="104" t="s">
        <v>13</v>
      </c>
      <c r="G189" s="96">
        <v>36</v>
      </c>
      <c r="H189" s="88">
        <v>0</v>
      </c>
      <c r="I189" s="30"/>
      <c r="J189" s="33">
        <f t="shared" si="170"/>
        <v>0</v>
      </c>
      <c r="K189" s="33">
        <f t="shared" si="171"/>
        <v>0</v>
      </c>
      <c r="L189" s="33">
        <f t="shared" si="172"/>
        <v>0</v>
      </c>
      <c r="M189" s="96"/>
    </row>
    <row r="190" spans="1:13" s="42" customFormat="1" ht="36.75" customHeight="1" thickBot="1" x14ac:dyDescent="0.25">
      <c r="A190" s="91">
        <v>11</v>
      </c>
      <c r="B190" s="92" t="s">
        <v>91</v>
      </c>
      <c r="C190" s="2"/>
      <c r="D190" s="206"/>
      <c r="E190" s="93"/>
      <c r="F190" s="91" t="s">
        <v>13</v>
      </c>
      <c r="G190" s="96">
        <v>2</v>
      </c>
      <c r="H190" s="88">
        <v>0</v>
      </c>
      <c r="I190" s="30"/>
      <c r="J190" s="33">
        <f t="shared" si="170"/>
        <v>0</v>
      </c>
      <c r="K190" s="44">
        <f t="shared" si="171"/>
        <v>0</v>
      </c>
      <c r="L190" s="44">
        <f t="shared" si="172"/>
        <v>0</v>
      </c>
      <c r="M190" s="96"/>
    </row>
    <row r="191" spans="1:13" s="42" customFormat="1" ht="24.95" customHeight="1" thickBot="1" x14ac:dyDescent="0.25">
      <c r="A191" s="98"/>
      <c r="B191" s="120"/>
      <c r="C191" s="121"/>
      <c r="D191" s="237"/>
      <c r="E191" s="102"/>
      <c r="F191" s="98"/>
      <c r="G191" s="3"/>
      <c r="H191" s="103"/>
      <c r="I191" s="483" t="s">
        <v>210</v>
      </c>
      <c r="J191" s="484"/>
      <c r="K191" s="31">
        <f>SUM(K180:K190)</f>
        <v>0</v>
      </c>
      <c r="L191" s="31">
        <f>SUM(L180:L190)</f>
        <v>0</v>
      </c>
      <c r="M191" s="3"/>
    </row>
    <row r="192" spans="1:13" s="74" customFormat="1" ht="15" customHeight="1" x14ac:dyDescent="0.2">
      <c r="A192" s="443" t="s">
        <v>120</v>
      </c>
      <c r="B192" s="443"/>
      <c r="C192" s="443"/>
      <c r="D192" s="443"/>
      <c r="E192" s="443"/>
      <c r="F192" s="443"/>
      <c r="G192" s="443"/>
      <c r="H192" s="443"/>
      <c r="I192" s="443"/>
      <c r="J192" s="443"/>
      <c r="K192" s="485"/>
      <c r="L192" s="485"/>
      <c r="M192" s="443"/>
    </row>
    <row r="193" spans="1:13" s="15" customFormat="1" ht="69" customHeight="1" x14ac:dyDescent="0.2">
      <c r="A193" s="91">
        <v>1</v>
      </c>
      <c r="B193" s="92" t="s">
        <v>67</v>
      </c>
      <c r="C193" s="2"/>
      <c r="D193" s="2"/>
      <c r="E193" s="95"/>
      <c r="F193" s="91" t="s">
        <v>13</v>
      </c>
      <c r="G193" s="96">
        <v>16</v>
      </c>
      <c r="H193" s="88">
        <v>0</v>
      </c>
      <c r="I193" s="30"/>
      <c r="J193" s="33">
        <f t="shared" ref="J193:J195" si="173">H193*(1+I193)</f>
        <v>0</v>
      </c>
      <c r="K193" s="33">
        <f t="shared" ref="K193:K195" si="174">G193*H193</f>
        <v>0</v>
      </c>
      <c r="L193" s="33">
        <f t="shared" ref="L193:L195" si="175">G193*J193</f>
        <v>0</v>
      </c>
      <c r="M193" s="371"/>
    </row>
    <row r="194" spans="1:13" s="42" customFormat="1" ht="67.5" customHeight="1" x14ac:dyDescent="0.2">
      <c r="A194" s="91">
        <v>2</v>
      </c>
      <c r="B194" s="92" t="s">
        <v>68</v>
      </c>
      <c r="C194" s="2"/>
      <c r="D194" s="2"/>
      <c r="E194" s="95"/>
      <c r="F194" s="91" t="s">
        <v>13</v>
      </c>
      <c r="G194" s="96">
        <v>21</v>
      </c>
      <c r="H194" s="88">
        <v>0</v>
      </c>
      <c r="I194" s="30"/>
      <c r="J194" s="33">
        <f t="shared" si="173"/>
        <v>0</v>
      </c>
      <c r="K194" s="33">
        <f t="shared" si="174"/>
        <v>0</v>
      </c>
      <c r="L194" s="33">
        <f t="shared" si="175"/>
        <v>0</v>
      </c>
      <c r="M194" s="371"/>
    </row>
    <row r="195" spans="1:13" s="42" customFormat="1" ht="48.75" customHeight="1" x14ac:dyDescent="0.2">
      <c r="A195" s="91">
        <v>3</v>
      </c>
      <c r="B195" s="92" t="s">
        <v>117</v>
      </c>
      <c r="C195" s="2"/>
      <c r="D195" s="2"/>
      <c r="E195" s="95"/>
      <c r="F195" s="91" t="s">
        <v>13</v>
      </c>
      <c r="G195" s="96">
        <v>26</v>
      </c>
      <c r="H195" s="88">
        <v>0</v>
      </c>
      <c r="I195" s="30"/>
      <c r="J195" s="33">
        <f t="shared" si="173"/>
        <v>0</v>
      </c>
      <c r="K195" s="33">
        <f t="shared" si="174"/>
        <v>0</v>
      </c>
      <c r="L195" s="33">
        <f t="shared" si="175"/>
        <v>0</v>
      </c>
      <c r="M195" s="371"/>
    </row>
    <row r="196" spans="1:13" s="42" customFormat="1" ht="48.75" customHeight="1" x14ac:dyDescent="0.2">
      <c r="A196" s="91">
        <v>4</v>
      </c>
      <c r="B196" s="92" t="s">
        <v>201</v>
      </c>
      <c r="C196" s="2"/>
      <c r="D196" s="2"/>
      <c r="E196" s="95"/>
      <c r="F196" s="91" t="s">
        <v>13</v>
      </c>
      <c r="G196" s="96">
        <v>18</v>
      </c>
      <c r="H196" s="88">
        <v>0</v>
      </c>
      <c r="I196" s="30"/>
      <c r="J196" s="33">
        <f t="shared" ref="J196:J199" si="176">H196*(1+I196)</f>
        <v>0</v>
      </c>
      <c r="K196" s="33">
        <f t="shared" ref="K196:K199" si="177">G196*H196</f>
        <v>0</v>
      </c>
      <c r="L196" s="33">
        <f t="shared" ref="L196:L199" si="178">G196*J196</f>
        <v>0</v>
      </c>
      <c r="M196" s="371"/>
    </row>
    <row r="197" spans="1:13" s="42" customFormat="1" ht="71.25" customHeight="1" x14ac:dyDescent="0.2">
      <c r="A197" s="91">
        <v>5</v>
      </c>
      <c r="B197" s="92" t="s">
        <v>69</v>
      </c>
      <c r="C197" s="2"/>
      <c r="D197" s="2"/>
      <c r="E197" s="95"/>
      <c r="F197" s="91" t="s">
        <v>13</v>
      </c>
      <c r="G197" s="96">
        <v>16</v>
      </c>
      <c r="H197" s="88">
        <v>0</v>
      </c>
      <c r="I197" s="30"/>
      <c r="J197" s="33">
        <f t="shared" si="176"/>
        <v>0</v>
      </c>
      <c r="K197" s="33">
        <f t="shared" si="177"/>
        <v>0</v>
      </c>
      <c r="L197" s="33">
        <f t="shared" si="178"/>
        <v>0</v>
      </c>
      <c r="M197" s="371"/>
    </row>
    <row r="198" spans="1:13" s="42" customFormat="1" ht="104.25" customHeight="1" x14ac:dyDescent="0.2">
      <c r="A198" s="91">
        <v>6</v>
      </c>
      <c r="B198" s="208" t="s">
        <v>125</v>
      </c>
      <c r="C198" s="2"/>
      <c r="D198" s="206"/>
      <c r="E198" s="95"/>
      <c r="F198" s="91" t="s">
        <v>13</v>
      </c>
      <c r="G198" s="96">
        <v>16</v>
      </c>
      <c r="H198" s="88">
        <v>0</v>
      </c>
      <c r="I198" s="30"/>
      <c r="J198" s="33">
        <f t="shared" si="176"/>
        <v>0</v>
      </c>
      <c r="K198" s="33">
        <f t="shared" si="177"/>
        <v>0</v>
      </c>
      <c r="L198" s="33">
        <f t="shared" si="178"/>
        <v>0</v>
      </c>
      <c r="M198" s="96"/>
    </row>
    <row r="199" spans="1:13" s="42" customFormat="1" ht="84.75" customHeight="1" thickBot="1" x14ac:dyDescent="0.25">
      <c r="A199" s="91">
        <v>7</v>
      </c>
      <c r="B199" s="208" t="s">
        <v>79</v>
      </c>
      <c r="C199" s="2"/>
      <c r="D199" s="206"/>
      <c r="E199" s="95"/>
      <c r="F199" s="91" t="s">
        <v>8</v>
      </c>
      <c r="G199" s="96">
        <v>18</v>
      </c>
      <c r="H199" s="88">
        <v>0</v>
      </c>
      <c r="I199" s="97"/>
      <c r="J199" s="33">
        <f t="shared" si="176"/>
        <v>0</v>
      </c>
      <c r="K199" s="33">
        <f t="shared" si="177"/>
        <v>0</v>
      </c>
      <c r="L199" s="33">
        <f t="shared" si="178"/>
        <v>0</v>
      </c>
      <c r="M199" s="96"/>
    </row>
    <row r="200" spans="1:13" s="42" customFormat="1" ht="24.95" customHeight="1" thickBot="1" x14ac:dyDescent="0.25">
      <c r="A200" s="98"/>
      <c r="B200" s="372"/>
      <c r="C200" s="250"/>
      <c r="D200" s="237"/>
      <c r="E200" s="101"/>
      <c r="F200" s="98"/>
      <c r="G200" s="3"/>
      <c r="H200" s="103"/>
      <c r="I200" s="411" t="s">
        <v>210</v>
      </c>
      <c r="J200" s="412"/>
      <c r="K200" s="31">
        <f>SUM(K193:K199)</f>
        <v>0</v>
      </c>
      <c r="L200" s="31">
        <f>SUM(L193:L199)</f>
        <v>0</v>
      </c>
      <c r="M200" s="3"/>
    </row>
    <row r="201" spans="1:13" s="42" customFormat="1" ht="15" customHeight="1" x14ac:dyDescent="0.2">
      <c r="A201" s="443" t="s">
        <v>187</v>
      </c>
      <c r="B201" s="444"/>
      <c r="C201" s="444"/>
      <c r="D201" s="444"/>
      <c r="E201" s="444"/>
      <c r="F201" s="444"/>
      <c r="G201" s="444"/>
      <c r="H201" s="444"/>
      <c r="I201" s="444"/>
      <c r="J201" s="444"/>
      <c r="K201" s="445"/>
      <c r="L201" s="445"/>
      <c r="M201" s="444"/>
    </row>
    <row r="202" spans="1:13" s="42" customFormat="1" ht="30" customHeight="1" x14ac:dyDescent="0.2">
      <c r="A202" s="91">
        <v>1</v>
      </c>
      <c r="B202" s="71" t="s">
        <v>138</v>
      </c>
      <c r="C202" s="92"/>
      <c r="D202" s="2"/>
      <c r="E202" s="95"/>
      <c r="F202" s="91" t="s">
        <v>13</v>
      </c>
      <c r="G202" s="28">
        <v>36</v>
      </c>
      <c r="H202" s="29">
        <v>0</v>
      </c>
      <c r="I202" s="30"/>
      <c r="J202" s="33">
        <f t="shared" ref="J202:J206" si="179">H202*(1+I202)</f>
        <v>0</v>
      </c>
      <c r="K202" s="33">
        <f t="shared" ref="K202:K206" si="180">G202*H202</f>
        <v>0</v>
      </c>
      <c r="L202" s="33">
        <f t="shared" ref="L202:L206" si="181">G202*J202</f>
        <v>0</v>
      </c>
      <c r="M202" s="96"/>
    </row>
    <row r="203" spans="1:13" s="42" customFormat="1" ht="29.25" customHeight="1" x14ac:dyDescent="0.2">
      <c r="A203" s="113">
        <v>2</v>
      </c>
      <c r="B203" s="203" t="s">
        <v>139</v>
      </c>
      <c r="C203" s="115"/>
      <c r="D203" s="1"/>
      <c r="E203" s="209"/>
      <c r="F203" s="113" t="s">
        <v>13</v>
      </c>
      <c r="G203" s="28">
        <v>24</v>
      </c>
      <c r="H203" s="29">
        <v>0</v>
      </c>
      <c r="I203" s="30"/>
      <c r="J203" s="33">
        <f t="shared" si="179"/>
        <v>0</v>
      </c>
      <c r="K203" s="33">
        <f t="shared" si="180"/>
        <v>0</v>
      </c>
      <c r="L203" s="33">
        <f t="shared" si="181"/>
        <v>0</v>
      </c>
      <c r="M203" s="96"/>
    </row>
    <row r="204" spans="1:13" s="210" customFormat="1" ht="32.25" customHeight="1" x14ac:dyDescent="0.2">
      <c r="A204" s="113">
        <v>3</v>
      </c>
      <c r="B204" s="203" t="s">
        <v>85</v>
      </c>
      <c r="C204" s="115"/>
      <c r="D204" s="1"/>
      <c r="E204" s="209"/>
      <c r="F204" s="113" t="s">
        <v>13</v>
      </c>
      <c r="G204" s="28">
        <v>24</v>
      </c>
      <c r="H204" s="29">
        <v>0</v>
      </c>
      <c r="I204" s="30"/>
      <c r="J204" s="33">
        <f t="shared" si="179"/>
        <v>0</v>
      </c>
      <c r="K204" s="33">
        <f t="shared" si="180"/>
        <v>0</v>
      </c>
      <c r="L204" s="33">
        <f t="shared" si="181"/>
        <v>0</v>
      </c>
      <c r="M204" s="96"/>
    </row>
    <row r="205" spans="1:13" s="74" customFormat="1" ht="70.5" customHeight="1" x14ac:dyDescent="0.2">
      <c r="A205" s="91">
        <v>4</v>
      </c>
      <c r="B205" s="71" t="s">
        <v>86</v>
      </c>
      <c r="C205" s="92"/>
      <c r="D205" s="2"/>
      <c r="E205" s="95"/>
      <c r="F205" s="91" t="s">
        <v>13</v>
      </c>
      <c r="G205" s="28">
        <v>24</v>
      </c>
      <c r="H205" s="29">
        <v>0</v>
      </c>
      <c r="I205" s="30"/>
      <c r="J205" s="33">
        <f t="shared" si="179"/>
        <v>0</v>
      </c>
      <c r="K205" s="33">
        <f t="shared" si="180"/>
        <v>0</v>
      </c>
      <c r="L205" s="33">
        <f t="shared" si="181"/>
        <v>0</v>
      </c>
      <c r="M205" s="96"/>
    </row>
    <row r="206" spans="1:13" s="15" customFormat="1" ht="89.25" customHeight="1" x14ac:dyDescent="0.2">
      <c r="A206" s="91">
        <v>5</v>
      </c>
      <c r="B206" s="71" t="s">
        <v>280</v>
      </c>
      <c r="C206" s="211"/>
      <c r="D206" s="92"/>
      <c r="E206" s="2"/>
      <c r="F206" s="95" t="s">
        <v>13</v>
      </c>
      <c r="G206" s="91">
        <v>36</v>
      </c>
      <c r="H206" s="88">
        <v>0</v>
      </c>
      <c r="I206" s="30"/>
      <c r="J206" s="33">
        <f t="shared" si="179"/>
        <v>0</v>
      </c>
      <c r="K206" s="33">
        <f t="shared" si="180"/>
        <v>0</v>
      </c>
      <c r="L206" s="33">
        <f t="shared" si="181"/>
        <v>0</v>
      </c>
      <c r="M206" s="96"/>
    </row>
    <row r="207" spans="1:13" s="15" customFormat="1" ht="90" customHeight="1" x14ac:dyDescent="0.2">
      <c r="A207" s="91">
        <v>6</v>
      </c>
      <c r="B207" s="71" t="s">
        <v>189</v>
      </c>
      <c r="C207" s="211"/>
      <c r="D207" s="92"/>
      <c r="E207" s="2"/>
      <c r="F207" s="95" t="s">
        <v>13</v>
      </c>
      <c r="G207" s="91">
        <v>78</v>
      </c>
      <c r="H207" s="88">
        <v>0</v>
      </c>
      <c r="I207" s="30"/>
      <c r="J207" s="33">
        <f t="shared" ref="J207:J212" si="182">H207*(1+I207)</f>
        <v>0</v>
      </c>
      <c r="K207" s="33">
        <f t="shared" ref="K207:K212" si="183">G207*H207</f>
        <v>0</v>
      </c>
      <c r="L207" s="33">
        <f t="shared" ref="L207:L212" si="184">G207*J207</f>
        <v>0</v>
      </c>
      <c r="M207" s="96"/>
    </row>
    <row r="208" spans="1:13" s="42" customFormat="1" ht="98.25" customHeight="1" x14ac:dyDescent="0.2">
      <c r="A208" s="91">
        <v>7</v>
      </c>
      <c r="B208" s="71" t="s">
        <v>90</v>
      </c>
      <c r="C208" s="211"/>
      <c r="D208" s="92"/>
      <c r="E208" s="2"/>
      <c r="F208" s="95" t="s">
        <v>13</v>
      </c>
      <c r="G208" s="91">
        <v>36</v>
      </c>
      <c r="H208" s="88">
        <v>0</v>
      </c>
      <c r="I208" s="30"/>
      <c r="J208" s="33">
        <f t="shared" si="182"/>
        <v>0</v>
      </c>
      <c r="K208" s="33">
        <f t="shared" si="183"/>
        <v>0</v>
      </c>
      <c r="L208" s="33">
        <f t="shared" si="184"/>
        <v>0</v>
      </c>
      <c r="M208" s="96"/>
    </row>
    <row r="209" spans="1:13" s="212" customFormat="1" ht="95.25" customHeight="1" x14ac:dyDescent="0.2">
      <c r="A209" s="91">
        <v>8</v>
      </c>
      <c r="B209" s="71" t="s">
        <v>89</v>
      </c>
      <c r="C209" s="211"/>
      <c r="D209" s="92"/>
      <c r="E209" s="2"/>
      <c r="F209" s="95" t="s">
        <v>13</v>
      </c>
      <c r="G209" s="91">
        <v>30</v>
      </c>
      <c r="H209" s="88">
        <v>0</v>
      </c>
      <c r="I209" s="30"/>
      <c r="J209" s="33">
        <f t="shared" si="182"/>
        <v>0</v>
      </c>
      <c r="K209" s="33">
        <f t="shared" si="183"/>
        <v>0</v>
      </c>
      <c r="L209" s="33">
        <f t="shared" si="184"/>
        <v>0</v>
      </c>
      <c r="M209" s="96"/>
    </row>
    <row r="210" spans="1:13" ht="96.75" customHeight="1" x14ac:dyDescent="0.2">
      <c r="A210" s="91">
        <v>9</v>
      </c>
      <c r="B210" s="71" t="s">
        <v>88</v>
      </c>
      <c r="C210" s="211"/>
      <c r="D210" s="92"/>
      <c r="E210" s="2"/>
      <c r="F210" s="95" t="s">
        <v>13</v>
      </c>
      <c r="G210" s="91">
        <v>18</v>
      </c>
      <c r="H210" s="88">
        <v>0</v>
      </c>
      <c r="I210" s="30"/>
      <c r="J210" s="33">
        <f t="shared" si="182"/>
        <v>0</v>
      </c>
      <c r="K210" s="33">
        <f t="shared" si="183"/>
        <v>0</v>
      </c>
      <c r="L210" s="33">
        <f t="shared" si="184"/>
        <v>0</v>
      </c>
      <c r="M210" s="96"/>
    </row>
    <row r="211" spans="1:13" ht="28.5" customHeight="1" x14ac:dyDescent="0.2">
      <c r="A211" s="91">
        <v>10</v>
      </c>
      <c r="B211" s="71" t="s">
        <v>134</v>
      </c>
      <c r="C211" s="92"/>
      <c r="D211" s="2"/>
      <c r="E211" s="213"/>
      <c r="F211" s="91" t="s">
        <v>13</v>
      </c>
      <c r="G211" s="28">
        <v>18</v>
      </c>
      <c r="H211" s="29">
        <v>0</v>
      </c>
      <c r="I211" s="30"/>
      <c r="J211" s="33">
        <f t="shared" si="182"/>
        <v>0</v>
      </c>
      <c r="K211" s="33">
        <f t="shared" si="183"/>
        <v>0</v>
      </c>
      <c r="L211" s="33">
        <f t="shared" si="184"/>
        <v>0</v>
      </c>
      <c r="M211" s="96"/>
    </row>
    <row r="212" spans="1:13" ht="57.75" customHeight="1" thickBot="1" x14ac:dyDescent="0.25">
      <c r="A212" s="91">
        <v>11</v>
      </c>
      <c r="B212" s="71" t="s">
        <v>87</v>
      </c>
      <c r="C212" s="92"/>
      <c r="D212" s="2"/>
      <c r="E212" s="95"/>
      <c r="F212" s="91" t="s">
        <v>13</v>
      </c>
      <c r="G212" s="28">
        <v>24</v>
      </c>
      <c r="H212" s="29">
        <v>0</v>
      </c>
      <c r="I212" s="97"/>
      <c r="J212" s="33">
        <f t="shared" si="182"/>
        <v>0</v>
      </c>
      <c r="K212" s="33">
        <f t="shared" si="183"/>
        <v>0</v>
      </c>
      <c r="L212" s="33">
        <f t="shared" si="184"/>
        <v>0</v>
      </c>
      <c r="M212" s="96"/>
    </row>
    <row r="213" spans="1:13" ht="30" customHeight="1" thickBot="1" x14ac:dyDescent="0.25">
      <c r="A213" s="98"/>
      <c r="B213" s="199"/>
      <c r="C213" s="120"/>
      <c r="D213" s="250"/>
      <c r="E213" s="101"/>
      <c r="F213" s="98"/>
      <c r="G213" s="130"/>
      <c r="H213" s="131"/>
      <c r="I213" s="488" t="s">
        <v>210</v>
      </c>
      <c r="J213" s="489"/>
      <c r="K213" s="31">
        <f>SUM(K202:K212)</f>
        <v>0</v>
      </c>
      <c r="L213" s="31">
        <f>SUM(L202:L212)</f>
        <v>0</v>
      </c>
      <c r="M213" s="3"/>
    </row>
    <row r="214" spans="1:13" s="214" customFormat="1" ht="15" customHeight="1" thickBot="1" x14ac:dyDescent="0.25">
      <c r="A214" s="443" t="s">
        <v>262</v>
      </c>
      <c r="B214" s="444"/>
      <c r="C214" s="444"/>
      <c r="D214" s="444"/>
      <c r="E214" s="444"/>
      <c r="F214" s="444"/>
      <c r="G214" s="444"/>
      <c r="H214" s="444"/>
      <c r="I214" s="445"/>
      <c r="J214" s="445"/>
      <c r="K214" s="446"/>
      <c r="L214" s="446"/>
      <c r="M214" s="444"/>
    </row>
    <row r="215" spans="1:13" ht="49.5" customHeight="1" thickBot="1" x14ac:dyDescent="0.25">
      <c r="A215" s="303" t="s">
        <v>52</v>
      </c>
      <c r="B215" s="286" t="s">
        <v>78</v>
      </c>
      <c r="C215" s="337"/>
      <c r="D215" s="279"/>
      <c r="E215" s="302"/>
      <c r="F215" s="303" t="s">
        <v>8</v>
      </c>
      <c r="G215" s="281">
        <v>10</v>
      </c>
      <c r="H215" s="282">
        <v>0</v>
      </c>
      <c r="I215" s="283"/>
      <c r="J215" s="284">
        <f t="shared" ref="J215" si="185">H215*(1+I215)</f>
        <v>0</v>
      </c>
      <c r="K215" s="31">
        <f t="shared" ref="K215" si="186">G215*H215</f>
        <v>0</v>
      </c>
      <c r="L215" s="31">
        <f t="shared" ref="L215" si="187">G215*J215</f>
        <v>0</v>
      </c>
      <c r="M215" s="263"/>
    </row>
    <row r="216" spans="1:13" s="138" customFormat="1" ht="15" customHeight="1" x14ac:dyDescent="0.2">
      <c r="A216" s="480" t="s">
        <v>236</v>
      </c>
      <c r="B216" s="480"/>
      <c r="C216" s="480"/>
      <c r="D216" s="480"/>
      <c r="E216" s="480"/>
      <c r="F216" s="480"/>
      <c r="G216" s="480"/>
      <c r="H216" s="480"/>
      <c r="I216" s="480"/>
      <c r="J216" s="480"/>
      <c r="K216" s="481"/>
      <c r="L216" s="481"/>
      <c r="M216" s="480"/>
    </row>
    <row r="217" spans="1:13" ht="67.5" customHeight="1" x14ac:dyDescent="0.2">
      <c r="A217" s="91">
        <v>1</v>
      </c>
      <c r="B217" s="71" t="s">
        <v>199</v>
      </c>
      <c r="C217" s="92"/>
      <c r="D217" s="2"/>
      <c r="E217" s="93"/>
      <c r="F217" s="91" t="s">
        <v>13</v>
      </c>
      <c r="G217" s="152">
        <v>80</v>
      </c>
      <c r="H217" s="153">
        <v>0</v>
      </c>
      <c r="I217" s="30"/>
      <c r="J217" s="33">
        <f t="shared" ref="J217:J218" si="188">H217*(1+I217)</f>
        <v>0</v>
      </c>
      <c r="K217" s="33">
        <f t="shared" ref="K217:K218" si="189">G217*H217</f>
        <v>0</v>
      </c>
      <c r="L217" s="33">
        <f t="shared" ref="L217:L218" si="190">G217*J217</f>
        <v>0</v>
      </c>
      <c r="M217" s="243"/>
    </row>
    <row r="218" spans="1:13" ht="72.75" customHeight="1" thickBot="1" x14ac:dyDescent="0.25">
      <c r="A218" s="91">
        <v>2</v>
      </c>
      <c r="B218" s="71" t="s">
        <v>200</v>
      </c>
      <c r="C218" s="92"/>
      <c r="D218" s="2"/>
      <c r="E218" s="93"/>
      <c r="F218" s="91" t="s">
        <v>13</v>
      </c>
      <c r="G218" s="152">
        <v>30</v>
      </c>
      <c r="H218" s="153">
        <v>0</v>
      </c>
      <c r="I218" s="97"/>
      <c r="J218" s="33">
        <f t="shared" si="188"/>
        <v>0</v>
      </c>
      <c r="K218" s="44">
        <f t="shared" si="189"/>
        <v>0</v>
      </c>
      <c r="L218" s="44">
        <f t="shared" si="190"/>
        <v>0</v>
      </c>
      <c r="M218" s="243"/>
    </row>
    <row r="219" spans="1:13" ht="27" customHeight="1" thickBot="1" x14ac:dyDescent="0.25">
      <c r="A219" s="98"/>
      <c r="B219" s="199"/>
      <c r="C219" s="120"/>
      <c r="D219" s="121"/>
      <c r="E219" s="102"/>
      <c r="F219" s="98"/>
      <c r="G219" s="200"/>
      <c r="H219" s="201"/>
      <c r="I219" s="486" t="s">
        <v>210</v>
      </c>
      <c r="J219" s="487"/>
      <c r="K219" s="31">
        <f>SUM(K217:K218)</f>
        <v>0</v>
      </c>
      <c r="L219" s="31">
        <f>SUM(L217:L218)</f>
        <v>0</v>
      </c>
      <c r="M219" s="121"/>
    </row>
    <row r="220" spans="1:13" s="74" customFormat="1" ht="15" customHeight="1" x14ac:dyDescent="0.2">
      <c r="A220" s="480" t="s">
        <v>263</v>
      </c>
      <c r="B220" s="480"/>
      <c r="C220" s="480"/>
      <c r="D220" s="480"/>
      <c r="E220" s="480"/>
      <c r="F220" s="480"/>
      <c r="G220" s="480"/>
      <c r="H220" s="480"/>
      <c r="I220" s="480"/>
      <c r="J220" s="480"/>
      <c r="K220" s="481"/>
      <c r="L220" s="481"/>
      <c r="M220" s="480"/>
    </row>
    <row r="221" spans="1:13" s="219" customFormat="1" ht="67.5" customHeight="1" x14ac:dyDescent="0.2">
      <c r="A221" s="215">
        <v>1</v>
      </c>
      <c r="B221" s="241" t="s">
        <v>264</v>
      </c>
      <c r="C221" s="151" t="s">
        <v>144</v>
      </c>
      <c r="D221" s="216"/>
      <c r="E221" s="217"/>
      <c r="F221" s="2" t="s">
        <v>13</v>
      </c>
      <c r="G221" s="2">
        <v>30</v>
      </c>
      <c r="H221" s="83">
        <v>0</v>
      </c>
      <c r="I221" s="218"/>
      <c r="J221" s="33">
        <f t="shared" ref="J221:J222" si="191">H221*(1+I221)</f>
        <v>0</v>
      </c>
      <c r="K221" s="33">
        <f t="shared" ref="K221:K222" si="192">G221*H221</f>
        <v>0</v>
      </c>
      <c r="L221" s="33">
        <f t="shared" ref="L221:L222" si="193">G221*J221</f>
        <v>0</v>
      </c>
      <c r="M221" s="96"/>
    </row>
    <row r="222" spans="1:13" ht="70.5" customHeight="1" thickBot="1" x14ac:dyDescent="0.25">
      <c r="A222" s="91">
        <v>2</v>
      </c>
      <c r="B222" s="71" t="s">
        <v>265</v>
      </c>
      <c r="C222" s="96" t="s">
        <v>143</v>
      </c>
      <c r="D222" s="2"/>
      <c r="E222" s="93"/>
      <c r="F222" s="91" t="s">
        <v>13</v>
      </c>
      <c r="G222" s="152">
        <v>40</v>
      </c>
      <c r="H222" s="153">
        <v>0</v>
      </c>
      <c r="I222" s="97"/>
      <c r="J222" s="33">
        <f t="shared" si="191"/>
        <v>0</v>
      </c>
      <c r="K222" s="33">
        <f t="shared" si="192"/>
        <v>0</v>
      </c>
      <c r="L222" s="33">
        <f t="shared" si="193"/>
        <v>0</v>
      </c>
      <c r="M222" s="243"/>
    </row>
    <row r="223" spans="1:13" ht="28.5" customHeight="1" thickBot="1" x14ac:dyDescent="0.25">
      <c r="A223" s="98"/>
      <c r="B223" s="199"/>
      <c r="C223" s="3"/>
      <c r="D223" s="250"/>
      <c r="E223" s="102"/>
      <c r="F223" s="98"/>
      <c r="G223" s="200"/>
      <c r="H223" s="201"/>
      <c r="I223" s="413" t="s">
        <v>210</v>
      </c>
      <c r="J223" s="414"/>
      <c r="K223" s="31">
        <f>SUM(K221:K222)</f>
        <v>0</v>
      </c>
      <c r="L223" s="31">
        <f>SUM(L221:L222)</f>
        <v>0</v>
      </c>
      <c r="M223" s="250"/>
    </row>
    <row r="224" spans="1:13" s="74" customFormat="1" ht="15" customHeight="1" x14ac:dyDescent="0.2">
      <c r="A224" s="440" t="s">
        <v>239</v>
      </c>
      <c r="B224" s="449"/>
      <c r="C224" s="449"/>
      <c r="D224" s="449"/>
      <c r="E224" s="449"/>
      <c r="F224" s="449"/>
      <c r="G224" s="449"/>
      <c r="H224" s="449"/>
      <c r="I224" s="449"/>
      <c r="J224" s="449"/>
      <c r="K224" s="451"/>
      <c r="L224" s="451"/>
      <c r="M224" s="449"/>
    </row>
    <row r="225" spans="1:13" ht="45" customHeight="1" x14ac:dyDescent="0.2">
      <c r="A225" s="91">
        <v>1</v>
      </c>
      <c r="B225" s="242" t="s">
        <v>266</v>
      </c>
      <c r="C225" s="220" t="s">
        <v>135</v>
      </c>
      <c r="D225" s="220"/>
      <c r="E225" s="93"/>
      <c r="F225" s="91" t="s">
        <v>8</v>
      </c>
      <c r="G225" s="221">
        <v>36</v>
      </c>
      <c r="H225" s="88">
        <v>0</v>
      </c>
      <c r="I225" s="222"/>
      <c r="J225" s="33">
        <f t="shared" ref="J225:J227" si="194">H225*(1+I225)</f>
        <v>0</v>
      </c>
      <c r="K225" s="33">
        <f t="shared" ref="K225:K227" si="195">G225*H225</f>
        <v>0</v>
      </c>
      <c r="L225" s="33">
        <f t="shared" ref="L225:L227" si="196">G225*J225</f>
        <v>0</v>
      </c>
      <c r="M225" s="221"/>
    </row>
    <row r="226" spans="1:13" ht="45" customHeight="1" x14ac:dyDescent="0.2">
      <c r="A226" s="91">
        <v>2</v>
      </c>
      <c r="B226" s="242" t="s">
        <v>267</v>
      </c>
      <c r="C226" s="220" t="s">
        <v>136</v>
      </c>
      <c r="D226" s="220"/>
      <c r="E226" s="93"/>
      <c r="F226" s="91" t="s">
        <v>8</v>
      </c>
      <c r="G226" s="221">
        <v>24</v>
      </c>
      <c r="H226" s="88">
        <v>0</v>
      </c>
      <c r="I226" s="222"/>
      <c r="J226" s="33">
        <f t="shared" si="194"/>
        <v>0</v>
      </c>
      <c r="K226" s="33">
        <f t="shared" si="195"/>
        <v>0</v>
      </c>
      <c r="L226" s="33">
        <f t="shared" si="196"/>
        <v>0</v>
      </c>
      <c r="M226" s="221"/>
    </row>
    <row r="227" spans="1:13" ht="45" customHeight="1" thickBot="1" x14ac:dyDescent="0.25">
      <c r="A227" s="91">
        <v>3</v>
      </c>
      <c r="B227" s="242" t="s">
        <v>268</v>
      </c>
      <c r="C227" s="220" t="s">
        <v>137</v>
      </c>
      <c r="D227" s="220"/>
      <c r="E227" s="93"/>
      <c r="F227" s="91" t="s">
        <v>8</v>
      </c>
      <c r="G227" s="221">
        <v>24</v>
      </c>
      <c r="H227" s="88">
        <v>0</v>
      </c>
      <c r="I227" s="223"/>
      <c r="J227" s="33">
        <f t="shared" si="194"/>
        <v>0</v>
      </c>
      <c r="K227" s="33">
        <f t="shared" si="195"/>
        <v>0</v>
      </c>
      <c r="L227" s="33">
        <f t="shared" si="196"/>
        <v>0</v>
      </c>
      <c r="M227" s="221"/>
    </row>
    <row r="228" spans="1:13" ht="30.75" customHeight="1" thickBot="1" x14ac:dyDescent="0.25">
      <c r="A228" s="373"/>
      <c r="B228" s="374"/>
      <c r="C228" s="375"/>
      <c r="D228" s="375"/>
      <c r="E228" s="376"/>
      <c r="F228" s="373"/>
      <c r="G228" s="377"/>
      <c r="H228" s="186"/>
      <c r="I228" s="447" t="s">
        <v>210</v>
      </c>
      <c r="J228" s="448"/>
      <c r="K228" s="31">
        <f>SUM(K225:K227)</f>
        <v>0</v>
      </c>
      <c r="L228" s="31">
        <f>SUM(L225:L227)</f>
        <v>0</v>
      </c>
      <c r="M228" s="377"/>
    </row>
    <row r="229" spans="1:13" ht="15" customHeight="1" thickBot="1" x14ac:dyDescent="0.25">
      <c r="A229" s="440" t="s">
        <v>249</v>
      </c>
      <c r="B229" s="449"/>
      <c r="C229" s="449"/>
      <c r="D229" s="449"/>
      <c r="E229" s="449"/>
      <c r="F229" s="449"/>
      <c r="G229" s="449"/>
      <c r="H229" s="449"/>
      <c r="I229" s="449"/>
      <c r="J229" s="449"/>
      <c r="K229" s="450"/>
      <c r="L229" s="450"/>
      <c r="M229" s="449"/>
    </row>
    <row r="230" spans="1:13" ht="84.75" customHeight="1" thickBot="1" x14ac:dyDescent="0.25">
      <c r="A230" s="303">
        <v>1</v>
      </c>
      <c r="B230" s="378" t="s">
        <v>269</v>
      </c>
      <c r="C230" s="379"/>
      <c r="D230" s="379"/>
      <c r="E230" s="341"/>
      <c r="F230" s="303" t="s">
        <v>8</v>
      </c>
      <c r="G230" s="380">
        <v>40</v>
      </c>
      <c r="H230" s="368">
        <v>0</v>
      </c>
      <c r="I230" s="381"/>
      <c r="J230" s="284">
        <f t="shared" ref="J230" si="197">H230*(1+I230)</f>
        <v>0</v>
      </c>
      <c r="K230" s="31">
        <f t="shared" ref="K230" si="198">G230*H230</f>
        <v>0</v>
      </c>
      <c r="L230" s="31">
        <f t="shared" ref="L230" si="199">G230*J230</f>
        <v>0</v>
      </c>
      <c r="M230" s="386"/>
    </row>
    <row r="231" spans="1:13" s="157" customFormat="1" ht="15" customHeight="1" thickBot="1" x14ac:dyDescent="0.25">
      <c r="A231" s="440" t="s">
        <v>188</v>
      </c>
      <c r="B231" s="441"/>
      <c r="C231" s="441"/>
      <c r="D231" s="441"/>
      <c r="E231" s="441"/>
      <c r="F231" s="441"/>
      <c r="G231" s="441"/>
      <c r="H231" s="441"/>
      <c r="I231" s="441"/>
      <c r="J231" s="441"/>
      <c r="K231" s="442"/>
      <c r="L231" s="442"/>
      <c r="M231" s="441"/>
    </row>
    <row r="232" spans="1:13" s="157" customFormat="1" ht="98.25" customHeight="1" thickBot="1" x14ac:dyDescent="0.25">
      <c r="A232" s="344">
        <v>1</v>
      </c>
      <c r="B232" s="382" t="s">
        <v>184</v>
      </c>
      <c r="C232" s="347"/>
      <c r="D232" s="347"/>
      <c r="E232" s="383"/>
      <c r="F232" s="344" t="s">
        <v>13</v>
      </c>
      <c r="G232" s="346">
        <v>50</v>
      </c>
      <c r="H232" s="384">
        <v>0</v>
      </c>
      <c r="I232" s="385"/>
      <c r="J232" s="284">
        <f t="shared" ref="J232" si="200">H232*(1+I232)</f>
        <v>0</v>
      </c>
      <c r="K232" s="31">
        <f t="shared" ref="K232" si="201">G232*H232</f>
        <v>0</v>
      </c>
      <c r="L232" s="31">
        <f t="shared" ref="L232" si="202">G232*J232</f>
        <v>0</v>
      </c>
      <c r="M232" s="387"/>
    </row>
    <row r="233" spans="1:13" s="74" customFormat="1" ht="15" customHeight="1" thickBot="1" x14ac:dyDescent="0.25">
      <c r="A233" s="389" t="s">
        <v>288</v>
      </c>
      <c r="B233" s="389"/>
      <c r="C233" s="389"/>
      <c r="D233" s="389"/>
      <c r="E233" s="389"/>
      <c r="F233" s="389"/>
      <c r="G233" s="389"/>
      <c r="H233" s="389"/>
      <c r="I233" s="389"/>
      <c r="J233" s="389"/>
      <c r="K233" s="390"/>
      <c r="L233" s="390"/>
      <c r="M233" s="389"/>
    </row>
    <row r="234" spans="1:13" s="157" customFormat="1" ht="30.75" customHeight="1" thickBot="1" x14ac:dyDescent="0.25">
      <c r="A234" s="154">
        <v>1</v>
      </c>
      <c r="B234" s="224" t="s">
        <v>283</v>
      </c>
      <c r="C234" s="220">
        <v>500</v>
      </c>
      <c r="D234" s="156"/>
      <c r="E234" s="225"/>
      <c r="F234" s="154" t="s">
        <v>10</v>
      </c>
      <c r="G234" s="155">
        <v>6</v>
      </c>
      <c r="H234" s="226">
        <v>0</v>
      </c>
      <c r="I234" s="227"/>
      <c r="J234" s="64">
        <f t="shared" ref="J234" si="203">H234*(1+I234)</f>
        <v>0</v>
      </c>
      <c r="K234" s="31">
        <f t="shared" ref="K234" si="204">G234*H234</f>
        <v>0</v>
      </c>
      <c r="L234" s="31">
        <f t="shared" ref="L234" si="205">G234*J234</f>
        <v>0</v>
      </c>
      <c r="M234" s="388"/>
    </row>
    <row r="235" spans="1:13" x14ac:dyDescent="0.2">
      <c r="A235" s="73"/>
      <c r="B235" s="73"/>
      <c r="C235" s="73"/>
      <c r="D235" s="73"/>
      <c r="E235" s="121"/>
      <c r="F235" s="73"/>
      <c r="G235" s="73"/>
      <c r="H235" s="228"/>
      <c r="I235" s="73"/>
      <c r="J235" s="228"/>
      <c r="K235" s="228"/>
      <c r="L235" s="228"/>
      <c r="M235" s="121"/>
    </row>
  </sheetData>
  <mergeCells count="94">
    <mergeCell ref="A216:M216"/>
    <mergeCell ref="A220:M220"/>
    <mergeCell ref="A113:M113"/>
    <mergeCell ref="I122:J122"/>
    <mergeCell ref="A119:M119"/>
    <mergeCell ref="I148:J148"/>
    <mergeCell ref="A138:A139"/>
    <mergeCell ref="A171:M171"/>
    <mergeCell ref="I162:J162"/>
    <mergeCell ref="I170:J170"/>
    <mergeCell ref="I191:J191"/>
    <mergeCell ref="A179:M179"/>
    <mergeCell ref="A173:M173"/>
    <mergeCell ref="I219:J219"/>
    <mergeCell ref="I213:J213"/>
    <mergeCell ref="A192:M192"/>
    <mergeCell ref="I176:J176"/>
    <mergeCell ref="A177:M177"/>
    <mergeCell ref="A157:M157"/>
    <mergeCell ref="A163:M163"/>
    <mergeCell ref="A24:M24"/>
    <mergeCell ref="A28:M28"/>
    <mergeCell ref="A26:M26"/>
    <mergeCell ref="A95:M95"/>
    <mergeCell ref="I66:J66"/>
    <mergeCell ref="I56:J56"/>
    <mergeCell ref="I70:J70"/>
    <mergeCell ref="A30:M30"/>
    <mergeCell ref="A52:M52"/>
    <mergeCell ref="A67:M67"/>
    <mergeCell ref="A85:M85"/>
    <mergeCell ref="A57:M57"/>
    <mergeCell ref="A32:M32"/>
    <mergeCell ref="A75:M75"/>
    <mergeCell ref="A231:M231"/>
    <mergeCell ref="A214:M214"/>
    <mergeCell ref="A201:M201"/>
    <mergeCell ref="I228:J228"/>
    <mergeCell ref="I223:J223"/>
    <mergeCell ref="A229:M229"/>
    <mergeCell ref="A224:M224"/>
    <mergeCell ref="A89:M89"/>
    <mergeCell ref="A81:M81"/>
    <mergeCell ref="A71:M71"/>
    <mergeCell ref="A91:M91"/>
    <mergeCell ref="A73:M73"/>
    <mergeCell ref="I80:J80"/>
    <mergeCell ref="A133:M133"/>
    <mergeCell ref="A3:M3"/>
    <mergeCell ref="A48:M48"/>
    <mergeCell ref="A50:M50"/>
    <mergeCell ref="A34:M34"/>
    <mergeCell ref="A38:M38"/>
    <mergeCell ref="A42:M42"/>
    <mergeCell ref="A36:M36"/>
    <mergeCell ref="A44:M44"/>
    <mergeCell ref="A46:M46"/>
    <mergeCell ref="A40:M40"/>
    <mergeCell ref="I9:J9"/>
    <mergeCell ref="A5:M5"/>
    <mergeCell ref="A10:M10"/>
    <mergeCell ref="I13:J13"/>
    <mergeCell ref="A14:M14"/>
    <mergeCell ref="I23:J23"/>
    <mergeCell ref="A77:M77"/>
    <mergeCell ref="A107:M107"/>
    <mergeCell ref="A93:M93"/>
    <mergeCell ref="A111:M111"/>
    <mergeCell ref="A87:M87"/>
    <mergeCell ref="A83:M83"/>
    <mergeCell ref="A123:M123"/>
    <mergeCell ref="I132:J132"/>
    <mergeCell ref="I100:J100"/>
    <mergeCell ref="A101:M101"/>
    <mergeCell ref="A109:M109"/>
    <mergeCell ref="A103:M103"/>
    <mergeCell ref="A105:M105"/>
    <mergeCell ref="I118:J118"/>
    <mergeCell ref="A233:M233"/>
    <mergeCell ref="A153:A155"/>
    <mergeCell ref="A134:A135"/>
    <mergeCell ref="A144:A145"/>
    <mergeCell ref="A143:M143"/>
    <mergeCell ref="A136:A137"/>
    <mergeCell ref="I142:J142"/>
    <mergeCell ref="A149:M149"/>
    <mergeCell ref="A146:A147"/>
    <mergeCell ref="I145:M145"/>
    <mergeCell ref="I147:M147"/>
    <mergeCell ref="I156:J156"/>
    <mergeCell ref="I154:M155"/>
    <mergeCell ref="I151:M152"/>
    <mergeCell ref="A150:A152"/>
    <mergeCell ref="I200:J200"/>
  </mergeCells>
  <phoneticPr fontId="0" type="noConversion"/>
  <pageMargins left="0.78740157480314965" right="0.59055118110236227" top="0.59055118110236227" bottom="0.55118110236220474" header="0.31496062992125984" footer="0.51181102362204722"/>
  <pageSetup paperSize="9" scale="66" orientation="landscape" r:id="rId1"/>
  <headerFooter alignWithMargins="0">
    <oddHeader>&amp;Lsprawa 67/2023&amp;C&amp;"Arial CE,Pogrubiony"FORMULARZ CENOWY&amp;R&amp;"Arial CE,Pogrubiony"ZAŁĄCZNIK NR 8 DO SWZ</oddHeader>
    <oddFooter>&amp;R&amp;P</oddFooter>
  </headerFooter>
  <rowBreaks count="12" manualBreakCount="12">
    <brk id="13" max="12" man="1"/>
    <brk id="35" max="12" man="1"/>
    <brk id="51" max="12" man="1"/>
    <brk id="66" max="12" man="1"/>
    <brk id="92" max="12" man="1"/>
    <brk id="112" max="12" man="1"/>
    <brk id="132" max="12" man="1"/>
    <brk id="156" max="12" man="1"/>
    <brk id="176" max="12" man="1"/>
    <brk id="191" max="12" man="1"/>
    <brk id="206" max="12" man="1"/>
    <brk id="21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Arkusz1!d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2023-06-14T06:27:51Z</cp:lastPrinted>
  <dcterms:created xsi:type="dcterms:W3CDTF">1997-02-26T13:46:56Z</dcterms:created>
  <dcterms:modified xsi:type="dcterms:W3CDTF">2023-07-14T08:44:22Z</dcterms:modified>
</cp:coreProperties>
</file>