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120" windowWidth="23250" windowHeight="12525"/>
  </bookViews>
  <sheets>
    <sheet name="Zadania" sheetId="1" r:id="rId1"/>
  </sheets>
  <definedNames>
    <definedName name="_FilterDatabase" localSheetId="0" hidden="1">Zadania!$A$1:$Q$271</definedName>
    <definedName name="inflacja">Zadania!#REF!</definedName>
    <definedName name="Print_Area" localSheetId="0">Zadania!$A:$Q</definedName>
  </definedNames>
  <calcPr calcId="144525"/>
</workbook>
</file>

<file path=xl/calcChain.xml><?xml version="1.0" encoding="utf-8"?>
<calcChain xmlns="http://schemas.openxmlformats.org/spreadsheetml/2006/main">
  <c r="L270" i="1" l="1"/>
  <c r="L267" i="1"/>
  <c r="M267" i="1" s="1"/>
  <c r="L266" i="1"/>
  <c r="M266" i="1" s="1"/>
  <c r="L265" i="1"/>
  <c r="M265" i="1" s="1"/>
  <c r="L264" i="1"/>
  <c r="M264" i="1" s="1"/>
  <c r="L260" i="1"/>
  <c r="M260" i="1" s="1"/>
  <c r="L259" i="1"/>
  <c r="M259" i="1" s="1"/>
  <c r="L258" i="1"/>
  <c r="M258" i="1" s="1"/>
  <c r="L257" i="1"/>
  <c r="M257" i="1" s="1"/>
  <c r="L256" i="1"/>
  <c r="L249" i="1"/>
  <c r="M249" i="1" s="1"/>
  <c r="M250" i="1" s="1"/>
  <c r="L246" i="1"/>
  <c r="M246" i="1" s="1"/>
  <c r="M247" i="1" s="1"/>
  <c r="L243" i="1"/>
  <c r="M243" i="1" s="1"/>
  <c r="M244" i="1" s="1"/>
  <c r="L240" i="1"/>
  <c r="M240" i="1" s="1"/>
  <c r="M241" i="1" s="1"/>
  <c r="L236" i="1"/>
  <c r="M236" i="1" s="1"/>
  <c r="M237" i="1" s="1"/>
  <c r="L233" i="1"/>
  <c r="M233" i="1" s="1"/>
  <c r="M234" i="1" s="1"/>
  <c r="L230" i="1"/>
  <c r="M230" i="1" s="1"/>
  <c r="M231" i="1" s="1"/>
  <c r="L227" i="1"/>
  <c r="M227" i="1" s="1"/>
  <c r="L226" i="1"/>
  <c r="M226" i="1" s="1"/>
  <c r="L223" i="1"/>
  <c r="M223" i="1" s="1"/>
  <c r="L222" i="1"/>
  <c r="M222" i="1" s="1"/>
  <c r="L221" i="1"/>
  <c r="M221" i="1" s="1"/>
  <c r="L220" i="1"/>
  <c r="M220" i="1" s="1"/>
  <c r="L219" i="1"/>
  <c r="M219" i="1" s="1"/>
  <c r="L218" i="1"/>
  <c r="M218" i="1" s="1"/>
  <c r="L215" i="1"/>
  <c r="M215" i="1" s="1"/>
  <c r="M216" i="1" s="1"/>
  <c r="L212" i="1"/>
  <c r="M212" i="1" s="1"/>
  <c r="L209" i="1"/>
  <c r="M209" i="1" s="1"/>
  <c r="M210" i="1" s="1"/>
  <c r="L206" i="1"/>
  <c r="M206" i="1" s="1"/>
  <c r="M207" i="1" s="1"/>
  <c r="L203" i="1"/>
  <c r="M203" i="1" s="1"/>
  <c r="M204" i="1" s="1"/>
  <c r="L200" i="1"/>
  <c r="M200" i="1" s="1"/>
  <c r="L199" i="1"/>
  <c r="M199" i="1" s="1"/>
  <c r="L196" i="1"/>
  <c r="M196" i="1" s="1"/>
  <c r="L195" i="1"/>
  <c r="M195" i="1" s="1"/>
  <c r="L192" i="1"/>
  <c r="M192" i="1" s="1"/>
  <c r="L191" i="1"/>
  <c r="M191" i="1" s="1"/>
  <c r="L187" i="1"/>
  <c r="M187" i="1" s="1"/>
  <c r="M188" i="1" s="1"/>
  <c r="L184" i="1"/>
  <c r="M184" i="1" s="1"/>
  <c r="L183" i="1"/>
  <c r="M183" i="1" s="1"/>
  <c r="L180" i="1"/>
  <c r="M180" i="1" s="1"/>
  <c r="L179" i="1"/>
  <c r="M179" i="1" s="1"/>
  <c r="L178" i="1"/>
  <c r="M178" i="1" s="1"/>
  <c r="L177" i="1"/>
  <c r="M177" i="1" s="1"/>
  <c r="L176" i="1"/>
  <c r="M176" i="1" s="1"/>
  <c r="L175" i="1"/>
  <c r="M175" i="1" s="1"/>
  <c r="L174" i="1"/>
  <c r="M174" i="1" s="1"/>
  <c r="L173" i="1"/>
  <c r="M173" i="1" s="1"/>
  <c r="L172" i="1"/>
  <c r="M172" i="1" s="1"/>
  <c r="L171" i="1"/>
  <c r="M171" i="1" s="1"/>
  <c r="L170" i="1"/>
  <c r="M170" i="1" s="1"/>
  <c r="L169" i="1"/>
  <c r="M169" i="1" s="1"/>
  <c r="L168" i="1"/>
  <c r="M168" i="1" s="1"/>
  <c r="L167" i="1"/>
  <c r="M167" i="1" s="1"/>
  <c r="L166" i="1"/>
  <c r="M166" i="1" s="1"/>
  <c r="L165" i="1"/>
  <c r="M165" i="1" s="1"/>
  <c r="L164" i="1"/>
  <c r="M164" i="1" s="1"/>
  <c r="L163" i="1"/>
  <c r="M163" i="1" s="1"/>
  <c r="L162" i="1"/>
  <c r="M162" i="1" s="1"/>
  <c r="L161" i="1"/>
  <c r="M161" i="1" s="1"/>
  <c r="L160" i="1"/>
  <c r="M160" i="1" s="1"/>
  <c r="L157" i="1"/>
  <c r="M157" i="1" s="1"/>
  <c r="M158" i="1" s="1"/>
  <c r="L154" i="1"/>
  <c r="M154" i="1" s="1"/>
  <c r="L153" i="1"/>
  <c r="M153" i="1" s="1"/>
  <c r="L150" i="1"/>
  <c r="M150" i="1" s="1"/>
  <c r="L149" i="1"/>
  <c r="M149" i="1" s="1"/>
  <c r="L146" i="1"/>
  <c r="M146" i="1" s="1"/>
  <c r="M147" i="1" s="1"/>
  <c r="L143" i="1"/>
  <c r="M143" i="1" s="1"/>
  <c r="M144" i="1" s="1"/>
  <c r="L140" i="1"/>
  <c r="M140" i="1" s="1"/>
  <c r="L139" i="1"/>
  <c r="M139" i="1" s="1"/>
  <c r="L136" i="1"/>
  <c r="M136" i="1" s="1"/>
  <c r="L135" i="1"/>
  <c r="M135" i="1" s="1"/>
  <c r="L134" i="1"/>
  <c r="M134" i="1" s="1"/>
  <c r="L133" i="1"/>
  <c r="M133" i="1" s="1"/>
  <c r="L132" i="1"/>
  <c r="M132" i="1" s="1"/>
  <c r="L131" i="1"/>
  <c r="M131" i="1" s="1"/>
  <c r="L130" i="1"/>
  <c r="M130" i="1" s="1"/>
  <c r="L129" i="1"/>
  <c r="M129" i="1" s="1"/>
  <c r="L128" i="1"/>
  <c r="M128" i="1" s="1"/>
  <c r="L127" i="1"/>
  <c r="M127" i="1" s="1"/>
  <c r="L126" i="1"/>
  <c r="M126" i="1" s="1"/>
  <c r="L125" i="1"/>
  <c r="M125" i="1" s="1"/>
  <c r="L124" i="1"/>
  <c r="M124" i="1" s="1"/>
  <c r="L123" i="1"/>
  <c r="M123" i="1" s="1"/>
  <c r="L122" i="1"/>
  <c r="M122" i="1" s="1"/>
  <c r="L121" i="1"/>
  <c r="M121" i="1" s="1"/>
  <c r="L120" i="1"/>
  <c r="M120" i="1" s="1"/>
  <c r="L119" i="1"/>
  <c r="M119" i="1" s="1"/>
  <c r="L118" i="1"/>
  <c r="M118" i="1" s="1"/>
  <c r="L117" i="1"/>
  <c r="M117" i="1" s="1"/>
  <c r="L116" i="1"/>
  <c r="M116" i="1" s="1"/>
  <c r="L115" i="1"/>
  <c r="M115" i="1" s="1"/>
  <c r="L114" i="1"/>
  <c r="M114" i="1" s="1"/>
  <c r="L113" i="1"/>
  <c r="M113" i="1" s="1"/>
  <c r="L112" i="1"/>
  <c r="M112" i="1" s="1"/>
  <c r="L111" i="1"/>
  <c r="M111" i="1" s="1"/>
  <c r="L110" i="1"/>
  <c r="M110" i="1" s="1"/>
  <c r="L109" i="1"/>
  <c r="M109" i="1" s="1"/>
  <c r="L108" i="1"/>
  <c r="M108" i="1" s="1"/>
  <c r="L107" i="1"/>
  <c r="M107" i="1" s="1"/>
  <c r="L106" i="1"/>
  <c r="M106" i="1" s="1"/>
  <c r="L105" i="1"/>
  <c r="M105" i="1" s="1"/>
  <c r="L104" i="1"/>
  <c r="M104" i="1" s="1"/>
  <c r="L103" i="1"/>
  <c r="M103" i="1" s="1"/>
  <c r="L102" i="1"/>
  <c r="M102" i="1" s="1"/>
  <c r="L101" i="1"/>
  <c r="M101" i="1" s="1"/>
  <c r="L100" i="1"/>
  <c r="M100" i="1" s="1"/>
  <c r="L99" i="1"/>
  <c r="M99" i="1" s="1"/>
  <c r="L98" i="1"/>
  <c r="M98" i="1" s="1"/>
  <c r="L97" i="1"/>
  <c r="M97" i="1" s="1"/>
  <c r="L96" i="1"/>
  <c r="M96" i="1" s="1"/>
  <c r="L95" i="1"/>
  <c r="M95" i="1" s="1"/>
  <c r="L94" i="1"/>
  <c r="M94" i="1" s="1"/>
  <c r="L93" i="1"/>
  <c r="M93" i="1" s="1"/>
  <c r="L92" i="1"/>
  <c r="M92" i="1" s="1"/>
  <c r="L91" i="1"/>
  <c r="M91" i="1" s="1"/>
  <c r="L90" i="1"/>
  <c r="M90" i="1" s="1"/>
  <c r="L89" i="1"/>
  <c r="M89" i="1" s="1"/>
  <c r="L88" i="1"/>
  <c r="M88" i="1" s="1"/>
  <c r="L87" i="1"/>
  <c r="M87" i="1" s="1"/>
  <c r="L86" i="1"/>
  <c r="M86" i="1" s="1"/>
  <c r="L85" i="1"/>
  <c r="M85" i="1" s="1"/>
  <c r="L84" i="1"/>
  <c r="M84" i="1" s="1"/>
  <c r="L83" i="1"/>
  <c r="M83" i="1" s="1"/>
  <c r="L82" i="1"/>
  <c r="M82" i="1" s="1"/>
  <c r="L81" i="1"/>
  <c r="M81" i="1" s="1"/>
  <c r="L80" i="1"/>
  <c r="M80" i="1" s="1"/>
  <c r="L79" i="1"/>
  <c r="M79" i="1" s="1"/>
  <c r="L78" i="1"/>
  <c r="M78" i="1" s="1"/>
  <c r="L77" i="1"/>
  <c r="M77" i="1" s="1"/>
  <c r="L76" i="1"/>
  <c r="M76" i="1" s="1"/>
  <c r="L75" i="1"/>
  <c r="M75" i="1" s="1"/>
  <c r="L74" i="1"/>
  <c r="M74" i="1" s="1"/>
  <c r="L73" i="1"/>
  <c r="M73" i="1" s="1"/>
  <c r="L72" i="1"/>
  <c r="M72" i="1" s="1"/>
  <c r="L71" i="1"/>
  <c r="M71" i="1" s="1"/>
  <c r="L67" i="1"/>
  <c r="M67" i="1" s="1"/>
  <c r="L66" i="1"/>
  <c r="M66" i="1" s="1"/>
  <c r="L65" i="1"/>
  <c r="M65" i="1" s="1"/>
  <c r="L64" i="1"/>
  <c r="M64" i="1" s="1"/>
  <c r="L63" i="1"/>
  <c r="M63" i="1" s="1"/>
  <c r="L62" i="1"/>
  <c r="M62" i="1" s="1"/>
  <c r="L61" i="1"/>
  <c r="M61" i="1" s="1"/>
  <c r="L60" i="1"/>
  <c r="M60" i="1" s="1"/>
  <c r="L59" i="1"/>
  <c r="M59" i="1" s="1"/>
  <c r="L58" i="1"/>
  <c r="M58" i="1" s="1"/>
  <c r="L57" i="1"/>
  <c r="M57" i="1" s="1"/>
  <c r="L54" i="1"/>
  <c r="M54" i="1" s="1"/>
  <c r="M55" i="1" s="1"/>
  <c r="L50" i="1"/>
  <c r="M50" i="1" s="1"/>
  <c r="L49" i="1"/>
  <c r="M49" i="1" s="1"/>
  <c r="L48" i="1"/>
  <c r="M48" i="1" s="1"/>
  <c r="L47" i="1"/>
  <c r="M47" i="1" s="1"/>
  <c r="L46" i="1"/>
  <c r="M46" i="1" s="1"/>
  <c r="L45" i="1"/>
  <c r="M45" i="1" s="1"/>
  <c r="L44" i="1"/>
  <c r="M44" i="1" s="1"/>
  <c r="L43" i="1"/>
  <c r="M43" i="1" s="1"/>
  <c r="L42" i="1"/>
  <c r="M42" i="1" s="1"/>
  <c r="L41" i="1"/>
  <c r="M41" i="1" s="1"/>
  <c r="L38" i="1"/>
  <c r="M38" i="1" s="1"/>
  <c r="L37" i="1"/>
  <c r="M37" i="1" s="1"/>
  <c r="L36" i="1"/>
  <c r="M36" i="1" s="1"/>
  <c r="L33" i="1"/>
  <c r="M33" i="1" s="1"/>
  <c r="M34" i="1" s="1"/>
  <c r="L30" i="1"/>
  <c r="M30" i="1" s="1"/>
  <c r="L29" i="1"/>
  <c r="M29" i="1" s="1"/>
  <c r="L28" i="1"/>
  <c r="M28" i="1" s="1"/>
  <c r="L27" i="1"/>
  <c r="M27" i="1" s="1"/>
  <c r="L26" i="1"/>
  <c r="M26" i="1" s="1"/>
  <c r="L25" i="1"/>
  <c r="M25" i="1" s="1"/>
  <c r="L24" i="1"/>
  <c r="M24" i="1" s="1"/>
  <c r="L23" i="1"/>
  <c r="M23" i="1" s="1"/>
  <c r="L22" i="1"/>
  <c r="M22" i="1" s="1"/>
  <c r="L21" i="1"/>
  <c r="M21" i="1" s="1"/>
  <c r="L20" i="1"/>
  <c r="M20" i="1" s="1"/>
  <c r="L19" i="1"/>
  <c r="M19" i="1" s="1"/>
  <c r="L18" i="1"/>
  <c r="M18" i="1" s="1"/>
  <c r="L17" i="1"/>
  <c r="M17" i="1" s="1"/>
  <c r="L16" i="1"/>
  <c r="M16" i="1" s="1"/>
  <c r="L15" i="1"/>
  <c r="M15" i="1" s="1"/>
  <c r="L14" i="1"/>
  <c r="M14" i="1" s="1"/>
  <c r="L13" i="1"/>
  <c r="M13" i="1" s="1"/>
  <c r="L12" i="1"/>
  <c r="M12" i="1" s="1"/>
  <c r="L11" i="1"/>
  <c r="M11" i="1" s="1"/>
  <c r="L10" i="1"/>
  <c r="M10" i="1" s="1"/>
  <c r="L9" i="1"/>
  <c r="M9" i="1" s="1"/>
  <c r="L8" i="1"/>
  <c r="M8" i="1" s="1"/>
  <c r="L7" i="1"/>
  <c r="M7" i="1" s="1"/>
  <c r="L4" i="1"/>
  <c r="M4" i="1" s="1"/>
  <c r="M5" i="1" s="1"/>
  <c r="K270" i="1"/>
  <c r="K267" i="1"/>
  <c r="K266" i="1"/>
  <c r="K265" i="1"/>
  <c r="K264" i="1"/>
  <c r="K260" i="1"/>
  <c r="K259" i="1"/>
  <c r="K258" i="1"/>
  <c r="K257" i="1"/>
  <c r="K256" i="1"/>
  <c r="K249" i="1"/>
  <c r="K246" i="1"/>
  <c r="K243" i="1"/>
  <c r="K240" i="1"/>
  <c r="K236" i="1"/>
  <c r="K233" i="1"/>
  <c r="K230" i="1"/>
  <c r="K227" i="1"/>
  <c r="K226" i="1"/>
  <c r="K223" i="1"/>
  <c r="K222" i="1"/>
  <c r="K221" i="1"/>
  <c r="K220" i="1"/>
  <c r="K219" i="1"/>
  <c r="K218" i="1"/>
  <c r="K215" i="1"/>
  <c r="K212" i="1"/>
  <c r="K209" i="1"/>
  <c r="K206" i="1"/>
  <c r="K203" i="1"/>
  <c r="K200" i="1"/>
  <c r="K199" i="1"/>
  <c r="K196" i="1"/>
  <c r="K195" i="1"/>
  <c r="K192" i="1"/>
  <c r="K191" i="1"/>
  <c r="K187" i="1"/>
  <c r="K184" i="1"/>
  <c r="K183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7" i="1"/>
  <c r="K154" i="1"/>
  <c r="K153" i="1"/>
  <c r="K150" i="1"/>
  <c r="K149" i="1"/>
  <c r="K146" i="1"/>
  <c r="K143" i="1"/>
  <c r="K140" i="1"/>
  <c r="K139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67" i="1"/>
  <c r="K66" i="1"/>
  <c r="K65" i="1"/>
  <c r="K64" i="1"/>
  <c r="K63" i="1"/>
  <c r="K62" i="1"/>
  <c r="K61" i="1"/>
  <c r="K60" i="1"/>
  <c r="K59" i="1"/>
  <c r="K58" i="1"/>
  <c r="K57" i="1"/>
  <c r="K54" i="1"/>
  <c r="K50" i="1"/>
  <c r="K49" i="1"/>
  <c r="K48" i="1"/>
  <c r="K47" i="1"/>
  <c r="K46" i="1"/>
  <c r="K45" i="1"/>
  <c r="K44" i="1"/>
  <c r="K43" i="1"/>
  <c r="K42" i="1"/>
  <c r="K41" i="1"/>
  <c r="K38" i="1"/>
  <c r="K37" i="1"/>
  <c r="K36" i="1"/>
  <c r="K33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4" i="1"/>
  <c r="L244" i="1" l="1"/>
  <c r="M39" i="1"/>
  <c r="M141" i="1"/>
  <c r="M193" i="1"/>
  <c r="M201" i="1"/>
  <c r="L5" i="1"/>
  <c r="M256" i="1"/>
  <c r="M261" i="1" s="1"/>
  <c r="L261" i="1"/>
  <c r="M197" i="1"/>
  <c r="L204" i="1"/>
  <c r="M155" i="1"/>
  <c r="M185" i="1"/>
  <c r="M228" i="1"/>
  <c r="L188" i="1"/>
  <c r="M51" i="1"/>
  <c r="M68" i="1"/>
  <c r="M137" i="1"/>
  <c r="M181" i="1"/>
  <c r="M224" i="1"/>
  <c r="M268" i="1"/>
  <c r="L147" i="1"/>
  <c r="L197" i="1"/>
  <c r="M31" i="1"/>
  <c r="M151" i="1"/>
  <c r="L34" i="1"/>
  <c r="L231" i="1"/>
  <c r="M270" i="1"/>
  <c r="M271" i="1" s="1"/>
  <c r="L271" i="1"/>
  <c r="L51" i="1"/>
  <c r="L141" i="1"/>
  <c r="L155" i="1"/>
  <c r="L210" i="1"/>
  <c r="L268" i="1"/>
  <c r="L68" i="1"/>
  <c r="L181" i="1"/>
  <c r="L224" i="1"/>
  <c r="L237" i="1"/>
  <c r="L250" i="1"/>
  <c r="L31" i="1"/>
  <c r="L39" i="1"/>
  <c r="L55" i="1"/>
  <c r="L137" i="1"/>
  <c r="L144" i="1"/>
  <c r="L151" i="1"/>
  <c r="L158" i="1"/>
  <c r="L185" i="1"/>
  <c r="L193" i="1"/>
  <c r="L201" i="1"/>
  <c r="L207" i="1"/>
  <c r="L216" i="1"/>
  <c r="L228" i="1"/>
  <c r="L234" i="1"/>
  <c r="L241" i="1"/>
  <c r="L247" i="1"/>
  <c r="C269" i="1" l="1"/>
  <c r="B271" i="1" s="1"/>
  <c r="A269" i="1" s="1"/>
  <c r="L213" i="1" l="1"/>
  <c r="B261" i="1" l="1"/>
  <c r="A253" i="1" s="1"/>
  <c r="B268" i="1"/>
  <c r="A263" i="1" s="1"/>
  <c r="B247" i="1"/>
  <c r="B231" i="1"/>
  <c r="A229" i="1" s="1"/>
  <c r="B213" i="1"/>
  <c r="B201" i="1"/>
  <c r="B185" i="1"/>
  <c r="A182" i="1" s="1"/>
  <c r="B151" i="1"/>
  <c r="A148" i="1" s="1"/>
  <c r="B137" i="1"/>
  <c r="A70" i="1" s="1"/>
  <c r="B39" i="1"/>
  <c r="B237" i="1"/>
  <c r="A235" i="1" s="1"/>
  <c r="B193" i="1"/>
  <c r="B144" i="1"/>
  <c r="B31" i="1"/>
  <c r="A6" i="1" s="1"/>
  <c r="B228" i="1"/>
  <c r="B197" i="1"/>
  <c r="B147" i="1"/>
  <c r="B34" i="1"/>
  <c r="B250" i="1"/>
  <c r="B234" i="1"/>
  <c r="B216" i="1"/>
  <c r="A214" i="1" s="1"/>
  <c r="B204" i="1"/>
  <c r="A202" i="1" s="1"/>
  <c r="B188" i="1"/>
  <c r="A186" i="1" s="1"/>
  <c r="B155" i="1"/>
  <c r="B141" i="1"/>
  <c r="B51" i="1"/>
  <c r="A40" i="1" s="1"/>
  <c r="B224" i="1"/>
  <c r="B207" i="1"/>
  <c r="A205" i="1" s="1"/>
  <c r="B158" i="1"/>
  <c r="B55" i="1"/>
  <c r="A53" i="1" s="1"/>
  <c r="B241" i="1"/>
  <c r="A239" i="1" s="1"/>
  <c r="B210" i="1"/>
  <c r="B181" i="1"/>
  <c r="B68" i="1"/>
  <c r="A56" i="1" s="1"/>
  <c r="B244" i="1"/>
  <c r="B5" i="1"/>
  <c r="A3" i="1" l="1"/>
  <c r="A242" i="1"/>
  <c r="A198" i="1"/>
  <c r="A248" i="1"/>
  <c r="A138" i="1"/>
  <c r="A245" i="1"/>
  <c r="A217" i="1"/>
  <c r="A35" i="1"/>
  <c r="A194" i="1"/>
  <c r="A142" i="1"/>
  <c r="A159" i="1"/>
  <c r="M213" i="1"/>
  <c r="A211" i="1"/>
  <c r="A32" i="1"/>
  <c r="A232" i="1"/>
  <c r="A145" i="1"/>
  <c r="A208" i="1"/>
  <c r="A156" i="1"/>
  <c r="A225" i="1"/>
  <c r="A190" i="1"/>
  <c r="A152" i="1"/>
</calcChain>
</file>

<file path=xl/sharedStrings.xml><?xml version="1.0" encoding="utf-8"?>
<sst xmlns="http://schemas.openxmlformats.org/spreadsheetml/2006/main" count="996" uniqueCount="405">
  <si>
    <t>L.p.</t>
  </si>
  <si>
    <t>Nazwa leku, preparatu</t>
  </si>
  <si>
    <t>Postać</t>
  </si>
  <si>
    <t>Dawka</t>
  </si>
  <si>
    <t>Ilość w opak</t>
  </si>
  <si>
    <t>j.m. w op.</t>
  </si>
  <si>
    <t>Ilość opakowań</t>
  </si>
  <si>
    <t>J.m.</t>
  </si>
  <si>
    <t>Cena netto</t>
  </si>
  <si>
    <t xml:space="preserve"> % VAT</t>
  </si>
  <si>
    <t>Cena brutto</t>
  </si>
  <si>
    <t>Wartość netto</t>
  </si>
  <si>
    <t>Wartość brutto</t>
  </si>
  <si>
    <t xml:space="preserve">Nazwa  handlowa wycenionego leku/preparatu, postać,dawka, ilość w opakowaniu </t>
  </si>
  <si>
    <t>Cena urzędowa hurtowa (jeśli dotyczy)</t>
  </si>
  <si>
    <t>Uwagi</t>
  </si>
  <si>
    <t>Kod EAN</t>
  </si>
  <si>
    <t xml:space="preserve">Paracetamolum                               </t>
  </si>
  <si>
    <t>Inj./fiol.</t>
  </si>
  <si>
    <t>1,0/100ml</t>
  </si>
  <si>
    <t xml:space="preserve"> szt.</t>
  </si>
  <si>
    <t xml:space="preserve"> op.</t>
  </si>
  <si>
    <t>Razem</t>
  </si>
  <si>
    <t>60mg</t>
  </si>
  <si>
    <t>szt.</t>
  </si>
  <si>
    <t>Tabl.</t>
  </si>
  <si>
    <t>Ivabradine</t>
  </si>
  <si>
    <t>5mg</t>
  </si>
  <si>
    <t>7,5mg</t>
  </si>
  <si>
    <t>10mg</t>
  </si>
  <si>
    <t>Trimetazidinum</t>
  </si>
  <si>
    <t>35mg</t>
  </si>
  <si>
    <t xml:space="preserve">Tabl.    </t>
  </si>
  <si>
    <t xml:space="preserve">Bisoprololi fumaras                </t>
  </si>
  <si>
    <t xml:space="preserve">Tabl.powl.    </t>
  </si>
  <si>
    <t>2mg</t>
  </si>
  <si>
    <t>Levetiracetamum</t>
  </si>
  <si>
    <t>Tabl.powl.</t>
  </si>
  <si>
    <t>0,25g</t>
  </si>
  <si>
    <t>1g</t>
  </si>
  <si>
    <t>Quetiapinum</t>
  </si>
  <si>
    <t>Tabl. o przedł. uwaln.</t>
  </si>
  <si>
    <t>50mg</t>
  </si>
  <si>
    <t>100 mg</t>
  </si>
  <si>
    <t>200mg</t>
  </si>
  <si>
    <t>0,025g</t>
  </si>
  <si>
    <t>0,1g</t>
  </si>
  <si>
    <t>0,2g</t>
  </si>
  <si>
    <t>Cefazolinum</t>
  </si>
  <si>
    <t>Fiolka</t>
  </si>
  <si>
    <t xml:space="preserve">Furosemidum                                </t>
  </si>
  <si>
    <t>Inj./amp.</t>
  </si>
  <si>
    <t>0,02/2ml</t>
  </si>
  <si>
    <t>Metamizolum natricum</t>
  </si>
  <si>
    <t>2,5/5ml</t>
  </si>
  <si>
    <t>Rozt.do infuzji</t>
  </si>
  <si>
    <t>op.</t>
  </si>
  <si>
    <t>Levofloxacinum</t>
  </si>
  <si>
    <t>5mg/ml-100ml</t>
  </si>
  <si>
    <t xml:space="preserve">Meropenemum                      </t>
  </si>
  <si>
    <t>Fiolka/proszek</t>
  </si>
  <si>
    <t>Aciclovirum</t>
  </si>
  <si>
    <t xml:space="preserve">Fiolka   </t>
  </si>
  <si>
    <t>12,5mg</t>
  </si>
  <si>
    <t>Clonidinum hydrochloricum</t>
  </si>
  <si>
    <t>75mg</t>
  </si>
  <si>
    <t>Hydrocortisoni butyras</t>
  </si>
  <si>
    <t xml:space="preserve">Krem        </t>
  </si>
  <si>
    <t>0,1%/15,0</t>
  </si>
  <si>
    <t xml:space="preserve">Maść        </t>
  </si>
  <si>
    <t>Hydrocortisonum</t>
  </si>
  <si>
    <t>0,1/2ml</t>
  </si>
  <si>
    <t>Hydrocortisoni acetas</t>
  </si>
  <si>
    <t>1%/15,0</t>
  </si>
  <si>
    <t>Hydrocortisonum, Oxytetracyclinum</t>
  </si>
  <si>
    <t>(10mg+30mg/g);  10,0</t>
  </si>
  <si>
    <t xml:space="preserve">Hydroxyzini hydrochloricum                  </t>
  </si>
  <si>
    <t>Mianserinum</t>
  </si>
  <si>
    <t>Promazini hydrochloridum</t>
  </si>
  <si>
    <t>Draż.</t>
  </si>
  <si>
    <t xml:space="preserve">Inj./fiol.  </t>
  </si>
  <si>
    <t>Timonacicum</t>
  </si>
  <si>
    <t>100mg</t>
  </si>
  <si>
    <t>Eptifibatidum</t>
  </si>
  <si>
    <t>20mg/10ml</t>
  </si>
  <si>
    <t>75mg/100ml</t>
  </si>
  <si>
    <t>20mg</t>
  </si>
  <si>
    <t>40mg</t>
  </si>
  <si>
    <t xml:space="preserve">Carvedilolum                    </t>
  </si>
  <si>
    <t>6,25mg</t>
  </si>
  <si>
    <t>25mg</t>
  </si>
  <si>
    <t>Olanzapinum</t>
  </si>
  <si>
    <t>Prosz. I rozp. do sporz. roztw. do wstrzykiwań</t>
  </si>
  <si>
    <t>10 mg</t>
  </si>
  <si>
    <t>fiol.</t>
  </si>
  <si>
    <t>Prosz. i rozp. do sporz. zaw. do wstrz. o przedł. uwaln.</t>
  </si>
  <si>
    <t>300 mg</t>
  </si>
  <si>
    <t>Clopidogrelum</t>
  </si>
  <si>
    <t>szt</t>
  </si>
  <si>
    <t>Amoxicillinum + Acidum clavulanicum</t>
  </si>
  <si>
    <t>1000mg</t>
  </si>
  <si>
    <t>1 g</t>
  </si>
  <si>
    <t xml:space="preserve">Benzylpenicillinum kalicum   </t>
  </si>
  <si>
    <t>3mln j.m.</t>
  </si>
  <si>
    <t>5mln j.m.</t>
  </si>
  <si>
    <t>Cloxacillinum</t>
  </si>
  <si>
    <t>2g</t>
  </si>
  <si>
    <t>Colistimethatum natricum</t>
  </si>
  <si>
    <t>1mln j.m.</t>
  </si>
  <si>
    <t>Kaps.</t>
  </si>
  <si>
    <t>Tabl. powl.</t>
  </si>
  <si>
    <t>Rifampicinum</t>
  </si>
  <si>
    <t>0,3g</t>
  </si>
  <si>
    <t xml:space="preserve">Dobutamini hydrochloridum       </t>
  </si>
  <si>
    <t>Inj.doż.</t>
  </si>
  <si>
    <t xml:space="preserve">Ferrum (III) w postaci kompleksu </t>
  </si>
  <si>
    <t>Roztwór do wstrzykiwań i infuzji</t>
  </si>
  <si>
    <t>100mg żelaza (III)/2ml</t>
  </si>
  <si>
    <t>Sodu pirosiarczan + Magnezu tlenek lekki + kwas cytrynowy bezwodny - proszek do sporządzenia roztworu doustnego typu CitraFleet</t>
  </si>
  <si>
    <t>Saszetki</t>
  </si>
  <si>
    <t>0,01g+3,5g+10,97g</t>
  </si>
  <si>
    <t>Cerebrolysinum - 215,2mg/ml</t>
  </si>
  <si>
    <t>10ml</t>
  </si>
  <si>
    <t>Sugammadexum</t>
  </si>
  <si>
    <t>100mg/ml-2ml</t>
  </si>
  <si>
    <t>Urapidilum</t>
  </si>
  <si>
    <t xml:space="preserve">Amp.   </t>
  </si>
  <si>
    <t>0,025/5ml</t>
  </si>
  <si>
    <t xml:space="preserve">Albuminum humanum </t>
  </si>
  <si>
    <t>Roztwór do infuzji</t>
  </si>
  <si>
    <t>20%/50ml</t>
  </si>
  <si>
    <t>20%/100ml</t>
  </si>
  <si>
    <t>Norepinephrinum</t>
  </si>
  <si>
    <t>4mg/4ml</t>
  </si>
  <si>
    <t>Maść do oczu</t>
  </si>
  <si>
    <t>Acidum acetylsalicylicum</t>
  </si>
  <si>
    <t>Tabl.  do zębodołu</t>
  </si>
  <si>
    <t>32mg</t>
  </si>
  <si>
    <t>Acidum ursodeoxycholicum</t>
  </si>
  <si>
    <t>250mg</t>
  </si>
  <si>
    <t xml:space="preserve">Allopurinolum                                  </t>
  </si>
  <si>
    <t xml:space="preserve">Articaini hydrochloricum+Epinephrini tartas </t>
  </si>
  <si>
    <t>Wkład do strz.</t>
  </si>
  <si>
    <t>40mg+0,005mg/1ml;  1,7ml</t>
  </si>
  <si>
    <t>Azathioprinum</t>
  </si>
  <si>
    <t xml:space="preserve">Płyn        </t>
  </si>
  <si>
    <t>300mg</t>
  </si>
  <si>
    <t>Betahistini dihydrochloridum</t>
  </si>
  <si>
    <t>8mg</t>
  </si>
  <si>
    <t>Biperideni hydrochloridum</t>
  </si>
  <si>
    <t>Calcium carbonicum</t>
  </si>
  <si>
    <t>Tabl./kaps.</t>
  </si>
  <si>
    <t xml:space="preserve">Chloramphenicolum                             </t>
  </si>
  <si>
    <t>1%/5,0</t>
  </si>
  <si>
    <t>Ciclosporinum</t>
  </si>
  <si>
    <t>50mg/1ml</t>
  </si>
  <si>
    <t>0,5mg/g</t>
  </si>
  <si>
    <t>Maść</t>
  </si>
  <si>
    <t>Clomethiazolum</t>
  </si>
  <si>
    <t xml:space="preserve">Clotrimazolum                              </t>
  </si>
  <si>
    <t>1%/20,0</t>
  </si>
  <si>
    <t>Clozapinum</t>
  </si>
  <si>
    <t>Colchicum</t>
  </si>
  <si>
    <t>0,5mg</t>
  </si>
  <si>
    <t>20 mg</t>
  </si>
  <si>
    <t>Dexpanthenolum</t>
  </si>
  <si>
    <t xml:space="preserve">Żel do oczu    </t>
  </si>
  <si>
    <t>10g</t>
  </si>
  <si>
    <t>op</t>
  </si>
  <si>
    <t>Donepezili hydrochloridum</t>
  </si>
  <si>
    <t xml:space="preserve">Dorzolamidum                     </t>
  </si>
  <si>
    <t>Kr.do oczu</t>
  </si>
  <si>
    <t>2%/5ml</t>
  </si>
  <si>
    <t>Fenofibratum</t>
  </si>
  <si>
    <t>Kaps. twarde</t>
  </si>
  <si>
    <t>Ferrosi sulfas</t>
  </si>
  <si>
    <t>Tabl. o przedł.uwaln.</t>
  </si>
  <si>
    <t>80mgFe++</t>
  </si>
  <si>
    <t>Ferri isomaltosidum 1000</t>
  </si>
  <si>
    <t>500 mg Fe3+/5ml</t>
  </si>
  <si>
    <t>Amp.strzyk.</t>
  </si>
  <si>
    <t>Filgrastimum - 48mln j.m./0,5ml</t>
  </si>
  <si>
    <t>48mln j.m.</t>
  </si>
  <si>
    <t>Gabapentinum</t>
  </si>
  <si>
    <t xml:space="preserve">Galantamini hydrobromidum                       </t>
  </si>
  <si>
    <t>5mg/ml</t>
  </si>
  <si>
    <t>Gryceroli trinitras</t>
  </si>
  <si>
    <t>0,01/10ml</t>
  </si>
  <si>
    <t xml:space="preserve">Heparinum natricum                                </t>
  </si>
  <si>
    <t>Żel</t>
  </si>
  <si>
    <t>1000j.m/g-35,0</t>
  </si>
  <si>
    <t>Syrop</t>
  </si>
  <si>
    <t xml:space="preserve">Hyoscini butylbromidum                           </t>
  </si>
  <si>
    <t>0,02/1ml</t>
  </si>
  <si>
    <t>Ibuprofenum</t>
  </si>
  <si>
    <t xml:space="preserve">Indometacinum                         </t>
  </si>
  <si>
    <t xml:space="preserve">Tabl. o przedł. uwalnianiu   </t>
  </si>
  <si>
    <t xml:space="preserve">Ipratropii bromidum - płyn do inhalacji                  </t>
  </si>
  <si>
    <t>5mg/20ml</t>
  </si>
  <si>
    <t xml:space="preserve">Kalii chloridum           </t>
  </si>
  <si>
    <t xml:space="preserve">Tabl. o przedłuż. uwalnianiu    </t>
  </si>
  <si>
    <t>600 mg</t>
  </si>
  <si>
    <t xml:space="preserve">Kalii citras+Kalii hydrogenocarbonas effervescens b/cukru                        </t>
  </si>
  <si>
    <t>Proszek</t>
  </si>
  <si>
    <t>3g</t>
  </si>
  <si>
    <t xml:space="preserve">szt. </t>
  </si>
  <si>
    <t xml:space="preserve">Lactulosum                               </t>
  </si>
  <si>
    <t>7,5 mg / 15 ml</t>
  </si>
  <si>
    <t>Lamotriginum</t>
  </si>
  <si>
    <t>0,5g/5ml</t>
  </si>
  <si>
    <t>Levomepromazinum</t>
  </si>
  <si>
    <t>Mesalazinum</t>
  </si>
  <si>
    <t>Tabl. dojelit.</t>
  </si>
  <si>
    <t>Metoprololi tartras</t>
  </si>
  <si>
    <t xml:space="preserve">Inj./amp.   </t>
  </si>
  <si>
    <t>5mg/5ml</t>
  </si>
  <si>
    <t>Ofloxacinum</t>
  </si>
  <si>
    <t>Oxybutyninum</t>
  </si>
  <si>
    <t>Paracetamolum</t>
  </si>
  <si>
    <t xml:space="preserve">Povidonum iodinatum </t>
  </si>
  <si>
    <t>10%r-r na skórę 1000ml</t>
  </si>
  <si>
    <t>Prednisonum</t>
  </si>
  <si>
    <t>Pregabalinum</t>
  </si>
  <si>
    <t>Kaps.twarde</t>
  </si>
  <si>
    <t>150mg</t>
  </si>
  <si>
    <t xml:space="preserve">Pyridostigmini bromidum                            </t>
  </si>
  <si>
    <t>Tabl. draż./tabl.</t>
  </si>
  <si>
    <t>Ropinirolum</t>
  </si>
  <si>
    <t>Tabl. o przedł. uwalnianiu</t>
  </si>
  <si>
    <t>Ropivacaini hydrochloridum</t>
  </si>
  <si>
    <t>50mg/10ml</t>
  </si>
  <si>
    <t>100mg/10ml</t>
  </si>
  <si>
    <t>Rosuvastatinum</t>
  </si>
  <si>
    <t>Simeticonum</t>
  </si>
  <si>
    <t>Benzyl Benzoate</t>
  </si>
  <si>
    <t>120 ml</t>
  </si>
  <si>
    <t>Solifenacini succinas</t>
  </si>
  <si>
    <t>Tamsulosini hydrochloridum</t>
  </si>
  <si>
    <t>Kaps. o zmodyf. uwalnianiu</t>
  </si>
  <si>
    <t>0,4mg</t>
  </si>
  <si>
    <t>Terlipressini acetas</t>
  </si>
  <si>
    <t>1mg/5-8,5ml</t>
  </si>
  <si>
    <t>Theophyllinum anhydricum</t>
  </si>
  <si>
    <t>Tabl.powl.p.uw.</t>
  </si>
  <si>
    <t xml:space="preserve">Thiamazolum                           </t>
  </si>
  <si>
    <t xml:space="preserve">Tabl.powl.   </t>
  </si>
  <si>
    <t>Thiamini hydrochloridum, Pyridoxini hydrochloridum, Cyanocobalaminum</t>
  </si>
  <si>
    <t>Tabl. powl</t>
  </si>
  <si>
    <t>0,1g+0,2g                +0,20mg</t>
  </si>
  <si>
    <t xml:space="preserve">Tizanidinum                                   </t>
  </si>
  <si>
    <t>Trimebutinum</t>
  </si>
  <si>
    <t>Tabl.powl./tabl.</t>
  </si>
  <si>
    <t>5 mg</t>
  </si>
  <si>
    <t>Cyclofosfamidum</t>
  </si>
  <si>
    <t>tabl. draż.</t>
  </si>
  <si>
    <t>Pantoprazolum</t>
  </si>
  <si>
    <t xml:space="preserve">Escitalopram </t>
  </si>
  <si>
    <t>Fluoksetyna</t>
  </si>
  <si>
    <t>Kaps./tabl.powl.</t>
  </si>
  <si>
    <t>Sertalina</t>
  </si>
  <si>
    <t>Duloxetinum</t>
  </si>
  <si>
    <t>Tabl. dojelitowe lub kaps. dojelitowe</t>
  </si>
  <si>
    <t>30 mg</t>
  </si>
  <si>
    <t>Trazodoni hydrochloridum</t>
  </si>
  <si>
    <t>150 mg</t>
  </si>
  <si>
    <t>Tabl. o przedł. uwal.</t>
  </si>
  <si>
    <t>Mirtazapina</t>
  </si>
  <si>
    <t>Tabl.uleg.rozp.w j.ust.</t>
  </si>
  <si>
    <t>15 mg</t>
  </si>
  <si>
    <t xml:space="preserve">Buspironi h/ch </t>
  </si>
  <si>
    <t>0,5 mg</t>
  </si>
  <si>
    <t xml:space="preserve">Haloperidolum                           </t>
  </si>
  <si>
    <t>0,005/1ml</t>
  </si>
  <si>
    <t xml:space="preserve">Tiapridum </t>
  </si>
  <si>
    <t>1,5 mg</t>
  </si>
  <si>
    <t>Clomipraminum</t>
  </si>
  <si>
    <t>Tabl.powl. o przedł. uwaln.</t>
  </si>
  <si>
    <t>Vortioxetinum</t>
  </si>
  <si>
    <t>Carbamazepinum</t>
  </si>
  <si>
    <t>Opipramoli dihydrochloridum</t>
  </si>
  <si>
    <t>Inj.</t>
  </si>
  <si>
    <t>Cariprazinum</t>
  </si>
  <si>
    <t>Arypiprazol</t>
  </si>
  <si>
    <t>7,5mg/1,3ml</t>
  </si>
  <si>
    <t>Lurasidonum</t>
  </si>
  <si>
    <t>37 mg</t>
  </si>
  <si>
    <t>Amp.-strz.</t>
  </si>
  <si>
    <t>5ml-6ml</t>
  </si>
  <si>
    <t>10ml-12ml</t>
  </si>
  <si>
    <t>Rivaroxabanum</t>
  </si>
  <si>
    <t>15mg</t>
  </si>
  <si>
    <t>Sevofluranum - płyn wziewny do znieczulenia ogólnego</t>
  </si>
  <si>
    <t xml:space="preserve">Płyn wziewny </t>
  </si>
  <si>
    <t>250ml</t>
  </si>
  <si>
    <t>Propofolum 1% - 10mg/ml - Emulsja do wstrzyk.lub inf.</t>
  </si>
  <si>
    <t>Butelka/fiolka</t>
  </si>
  <si>
    <t>1%/50ml</t>
  </si>
  <si>
    <t>Fiolka/ampułka</t>
  </si>
  <si>
    <t>1%/20ml</t>
  </si>
  <si>
    <t xml:space="preserve">Clindamycinum - 150mg/ml             </t>
  </si>
  <si>
    <t>Roztwór do wstrzyk. i inf.</t>
  </si>
  <si>
    <t>0,6/4ml</t>
  </si>
  <si>
    <t>0,3/2ml</t>
  </si>
  <si>
    <t>4mg/ml 100ml</t>
  </si>
  <si>
    <t>6mg/ml 100ml</t>
  </si>
  <si>
    <t>Fluoresceinum 10%</t>
  </si>
  <si>
    <t>0,5/5ml</t>
  </si>
  <si>
    <t>Levosimendanum - koncentrat do sporządzania roztworu do infuzji</t>
  </si>
  <si>
    <t>12,5mg/5ml</t>
  </si>
  <si>
    <t>Desfluranum - płyn wziewny do znieczulenia ogólnego</t>
  </si>
  <si>
    <t>240 ml</t>
  </si>
  <si>
    <t xml:space="preserve">Wodorowęglan sodu do hemodializy proszek typu Sol-Cart B lub BioCarb-G </t>
  </si>
  <si>
    <t>Kapsuły z zatyczkami</t>
  </si>
  <si>
    <t>650-720 g</t>
  </si>
  <si>
    <t>Acidum 5-aminolevulinicum hydrochloridum</t>
  </si>
  <si>
    <t>Proszek do sporządzania r-ru doustnego 30mg/ml</t>
  </si>
  <si>
    <t>1,5g</t>
  </si>
  <si>
    <t>Wstrzykiwacz</t>
  </si>
  <si>
    <t>300j.m./3ml</t>
  </si>
  <si>
    <t>300j.m./1,5ml</t>
  </si>
  <si>
    <t>Ceftazidimum, Avibactamum</t>
  </si>
  <si>
    <t>2 g</t>
  </si>
  <si>
    <t>Zestaw do scyntygrafii nerek DMSA</t>
  </si>
  <si>
    <t>inj</t>
  </si>
  <si>
    <t>10 ml</t>
  </si>
  <si>
    <t>zestaw</t>
  </si>
  <si>
    <t xml:space="preserve">Zestaw do scyntrygfrafii wątoby PoltechRBC </t>
  </si>
  <si>
    <t xml:space="preserve">inj. </t>
  </si>
  <si>
    <t>Zestaw do scyntyfrafii i limfoscyntygrafii NanoScan</t>
  </si>
  <si>
    <t>Cefepimum</t>
  </si>
  <si>
    <t>Esmololi hydrochloridum</t>
  </si>
  <si>
    <t>100 mg/10 ml</t>
  </si>
  <si>
    <t>Roztwór do wstrzykiwań</t>
  </si>
  <si>
    <t xml:space="preserve">Metronidazolum - 5mg/ml                             </t>
  </si>
  <si>
    <t>0,5/100ml</t>
  </si>
  <si>
    <t>405 mg</t>
  </si>
  <si>
    <t>Kompletna dieta do żywienia dojelitowego, bogatobiałkowa – 27% energii białkowej, oparta na białku kazeinowym i hydrolizacie serwatki, o wysokiej zawartości ω-3 kwasów tłuszczowych, tłuszczy MCT i antyoksydantów, wysokokaloryczna 1,5kcal/ml, bogatoresztkowa, o osmolarności do 340mOsmol/l.</t>
  </si>
  <si>
    <t>płyn</t>
  </si>
  <si>
    <t>500ml</t>
  </si>
  <si>
    <t>worek</t>
  </si>
  <si>
    <t>Specjalistyczna, kompletna dieta do żywienia dojelitowego, dla pacjentów z niewydolnością wątroby, o smaku neutralnym, zawierająca 44% aminokwasów rozgałęzionych, białko kazeinowe i sojowe, tłuszcze MCT, wysokokaloryczna 1,3kcal/ml, bogatoresztkowa, niskosodowa o osmolarności 330mOsmol/l.</t>
  </si>
  <si>
    <t>200ml</t>
  </si>
  <si>
    <t>butelka</t>
  </si>
  <si>
    <t>Kompletna dieta do żywienia dojelitowego  normokaloryczna, bezbłonnikowa o osmolarności 220mOsmol/l, o smaku neutralnym, zawierająca tłuszcze LCT, MCT i ω-3 kwasy tłuszczowe, wzbogacone w karnitynę, taurynę, cholinę i inozytol.</t>
  </si>
  <si>
    <t xml:space="preserve">płyn        </t>
  </si>
  <si>
    <t>1000ml</t>
  </si>
  <si>
    <t>Kompletna dieta do żywienia dojelitowego, wysokokaloryczna 2 kcal/ml, bogatobiałkowa 20% energii białkowej, zawierająca białko mleka, tłuszcze MCT/LCT i ω-3 kwasy tłuszczowe, niskosodowa, bezresztkowa, o osmolarności do 395mOsmol/l.</t>
  </si>
  <si>
    <t>Dieta kompletna, wysokobiałkowa 7,6-10g/100ml, wysokoenergetyczna 1,4-1,6kcal/ml, zawierająca składniki immunomodulujące, zawiera EPA, DEHA.</t>
  </si>
  <si>
    <t>Nazwa materiału, środka, leku</t>
  </si>
  <si>
    <t>Ilość</t>
  </si>
  <si>
    <t>J.m</t>
  </si>
  <si>
    <t>Cena jedn. Netto</t>
  </si>
  <si>
    <t xml:space="preserve">UWAGI </t>
  </si>
  <si>
    <t>Dieta kompletna pod względem odżywczym, normokaloryczna (1,04 kcal/ml), wspomagająca leczenie ran i odleżyn, bogatoresztkowa 1,5g/100ml, oparta na białku kazeinowym i sojowym, klinicznie wolna do laktozy, z zawartością argininy 0,85g/100ml, glutaminy 0,96g/100ml, energii z: białka 22%, węglowodanów 47%, tłuszczów 28%, błonnika 3%, o osmolarności 315mOsmol/l.</t>
  </si>
  <si>
    <t>Dieta wspomagająca leczenie ran, kompletna, hiperkaloryczna (1,24 kcal/ml), wysokobiałkowa z argininą. Zawartość białka nie mniejsza niż 8,8g/100 ml w tym 1,5g/100ml argininy. Zawierająca % energii z: białka 28%, węglowodanów 45-46%, tłuszczu 26%. Smak do wyboru przez Zamawiającego.</t>
  </si>
  <si>
    <t>Dieta dla pacjentów z chorobą nowotworową, wysokobiałkowa, hiperkaloryczna (2,4 kcal/ml), zawierająca 18g białka w 125 ml, źródłem białka jest kazeina i serwatka. Bezresztkowa, bezglutenowa. Smak do wyboru przez Zamawiającego.</t>
  </si>
  <si>
    <t>125ml</t>
  </si>
  <si>
    <t>Dieta kompletna pod względem odżywczym, wysokobiałkowa, zawartość białka 10g/100ml (serwatka, kazeina, groch, soja), węglowodany 10,4g/100ml, tłuszcze 4,9g/100ml, hiperkaloryczna (1,26 kcal/ml), bezresztkowa, wolna od laktozy (&lt;0,025g/100ml), % energii z białka 32%, węglowodanów 33%, tłuszczu 35%, o osmolarności 275 mOsmol/l, zawiera glutaminę.</t>
  </si>
  <si>
    <t>Roztwór do wypełniania kanałów cewnika zawierający cyclotaurolidynę, cytrynian i heparynę w ilości 500jm/ml typu TauroLock HEP500</t>
  </si>
  <si>
    <t>0,5 ml + 1 igła</t>
  </si>
  <si>
    <t>amp.-strzyk</t>
  </si>
  <si>
    <t>Szczepionka przeciw pneumokokom sacharydowa, skoniugowana, adsorbowana (13-walentna)</t>
  </si>
  <si>
    <t>Cena nie może przekroczyć wartości określonej w Programie profilaktyki zakażeń pneumokokowych wśród osób dorosłych w oparciu o szczepienia przeciwko pneumokokom w województwie kujawsko-pomorskim na podstawie uchwały Zarządu Województwa nr 7/215/23 z dnia 15 lutego 2023 r.</t>
  </si>
  <si>
    <t>kaps. twarde</t>
  </si>
  <si>
    <t>250 mg</t>
  </si>
  <si>
    <t>Roztwór do hemofiltracji w postaci dwukomorowego worka, zawierający 4,75l zasadowego r-ru wodorowęglanu w jednej komorze i 0,25l kwaśnego r-ru elektrolitów i glukozy w drugiej komorze (5,0l rotworu gotowego do użycia); z potasem odpowiednio 3mmol/l lub 4mmol/l i teoretycznej osmolarności odpowiednio 298mosm/l i 300mosm/l, typu MultiBic K3 lub K4.</t>
  </si>
  <si>
    <t>Płyn</t>
  </si>
  <si>
    <t>3 lub 4 mmol/l jonów potasu      5 l</t>
  </si>
  <si>
    <t>Kompleksu osseiny i hydroksyapatytu 
830 mg, co odpowiada około
444 mg hydroksyapatytu, 178 mg wapnia, 82 mg fosforu.</t>
  </si>
  <si>
    <t>tabletka powlekana</t>
  </si>
  <si>
    <t>830 mg
 (444 mg + 178 mg + 82 mg)</t>
  </si>
  <si>
    <t>Paracetamol</t>
  </si>
  <si>
    <t>Żel z lidokainą 2% i chlorheksydyną, miejscowo znieczulający i odkażający, sterylny</t>
  </si>
  <si>
    <t xml:space="preserve">Zamawiający posiada parowniki Sevofluranu: Datex-Ohmeda TEC7 - 4 szt.; kasety ALADIN 2 - 2 szt.; kaseta ALADIN 1 - 1 szt. Zamawiający dopuszcza ofertę równoważną (zostanie zawarta umowa zgodnie z załączonym wzorem umowy użyczenia dla zadania nr 17 na czas obowiązywania umowy, minimum 24 sztuk parowników kompatybilnych z ww. preparatem wraz z zabezpieczeniem technicznym (obsługa serwisowa, naprawy). Parowniki należy dostarczyć do Sekcji Sprzętu Medycznego w terminie 3 dni roboczych od dnia podpisania umowy. W razie potrzeby Zamawiający wymaga dostarczenia adapterów (konektorów) z pierwszą dostawą oraz uzupełnienia ich ilości na każde żądanie Zamawiającego.
</t>
  </si>
  <si>
    <t>Atorvastatinum</t>
  </si>
  <si>
    <t>roztwór do wstrzykiwań</t>
  </si>
  <si>
    <t>20 mg / ml</t>
  </si>
  <si>
    <t>5 amp.</t>
  </si>
  <si>
    <t>Polidocanol 2%</t>
  </si>
  <si>
    <t>Insulinum glarginum + Lixisenatidum</t>
  </si>
  <si>
    <t>100 j./ml + 33 mcg/ml</t>
  </si>
  <si>
    <t>100 j./ml + 50 mcg/ml</t>
  </si>
  <si>
    <t xml:space="preserve">Insulinum glulisinum </t>
  </si>
  <si>
    <t>Insulinum glarginum</t>
  </si>
  <si>
    <t>Wstrzykiwacz typu SoloStar</t>
  </si>
  <si>
    <t>Insulinum lisprum</t>
  </si>
  <si>
    <t>Saccharomyces boulardii CNCM I-745 - produkt leczniczy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</si>
  <si>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</si>
  <si>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</si>
  <si>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</si>
  <si>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</si>
  <si>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</si>
  <si>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</si>
  <si>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</si>
  <si>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</si>
  <si>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</si>
  <si>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</si>
  <si>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</si>
  <si>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14.</t>
  </si>
  <si>
    <t>15.</t>
  </si>
  <si>
    <t>16.</t>
  </si>
  <si>
    <t>12.</t>
  </si>
  <si>
    <t>13.</t>
  </si>
  <si>
    <t>17.</t>
  </si>
  <si>
    <t>Clobetasoli propionas - maść 30 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</si>
</sst>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_z_ł"/>
    <numFmt numFmtId="165" formatCode="0.0"/>
    <numFmt numFmtId="166" formatCode="#,##0.00\ &quot;zł&quot;"/>
  </numFmts>
  <fonts count="3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b/>
      <sz val="10"/>
      <name val="Calibri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Calibri"/>
      <family val="2"/>
      <charset val="238"/>
    </font>
    <font>
      <sz val="10"/>
      <color rgb="FF002060"/>
      <name val="Arial CE"/>
      <charset val="238"/>
    </font>
    <font>
      <b/>
      <sz val="10"/>
      <color rgb="FF333333"/>
      <name val="Arial CE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 tint="4.9989318521683403E-2"/>
      <name val="Arial CE"/>
      <charset val="238"/>
    </font>
    <font>
      <b/>
      <sz val="10"/>
      <color theme="1" tint="4.9989318521683403E-2"/>
      <name val="Arial CE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Arial CE"/>
      <family val="2"/>
      <charset val="238"/>
    </font>
    <font>
      <sz val="9"/>
      <color theme="1"/>
      <name val="Arial CE"/>
      <family val="2"/>
      <charset val="238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3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17" fillId="0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right" vertical="center"/>
    </xf>
    <xf numFmtId="0" fontId="17" fillId="0" borderId="0">
      <alignment horizontal="right" vertical="center"/>
    </xf>
    <xf numFmtId="0" fontId="17" fillId="0" borderId="0">
      <alignment horizontal="right" vertical="center"/>
    </xf>
    <xf numFmtId="0" fontId="17" fillId="0" borderId="0">
      <alignment horizontal="right" vertical="center"/>
    </xf>
    <xf numFmtId="0" fontId="17" fillId="0" borderId="0">
      <alignment horizontal="right" vertical="center"/>
    </xf>
    <xf numFmtId="0" fontId="17" fillId="0" borderId="0">
      <alignment horizontal="right" vertical="center"/>
    </xf>
    <xf numFmtId="0" fontId="17" fillId="0" borderId="0">
      <alignment horizontal="left" vertical="center"/>
    </xf>
    <xf numFmtId="0" fontId="18" fillId="0" borderId="0">
      <alignment horizontal="left" vertical="top"/>
    </xf>
    <xf numFmtId="0" fontId="19" fillId="0" borderId="0">
      <alignment horizontal="left" vertical="top"/>
    </xf>
    <xf numFmtId="0" fontId="17" fillId="4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left" vertical="top"/>
    </xf>
    <xf numFmtId="0" fontId="20" fillId="0" borderId="0">
      <alignment horizontal="right" vertical="center"/>
    </xf>
    <xf numFmtId="0" fontId="18" fillId="0" borderId="0">
      <alignment horizontal="right" vertical="center"/>
    </xf>
    <xf numFmtId="0" fontId="22" fillId="0" borderId="0">
      <alignment horizontal="left" vertical="top"/>
    </xf>
    <xf numFmtId="0" fontId="23" fillId="0" borderId="0">
      <alignment horizontal="lef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21" fillId="0" borderId="0">
      <alignment horizontal="right" vertical="top"/>
    </xf>
    <xf numFmtId="0" fontId="24" fillId="0" borderId="0">
      <alignment horizontal="center" vertical="top"/>
    </xf>
    <xf numFmtId="0" fontId="19" fillId="0" borderId="0">
      <alignment horizontal="left" vertical="top"/>
    </xf>
    <xf numFmtId="0" fontId="18" fillId="4" borderId="0">
      <alignment horizontal="center" vertical="center"/>
    </xf>
    <xf numFmtId="0" fontId="18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left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17" fillId="0" borderId="0">
      <alignment horizontal="center" vertical="center"/>
    </xf>
    <xf numFmtId="0" fontId="17" fillId="4" borderId="0">
      <alignment horizontal="center" vertical="center"/>
    </xf>
    <xf numFmtId="0" fontId="34" fillId="0" borderId="0" applyBorder="0"/>
    <xf numFmtId="0" fontId="34" fillId="0" borderId="0" applyBorder="0"/>
    <xf numFmtId="9" fontId="1" fillId="0" borderId="0" applyFont="0" applyFill="0" applyBorder="0" applyAlignment="0" applyProtection="0"/>
  </cellStyleXfs>
  <cellXfs count="264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 applyProtection="1">
      <alignment horizontal="center" vertical="center" shrinkToFit="1"/>
    </xf>
    <xf numFmtId="1" fontId="7" fillId="0" borderId="2" xfId="0" applyNumberFormat="1" applyFont="1" applyFill="1" applyBorder="1" applyAlignment="1" applyProtection="1">
      <alignment horizontal="center" vertical="center" wrapText="1" shrinkToFit="1"/>
    </xf>
    <xf numFmtId="0" fontId="7" fillId="2" borderId="3" xfId="2" applyFont="1" applyFill="1" applyBorder="1" applyAlignment="1">
      <alignment horizontal="left" vertical="center"/>
    </xf>
    <xf numFmtId="0" fontId="8" fillId="2" borderId="4" xfId="3" applyFont="1" applyFill="1" applyBorder="1" applyAlignment="1">
      <alignment horizontal="left" vertical="center" wrapText="1"/>
    </xf>
    <xf numFmtId="0" fontId="8" fillId="2" borderId="4" xfId="3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left" vertical="center" wrapText="1" shrinkToFit="1"/>
    </xf>
    <xf numFmtId="0" fontId="4" fillId="0" borderId="5" xfId="0" applyFont="1" applyFill="1" applyBorder="1" applyAlignment="1">
      <alignment horizontal="center" vertical="center" wrapText="1" shrinkToFit="1"/>
    </xf>
    <xf numFmtId="1" fontId="7" fillId="0" borderId="5" xfId="0" applyNumberFormat="1" applyFont="1" applyFill="1" applyBorder="1" applyAlignment="1">
      <alignment horizontal="center" vertical="center" shrinkToFit="1"/>
    </xf>
    <xf numFmtId="9" fontId="4" fillId="0" borderId="5" xfId="0" applyNumberFormat="1" applyFont="1" applyFill="1" applyBorder="1" applyAlignment="1" applyProtection="1">
      <alignment horizontal="center" vertical="center" shrinkToFit="1"/>
      <protection locked="0"/>
    </xf>
    <xf numFmtId="4" fontId="4" fillId="0" borderId="5" xfId="0" applyNumberFormat="1" applyFont="1" applyFill="1" applyBorder="1" applyAlignment="1" applyProtection="1">
      <alignment vertical="center" shrinkToFit="1"/>
      <protection locked="0"/>
    </xf>
    <xf numFmtId="4" fontId="2" fillId="0" borderId="5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7" fillId="0" borderId="0" xfId="2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vertical="center" wrapText="1" shrinkToFit="1"/>
    </xf>
    <xf numFmtId="0" fontId="10" fillId="0" borderId="0" xfId="0" applyFont="1" applyFill="1" applyBorder="1" applyAlignment="1">
      <alignment vertical="center" wrapText="1"/>
    </xf>
    <xf numFmtId="44" fontId="7" fillId="0" borderId="0" xfId="0" applyNumberFormat="1" applyFont="1" applyFill="1" applyBorder="1" applyAlignment="1">
      <alignment vertical="center"/>
    </xf>
    <xf numFmtId="4" fontId="8" fillId="0" borderId="0" xfId="1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left" vertical="center"/>
    </xf>
    <xf numFmtId="0" fontId="8" fillId="2" borderId="7" xfId="3" applyFont="1" applyFill="1" applyBorder="1" applyAlignment="1">
      <alignment horizontal="left" vertical="center" wrapText="1"/>
    </xf>
    <xf numFmtId="0" fontId="8" fillId="2" borderId="7" xfId="3" applyFont="1" applyFill="1" applyBorder="1" applyAlignment="1">
      <alignment horizontal="left" vertical="center"/>
    </xf>
    <xf numFmtId="0" fontId="4" fillId="0" borderId="9" xfId="0" applyFont="1" applyFill="1" applyBorder="1" applyAlignment="1" applyProtection="1">
      <alignment horizontal="center" vertical="center" wrapText="1" shrinkToFit="1"/>
      <protection locked="0"/>
    </xf>
    <xf numFmtId="0" fontId="7" fillId="0" borderId="9" xfId="0" applyFont="1" applyFill="1" applyBorder="1" applyAlignment="1" applyProtection="1">
      <alignment horizontal="left" vertical="center" wrapText="1" shrinkToFit="1"/>
      <protection locked="0"/>
    </xf>
    <xf numFmtId="0" fontId="4" fillId="0" borderId="9" xfId="0" applyFont="1" applyFill="1" applyBorder="1" applyAlignment="1" applyProtection="1">
      <alignment horizontal="center" vertical="center" shrinkToFit="1"/>
      <protection locked="0"/>
    </xf>
    <xf numFmtId="1" fontId="7" fillId="0" borderId="9" xfId="0" applyNumberFormat="1" applyFont="1" applyFill="1" applyBorder="1" applyAlignment="1" applyProtection="1">
      <alignment horizontal="center" vertical="center" shrinkToFit="1"/>
      <protection locked="0"/>
    </xf>
    <xf numFmtId="4" fontId="4" fillId="0" borderId="9" xfId="0" applyNumberFormat="1" applyFont="1" applyFill="1" applyBorder="1" applyAlignment="1" applyProtection="1">
      <alignment horizontal="center" vertical="center" shrinkToFit="1"/>
      <protection locked="0"/>
    </xf>
    <xf numFmtId="9" fontId="4" fillId="0" borderId="9" xfId="0" applyNumberFormat="1" applyFont="1" applyFill="1" applyBorder="1" applyAlignment="1" applyProtection="1">
      <alignment horizontal="center" vertical="center" shrinkToFit="1"/>
      <protection locked="0"/>
    </xf>
    <xf numFmtId="1" fontId="4" fillId="0" borderId="9" xfId="0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left" vertical="center" wrapText="1" shrinkToFit="1"/>
    </xf>
    <xf numFmtId="0" fontId="4" fillId="0" borderId="9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 shrinkToFit="1"/>
    </xf>
    <xf numFmtId="1" fontId="7" fillId="0" borderId="9" xfId="0" applyNumberFormat="1" applyFont="1" applyFill="1" applyBorder="1" applyAlignment="1">
      <alignment horizontal="center" vertical="center" shrinkToFit="1"/>
    </xf>
    <xf numFmtId="4" fontId="4" fillId="0" borderId="9" xfId="0" applyNumberFormat="1" applyFont="1" applyFill="1" applyBorder="1" applyAlignment="1">
      <alignment horizontal="center" vertical="center" shrinkToFit="1"/>
    </xf>
    <xf numFmtId="4" fontId="2" fillId="0" borderId="6" xfId="1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3" fontId="7" fillId="0" borderId="9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Fill="1" applyBorder="1" applyAlignment="1">
      <alignment horizontal="center" vertical="center"/>
    </xf>
    <xf numFmtId="9" fontId="12" fillId="0" borderId="9" xfId="2" applyNumberFormat="1" applyFont="1" applyFill="1" applyBorder="1" applyAlignment="1" applyProtection="1">
      <alignment horizontal="center" vertical="center" wrapText="1" shrinkToFit="1"/>
      <protection locked="0"/>
    </xf>
    <xf numFmtId="4" fontId="12" fillId="0" borderId="9" xfId="2" applyNumberFormat="1" applyFont="1" applyFill="1" applyBorder="1" applyAlignment="1">
      <alignment horizontal="center" vertical="center" shrinkToFit="1"/>
    </xf>
    <xf numFmtId="165" fontId="4" fillId="0" borderId="9" xfId="0" applyNumberFormat="1" applyFont="1" applyFill="1" applyBorder="1" applyAlignment="1">
      <alignment horizontal="center" vertical="center" shrinkToFit="1"/>
    </xf>
    <xf numFmtId="9" fontId="4" fillId="0" borderId="9" xfId="0" applyNumberFormat="1" applyFont="1" applyFill="1" applyBorder="1" applyAlignment="1">
      <alignment horizontal="center" vertical="center" shrinkToFit="1"/>
    </xf>
    <xf numFmtId="4" fontId="9" fillId="0" borderId="9" xfId="0" applyNumberFormat="1" applyFont="1" applyFill="1" applyBorder="1" applyAlignment="1" applyProtection="1">
      <alignment horizontal="center" vertical="center" wrapText="1" shrinkToFit="1"/>
      <protection locked="0"/>
    </xf>
    <xf numFmtId="164" fontId="4" fillId="0" borderId="9" xfId="5" applyNumberFormat="1" applyFont="1" applyFill="1" applyBorder="1" applyAlignment="1">
      <alignment horizontal="center" vertical="center" wrapText="1" shrinkToFit="1"/>
    </xf>
    <xf numFmtId="4" fontId="4" fillId="0" borderId="9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0" borderId="9" xfId="3" applyFont="1" applyFill="1" applyBorder="1" applyAlignment="1" applyProtection="1">
      <alignment horizontal="left" vertical="center" wrapText="1" shrinkToFit="1"/>
      <protection locked="0"/>
    </xf>
    <xf numFmtId="0" fontId="4" fillId="0" borderId="9" xfId="3" applyFont="1" applyFill="1" applyBorder="1" applyAlignment="1" applyProtection="1">
      <alignment horizontal="center" vertical="center" wrapText="1" shrinkToFit="1"/>
      <protection locked="0"/>
    </xf>
    <xf numFmtId="0" fontId="4" fillId="0" borderId="9" xfId="3" applyFont="1" applyFill="1" applyBorder="1" applyAlignment="1" applyProtection="1">
      <alignment horizontal="center" vertical="center" shrinkToFit="1"/>
      <protection locked="0"/>
    </xf>
    <xf numFmtId="1" fontId="7" fillId="0" borderId="9" xfId="3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0" applyFont="1" applyFill="1" applyBorder="1" applyAlignment="1">
      <alignment horizontal="center" vertical="center" wrapText="1" shrinkToFit="1"/>
    </xf>
    <xf numFmtId="0" fontId="7" fillId="0" borderId="9" xfId="6" applyFont="1" applyFill="1" applyBorder="1" applyAlignment="1">
      <alignment horizontal="left" vertical="center" wrapText="1" shrinkToFit="1"/>
    </xf>
    <xf numFmtId="0" fontId="7" fillId="0" borderId="9" xfId="0" applyFont="1" applyFill="1" applyBorder="1" applyAlignment="1">
      <alignment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1" fontId="7" fillId="0" borderId="9" xfId="0" applyNumberFormat="1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 shrinkToFit="1"/>
    </xf>
    <xf numFmtId="3" fontId="7" fillId="0" borderId="9" xfId="0" applyNumberFormat="1" applyFont="1" applyFill="1" applyBorder="1" applyAlignment="1">
      <alignment horizontal="center" vertical="center" wrapText="1" shrinkToFit="1"/>
    </xf>
    <xf numFmtId="4" fontId="4" fillId="0" borderId="9" xfId="0" applyNumberFormat="1" applyFont="1" applyFill="1" applyBorder="1" applyAlignment="1">
      <alignment horizontal="center" vertical="center" wrapText="1" shrinkToFit="1"/>
    </xf>
    <xf numFmtId="2" fontId="7" fillId="0" borderId="9" xfId="0" applyNumberFormat="1" applyFont="1" applyFill="1" applyBorder="1" applyAlignment="1" applyProtection="1">
      <alignment horizontal="left" vertical="center" wrapText="1" shrinkToFit="1"/>
      <protection locked="0"/>
    </xf>
    <xf numFmtId="0" fontId="7" fillId="0" borderId="9" xfId="0" applyFont="1" applyFill="1" applyBorder="1" applyAlignment="1">
      <alignment horizontal="center" vertical="center" shrinkToFit="1"/>
    </xf>
    <xf numFmtId="0" fontId="13" fillId="0" borderId="9" xfId="2" applyFont="1" applyFill="1" applyBorder="1" applyAlignment="1">
      <alignment horizontal="left" vertical="center" wrapText="1" shrinkToFit="1"/>
    </xf>
    <xf numFmtId="0" fontId="12" fillId="0" borderId="9" xfId="2" applyFont="1" applyFill="1" applyBorder="1" applyAlignment="1">
      <alignment horizontal="center" vertical="center" wrapText="1" shrinkToFit="1"/>
    </xf>
    <xf numFmtId="3" fontId="7" fillId="0" borderId="9" xfId="2" applyNumberFormat="1" applyFont="1" applyFill="1" applyBorder="1" applyAlignment="1">
      <alignment horizontal="center" vertical="center" wrapText="1" shrinkToFit="1"/>
    </xf>
    <xf numFmtId="9" fontId="12" fillId="0" borderId="9" xfId="2" applyNumberFormat="1" applyFont="1" applyFill="1" applyBorder="1" applyAlignment="1" applyProtection="1">
      <alignment horizontal="center" vertical="center" shrinkToFit="1"/>
      <protection locked="0"/>
    </xf>
    <xf numFmtId="0" fontId="11" fillId="0" borderId="9" xfId="2" applyNumberFormat="1" applyFont="1" applyFill="1" applyBorder="1" applyAlignment="1">
      <alignment horizontal="left" vertical="center" shrinkToFit="1"/>
    </xf>
    <xf numFmtId="0" fontId="7" fillId="0" borderId="9" xfId="0" applyFont="1" applyFill="1" applyBorder="1" applyAlignment="1">
      <alignment horizontal="left" vertical="center" wrapText="1"/>
    </xf>
    <xf numFmtId="9" fontId="4" fillId="0" borderId="9" xfId="0" applyNumberFormat="1" applyFont="1" applyFill="1" applyBorder="1" applyAlignment="1">
      <alignment horizontal="center" vertical="center" wrapText="1" shrinkToFit="1"/>
    </xf>
    <xf numFmtId="0" fontId="15" fillId="0" borderId="9" xfId="0" applyFont="1" applyFill="1" applyBorder="1" applyAlignment="1" applyProtection="1">
      <alignment horizontal="center" vertical="center" shrinkToFit="1"/>
      <protection locked="0"/>
    </xf>
    <xf numFmtId="4" fontId="2" fillId="0" borderId="9" xfId="1" applyNumberFormat="1" applyFont="1" applyFill="1" applyBorder="1" applyAlignment="1">
      <alignment horizontal="center" vertical="center"/>
    </xf>
    <xf numFmtId="1" fontId="13" fillId="0" borderId="9" xfId="0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justify" vertical="center" wrapText="1"/>
    </xf>
    <xf numFmtId="0" fontId="16" fillId="0" borderId="9" xfId="0" applyFont="1" applyFill="1" applyBorder="1" applyAlignment="1">
      <alignment vertical="center" wrapText="1"/>
    </xf>
    <xf numFmtId="4" fontId="12" fillId="0" borderId="9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9" xfId="0" applyNumberFormat="1" applyFont="1" applyFill="1" applyBorder="1" applyAlignment="1">
      <alignment horizontal="center" vertical="center" wrapText="1" shrinkToFit="1"/>
    </xf>
    <xf numFmtId="1" fontId="7" fillId="0" borderId="9" xfId="0" applyNumberFormat="1" applyFont="1" applyFill="1" applyBorder="1" applyAlignment="1">
      <alignment horizontal="center" vertical="center" wrapText="1" shrinkToFit="1"/>
    </xf>
    <xf numFmtId="0" fontId="4" fillId="0" borderId="9" xfId="0" applyNumberFormat="1" applyFont="1" applyFill="1" applyBorder="1" applyAlignment="1">
      <alignment horizontal="center" vertical="center"/>
    </xf>
    <xf numFmtId="1" fontId="7" fillId="0" borderId="9" xfId="0" applyNumberFormat="1" applyFont="1" applyFill="1" applyBorder="1" applyAlignment="1">
      <alignment horizontal="center" vertical="center"/>
    </xf>
    <xf numFmtId="9" fontId="4" fillId="0" borderId="9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 shrinkToFit="1"/>
    </xf>
    <xf numFmtId="0" fontId="4" fillId="0" borderId="10" xfId="0" applyFont="1" applyFill="1" applyBorder="1" applyAlignment="1">
      <alignment horizontal="center" vertical="center" shrinkToFit="1"/>
    </xf>
    <xf numFmtId="0" fontId="4" fillId="0" borderId="9" xfId="3" applyFont="1" applyFill="1" applyBorder="1" applyAlignment="1">
      <alignment horizontal="center" vertical="center" wrapText="1" shrinkToFit="1"/>
    </xf>
    <xf numFmtId="0" fontId="4" fillId="0" borderId="9" xfId="3" applyFont="1" applyFill="1" applyBorder="1" applyAlignment="1">
      <alignment horizontal="center" vertical="center" shrinkToFit="1"/>
    </xf>
    <xf numFmtId="1" fontId="7" fillId="0" borderId="9" xfId="3" applyNumberFormat="1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wrapText="1" shrinkToFit="1"/>
    </xf>
    <xf numFmtId="0" fontId="7" fillId="0" borderId="0" xfId="0" applyFont="1" applyFill="1" applyBorder="1" applyAlignment="1">
      <alignment horizontal="left" vertical="center" wrapText="1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horizontal="center" vertical="center" shrinkToFit="1"/>
    </xf>
    <xf numFmtId="4" fontId="4" fillId="0" borderId="0" xfId="0" applyNumberFormat="1" applyFont="1" applyFill="1" applyBorder="1" applyAlignment="1">
      <alignment horizontal="center" vertical="center" shrinkToFit="1"/>
    </xf>
    <xf numFmtId="9" fontId="4" fillId="0" borderId="0" xfId="0" applyNumberFormat="1" applyFont="1" applyFill="1" applyBorder="1" applyAlignment="1">
      <alignment horizontal="center" vertical="center" shrinkToFit="1"/>
    </xf>
    <xf numFmtId="4" fontId="4" fillId="0" borderId="0" xfId="0" applyNumberFormat="1" applyFont="1" applyFill="1" applyBorder="1" applyAlignment="1">
      <alignment shrinkToFit="1"/>
    </xf>
    <xf numFmtId="0" fontId="4" fillId="0" borderId="0" xfId="0" applyFont="1" applyFill="1" applyBorder="1" applyAlignment="1">
      <alignment horizontal="center" wrapText="1" shrinkToFit="1"/>
    </xf>
    <xf numFmtId="0" fontId="8" fillId="2" borderId="4" xfId="3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/>
    </xf>
    <xf numFmtId="0" fontId="0" fillId="0" borderId="0" xfId="0"/>
    <xf numFmtId="1" fontId="4" fillId="0" borderId="9" xfId="0" applyNumberFormat="1" applyFont="1" applyFill="1" applyBorder="1" applyAlignment="1" applyProtection="1">
      <alignment horizontal="center" vertical="center" shrinkToFit="1"/>
      <protection locked="0"/>
    </xf>
    <xf numFmtId="3" fontId="7" fillId="0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2" applyFont="1" applyFill="1" applyBorder="1" applyAlignment="1">
      <alignment horizontal="centerContinuous" vertical="center" wrapText="1"/>
    </xf>
    <xf numFmtId="0" fontId="7" fillId="0" borderId="0" xfId="0" applyFont="1" applyFill="1" applyBorder="1" applyAlignment="1">
      <alignment horizontal="centerContinuous" vertical="center" wrapText="1" shrinkToFit="1"/>
    </xf>
    <xf numFmtId="0" fontId="10" fillId="0" borderId="0" xfId="0" applyFont="1" applyFill="1" applyBorder="1" applyAlignment="1">
      <alignment horizontal="centerContinuous" vertical="center" wrapText="1"/>
    </xf>
    <xf numFmtId="0" fontId="4" fillId="0" borderId="0" xfId="0" applyFont="1" applyFill="1" applyBorder="1" applyAlignment="1">
      <alignment horizontal="centerContinuous" vertical="center" shrinkToFit="1"/>
    </xf>
    <xf numFmtId="3" fontId="10" fillId="0" borderId="9" xfId="0" applyNumberFormat="1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left" vertical="center"/>
    </xf>
    <xf numFmtId="0" fontId="8" fillId="2" borderId="10" xfId="3" applyFont="1" applyFill="1" applyBorder="1" applyAlignment="1">
      <alignment horizontal="left" vertical="center" wrapText="1"/>
    </xf>
    <xf numFmtId="0" fontId="8" fillId="2" borderId="10" xfId="3" applyFont="1" applyFill="1" applyBorder="1" applyAlignment="1">
      <alignment horizontal="left" vertical="center"/>
    </xf>
    <xf numFmtId="0" fontId="8" fillId="2" borderId="10" xfId="3" applyFont="1" applyFill="1" applyBorder="1" applyAlignment="1">
      <alignment horizontal="center" vertical="center"/>
    </xf>
    <xf numFmtId="3" fontId="7" fillId="0" borderId="9" xfId="0" applyNumberFormat="1" applyFont="1" applyFill="1" applyBorder="1" applyAlignment="1">
      <alignment horizontal="center" vertical="center" shrinkToFit="1"/>
    </xf>
    <xf numFmtId="3" fontId="7" fillId="0" borderId="5" xfId="0" applyNumberFormat="1" applyFont="1" applyFill="1" applyBorder="1" applyAlignment="1">
      <alignment horizontal="center" vertical="center" shrinkToFit="1"/>
    </xf>
    <xf numFmtId="3" fontId="7" fillId="0" borderId="9" xfId="0" applyNumberFormat="1" applyFont="1" applyFill="1" applyBorder="1" applyAlignment="1">
      <alignment horizontal="center" vertical="center"/>
    </xf>
    <xf numFmtId="3" fontId="29" fillId="0" borderId="9" xfId="0" applyNumberFormat="1" applyFont="1" applyFill="1" applyBorder="1" applyAlignment="1">
      <alignment horizontal="center" vertical="center" shrinkToFit="1"/>
    </xf>
    <xf numFmtId="3" fontId="7" fillId="0" borderId="9" xfId="3" applyNumberFormat="1" applyFont="1" applyFill="1" applyBorder="1" applyAlignment="1" applyProtection="1">
      <alignment horizontal="center" vertical="center" shrinkToFit="1"/>
      <protection locked="0"/>
    </xf>
    <xf numFmtId="3" fontId="13" fillId="0" borderId="9" xfId="2" applyNumberFormat="1" applyFont="1" applyFill="1" applyBorder="1" applyAlignment="1">
      <alignment horizontal="center" vertical="center" shrinkToFit="1"/>
    </xf>
    <xf numFmtId="3" fontId="4" fillId="0" borderId="9" xfId="3" applyNumberFormat="1" applyFont="1" applyFill="1" applyBorder="1" applyAlignment="1">
      <alignment horizontal="center" vertical="center" shrinkToFit="1"/>
    </xf>
    <xf numFmtId="3" fontId="13" fillId="0" borderId="9" xfId="0" applyNumberFormat="1" applyFont="1" applyFill="1" applyBorder="1" applyAlignment="1">
      <alignment horizontal="center" vertical="center" shrinkToFit="1"/>
    </xf>
    <xf numFmtId="3" fontId="7" fillId="0" borderId="0" xfId="0" applyNumberFormat="1" applyFont="1" applyFill="1" applyBorder="1" applyAlignment="1">
      <alignment vertical="center" shrinkToFi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8" fillId="2" borderId="4" xfId="3" quotePrefix="1" applyFont="1" applyFill="1" applyBorder="1" applyAlignment="1">
      <alignment horizontal="left" vertical="center"/>
    </xf>
    <xf numFmtId="0" fontId="0" fillId="0" borderId="0" xfId="0" applyBorder="1"/>
    <xf numFmtId="0" fontId="4" fillId="0" borderId="5" xfId="0" applyFont="1" applyFill="1" applyBorder="1" applyAlignment="1" applyProtection="1">
      <alignment horizontal="center" vertical="center" shrinkToFit="1"/>
      <protection locked="0"/>
    </xf>
    <xf numFmtId="0" fontId="7" fillId="0" borderId="5" xfId="0" applyFont="1" applyFill="1" applyBorder="1" applyAlignment="1" applyProtection="1">
      <alignment horizontal="left" vertical="center" wrapText="1" shrinkToFit="1"/>
      <protection locked="0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1" fontId="26" fillId="0" borderId="9" xfId="0" applyNumberFormat="1" applyFont="1" applyFill="1" applyBorder="1" applyAlignment="1" applyProtection="1">
      <alignment horizontal="center" vertical="center" wrapText="1"/>
    </xf>
    <xf numFmtId="0" fontId="26" fillId="0" borderId="9" xfId="0" applyNumberFormat="1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3" fontId="27" fillId="0" borderId="9" xfId="0" applyNumberFormat="1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9" fontId="26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>
      <alignment horizontal="centerContinuous" vertical="center" wrapText="1"/>
    </xf>
    <xf numFmtId="44" fontId="7" fillId="0" borderId="0" xfId="0" applyNumberFormat="1" applyFont="1" applyFill="1" applyBorder="1" applyAlignment="1">
      <alignment horizontal="centerContinuous" vertical="center"/>
    </xf>
    <xf numFmtId="4" fontId="8" fillId="0" borderId="0" xfId="1" applyNumberFormat="1" applyFont="1" applyFill="1" applyBorder="1" applyAlignment="1">
      <alignment horizontal="centerContinuous" vertical="center"/>
    </xf>
    <xf numFmtId="0" fontId="30" fillId="0" borderId="11" xfId="0" applyFont="1" applyFill="1" applyBorder="1" applyAlignment="1">
      <alignment horizontal="centerContinuous" vertical="center" wrapText="1"/>
    </xf>
    <xf numFmtId="0" fontId="13" fillId="0" borderId="9" xfId="0" applyFont="1" applyFill="1" applyBorder="1" applyAlignment="1" applyProtection="1">
      <alignment horizontal="left" vertical="center" wrapText="1" shrinkToFit="1"/>
      <protection locked="0"/>
    </xf>
    <xf numFmtId="0" fontId="31" fillId="0" borderId="2" xfId="0" applyFont="1" applyFill="1" applyBorder="1" applyAlignment="1">
      <alignment horizontal="left" vertical="center" wrapText="1"/>
    </xf>
    <xf numFmtId="0" fontId="30" fillId="2" borderId="4" xfId="3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left" vertical="center" wrapText="1" shrinkToFit="1"/>
    </xf>
    <xf numFmtId="0" fontId="32" fillId="0" borderId="0" xfId="0" applyFont="1" applyFill="1" applyBorder="1" applyAlignment="1" applyProtection="1">
      <alignment horizontal="left" vertical="center" wrapText="1"/>
      <protection locked="0"/>
    </xf>
    <xf numFmtId="0" fontId="30" fillId="2" borderId="7" xfId="3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 wrapText="1" shrinkToFit="1"/>
    </xf>
    <xf numFmtId="4" fontId="12" fillId="0" borderId="9" xfId="0" applyNumberFormat="1" applyFont="1" applyFill="1" applyBorder="1" applyAlignment="1" applyProtection="1">
      <alignment horizontal="left" vertical="center" wrapText="1" shrinkToFit="1"/>
    </xf>
    <xf numFmtId="0" fontId="14" fillId="0" borderId="9" xfId="0" applyFont="1" applyFill="1" applyBorder="1" applyAlignment="1">
      <alignment horizontal="left" vertical="center"/>
    </xf>
    <xf numFmtId="4" fontId="12" fillId="0" borderId="9" xfId="4" applyNumberFormat="1" applyFont="1" applyFill="1" applyBorder="1" applyAlignment="1" applyProtection="1">
      <alignment horizontal="left" vertical="center" wrapText="1" shrinkToFit="1"/>
    </xf>
    <xf numFmtId="0" fontId="12" fillId="0" borderId="9" xfId="0" applyNumberFormat="1" applyFont="1" applyFill="1" applyBorder="1" applyAlignment="1">
      <alignment horizontal="left" vertical="center" wrapText="1" shrinkToFit="1"/>
    </xf>
    <xf numFmtId="0" fontId="12" fillId="0" borderId="9" xfId="0" applyFont="1" applyFill="1" applyBorder="1" applyAlignment="1" applyProtection="1">
      <alignment horizontal="left" vertical="center" wrapText="1" shrinkToFit="1"/>
      <protection locked="0"/>
    </xf>
    <xf numFmtId="0" fontId="12" fillId="0" borderId="9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left" vertical="center" wrapText="1" shrinkToFit="1"/>
    </xf>
    <xf numFmtId="0" fontId="12" fillId="0" borderId="9" xfId="0" applyFont="1" applyFill="1" applyBorder="1" applyAlignment="1">
      <alignment horizontal="left" vertical="center"/>
    </xf>
    <xf numFmtId="0" fontId="12" fillId="0" borderId="9" xfId="0" applyNumberFormat="1" applyFont="1" applyFill="1" applyBorder="1" applyAlignment="1">
      <alignment horizontal="left" vertical="center" shrinkToFit="1"/>
    </xf>
    <xf numFmtId="0" fontId="32" fillId="0" borderId="0" xfId="0" applyFont="1" applyFill="1" applyBorder="1" applyAlignment="1" applyProtection="1">
      <alignment horizontal="centerContinuous" vertical="center" wrapText="1"/>
      <protection locked="0"/>
    </xf>
    <xf numFmtId="4" fontId="12" fillId="0" borderId="9" xfId="0" applyNumberFormat="1" applyFont="1" applyFill="1" applyBorder="1" applyAlignment="1">
      <alignment horizontal="left" vertical="center" wrapText="1" shrinkToFit="1"/>
    </xf>
    <xf numFmtId="8" fontId="12" fillId="0" borderId="9" xfId="0" applyNumberFormat="1" applyFont="1" applyFill="1" applyBorder="1" applyAlignment="1">
      <alignment horizontal="left" vertical="center" wrapText="1" shrinkToFit="1"/>
    </xf>
    <xf numFmtId="4" fontId="12" fillId="0" borderId="9" xfId="0" applyNumberFormat="1" applyFont="1" applyFill="1" applyBorder="1" applyAlignment="1" applyProtection="1">
      <alignment horizontal="left" vertical="center" shrinkToFit="1"/>
    </xf>
    <xf numFmtId="4" fontId="12" fillId="0" borderId="9" xfId="0" applyNumberFormat="1" applyFont="1" applyFill="1" applyBorder="1" applyAlignment="1" applyProtection="1">
      <alignment horizontal="left" vertical="center" shrinkToFit="1"/>
      <protection locked="0"/>
    </xf>
    <xf numFmtId="0" fontId="30" fillId="2" borderId="10" xfId="3" applyFont="1" applyFill="1" applyBorder="1" applyAlignment="1">
      <alignment horizontal="left" vertical="center"/>
    </xf>
    <xf numFmtId="0" fontId="27" fillId="0" borderId="9" xfId="0" applyFont="1" applyFill="1" applyBorder="1" applyAlignment="1" applyProtection="1">
      <alignment horizontal="center" vertical="center" wrapText="1"/>
      <protection locked="0"/>
    </xf>
    <xf numFmtId="4" fontId="12" fillId="0" borderId="0" xfId="0" applyNumberFormat="1" applyFont="1" applyFill="1" applyBorder="1" applyAlignment="1">
      <alignment horizontal="right" shrinkToFit="1"/>
    </xf>
    <xf numFmtId="0" fontId="12" fillId="0" borderId="0" xfId="0" applyFont="1" applyFill="1" applyBorder="1" applyAlignment="1">
      <alignment horizontal="left" vertical="center" wrapText="1" shrinkToFit="1"/>
    </xf>
    <xf numFmtId="44" fontId="32" fillId="0" borderId="0" xfId="1" applyFont="1" applyFill="1" applyBorder="1" applyAlignment="1" applyProtection="1">
      <alignment horizontal="left" vertical="center" wrapText="1"/>
      <protection locked="0"/>
    </xf>
    <xf numFmtId="4" fontId="12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9" xfId="1" applyNumberFormat="1" applyFont="1" applyFill="1" applyBorder="1" applyAlignment="1">
      <alignment horizontal="center" vertical="center" shrinkToFit="1"/>
    </xf>
    <xf numFmtId="4" fontId="12" fillId="0" borderId="9" xfId="0" applyNumberFormat="1" applyFont="1" applyFill="1" applyBorder="1" applyAlignment="1" applyProtection="1">
      <alignment horizontal="center" vertical="center" shrinkToFit="1"/>
    </xf>
    <xf numFmtId="0" fontId="12" fillId="0" borderId="9" xfId="0" applyFont="1" applyFill="1" applyBorder="1" applyAlignment="1" applyProtection="1">
      <alignment horizontal="center" vertical="center" shrinkToFit="1"/>
      <protection locked="0"/>
    </xf>
    <xf numFmtId="0" fontId="12" fillId="0" borderId="9" xfId="0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/>
    </xf>
    <xf numFmtId="4" fontId="12" fillId="0" borderId="9" xfId="0" applyNumberFormat="1" applyFont="1" applyFill="1" applyBorder="1" applyAlignment="1" applyProtection="1">
      <alignment horizontal="center" vertical="center" shrinkToFit="1"/>
      <protection locked="0"/>
    </xf>
    <xf numFmtId="164" fontId="12" fillId="0" borderId="9" xfId="0" applyNumberFormat="1" applyFont="1" applyFill="1" applyBorder="1" applyAlignment="1">
      <alignment horizontal="center" vertical="center" shrinkToFit="1"/>
    </xf>
    <xf numFmtId="2" fontId="12" fillId="0" borderId="9" xfId="0" applyNumberFormat="1" applyFont="1" applyFill="1" applyBorder="1" applyAlignment="1">
      <alignment horizontal="center" vertical="center" shrinkToFit="1"/>
    </xf>
    <xf numFmtId="164" fontId="12" fillId="0" borderId="9" xfId="5" applyNumberFormat="1" applyFont="1" applyFill="1" applyBorder="1" applyAlignment="1">
      <alignment horizontal="center" vertical="center" shrinkToFit="1"/>
    </xf>
    <xf numFmtId="4" fontId="12" fillId="0" borderId="9" xfId="0" applyNumberFormat="1" applyFont="1" applyFill="1" applyBorder="1" applyAlignment="1">
      <alignment horizontal="center" vertical="center"/>
    </xf>
    <xf numFmtId="0" fontId="14" fillId="0" borderId="9" xfId="2" applyFont="1" applyFill="1" applyBorder="1" applyAlignment="1">
      <alignment horizontal="center" vertical="center" shrinkToFit="1"/>
    </xf>
    <xf numFmtId="4" fontId="12" fillId="0" borderId="9" xfId="0" applyNumberFormat="1" applyFont="1" applyFill="1" applyBorder="1" applyAlignment="1">
      <alignment horizontal="center" vertical="center" shrinkToFit="1"/>
    </xf>
    <xf numFmtId="0" fontId="12" fillId="0" borderId="9" xfId="10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 wrapText="1" shrinkToFit="1"/>
    </xf>
    <xf numFmtId="0" fontId="12" fillId="0" borderId="9" xfId="0" applyFont="1" applyFill="1" applyBorder="1" applyAlignment="1">
      <alignment horizontal="center" shrinkToFit="1"/>
    </xf>
    <xf numFmtId="0" fontId="12" fillId="0" borderId="9" xfId="9" applyFont="1" applyFill="1" applyBorder="1" applyAlignment="1">
      <alignment horizontal="center" vertical="center" shrinkToFit="1"/>
    </xf>
    <xf numFmtId="44" fontId="4" fillId="0" borderId="9" xfId="1" applyFont="1" applyFill="1" applyBorder="1" applyAlignment="1">
      <alignment horizontal="center" vertical="center" wrapText="1" shrinkToFit="1"/>
    </xf>
    <xf numFmtId="44" fontId="2" fillId="0" borderId="9" xfId="1" applyFont="1" applyFill="1" applyBorder="1" applyAlignment="1">
      <alignment horizontal="center" vertical="center" wrapText="1" shrinkToFit="1"/>
    </xf>
    <xf numFmtId="44" fontId="2" fillId="0" borderId="9" xfId="1" applyFont="1" applyFill="1" applyBorder="1" applyAlignment="1" applyProtection="1">
      <alignment horizontal="center" vertical="center" wrapText="1" shrinkToFit="1"/>
    </xf>
    <xf numFmtId="44" fontId="2" fillId="0" borderId="6" xfId="1" applyFont="1" applyFill="1" applyBorder="1" applyAlignment="1" applyProtection="1">
      <alignment horizontal="center" vertical="center" wrapText="1" shrinkToFit="1"/>
      <protection locked="0"/>
    </xf>
    <xf numFmtId="0" fontId="30" fillId="2" borderId="4" xfId="3" applyFont="1" applyFill="1" applyBorder="1" applyAlignment="1">
      <alignment horizontal="center" vertical="center"/>
    </xf>
    <xf numFmtId="44" fontId="3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0" fillId="2" borderId="7" xfId="3" applyFont="1" applyFill="1" applyBorder="1" applyAlignment="1">
      <alignment horizontal="center" vertical="center"/>
    </xf>
    <xf numFmtId="0" fontId="32" fillId="0" borderId="0" xfId="0" applyFont="1" applyFill="1" applyBorder="1" applyAlignment="1" applyProtection="1">
      <alignment horizontal="center" vertical="center" wrapText="1"/>
      <protection locked="0"/>
    </xf>
    <xf numFmtId="0" fontId="30" fillId="2" borderId="10" xfId="3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shrinkToFit="1"/>
    </xf>
    <xf numFmtId="44" fontId="12" fillId="0" borderId="9" xfId="1" applyFont="1" applyFill="1" applyBorder="1" applyAlignment="1" applyProtection="1">
      <alignment horizontal="right" vertical="center" wrapText="1" shrinkToFit="1"/>
      <protection locked="0"/>
    </xf>
    <xf numFmtId="44" fontId="12" fillId="0" borderId="9" xfId="1" applyFont="1" applyFill="1" applyBorder="1" applyAlignment="1" applyProtection="1">
      <alignment horizontal="right" vertical="center" shrinkToFit="1"/>
    </xf>
    <xf numFmtId="0" fontId="4" fillId="0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9" xfId="2" applyFont="1" applyFill="1" applyBorder="1" applyAlignment="1" applyProtection="1">
      <alignment horizontal="center" vertical="center" shrinkToFit="1"/>
      <protection locked="0"/>
    </xf>
    <xf numFmtId="44" fontId="31" fillId="0" borderId="2" xfId="0" applyNumberFormat="1" applyFont="1" applyFill="1" applyBorder="1" applyAlignment="1">
      <alignment horizontal="center" vertical="center" wrapText="1"/>
    </xf>
    <xf numFmtId="44" fontId="12" fillId="0" borderId="9" xfId="1" applyNumberFormat="1" applyFont="1" applyFill="1" applyBorder="1" applyAlignment="1" applyProtection="1">
      <alignment horizontal="right" vertical="center" wrapText="1" shrinkToFit="1"/>
      <protection locked="0"/>
    </xf>
    <xf numFmtId="44" fontId="12" fillId="0" borderId="9" xfId="1" applyNumberFormat="1" applyFont="1" applyFill="1" applyBorder="1" applyAlignment="1">
      <alignment horizontal="right" vertical="center" shrinkToFit="1"/>
    </xf>
    <xf numFmtId="44" fontId="12" fillId="0" borderId="9" xfId="1" applyNumberFormat="1" applyFont="1" applyFill="1" applyBorder="1" applyAlignment="1" applyProtection="1">
      <alignment horizontal="right" vertical="center" shrinkToFit="1"/>
    </xf>
    <xf numFmtId="44" fontId="12" fillId="0" borderId="9" xfId="1" applyNumberFormat="1" applyFont="1" applyFill="1" applyBorder="1" applyAlignment="1" applyProtection="1">
      <alignment horizontal="right" vertical="center" shrinkToFit="1"/>
      <protection locked="0"/>
    </xf>
    <xf numFmtId="44" fontId="12" fillId="0" borderId="9" xfId="0" applyNumberFormat="1" applyFont="1" applyFill="1" applyBorder="1" applyAlignment="1">
      <alignment horizontal="center" vertical="center" shrinkToFit="1"/>
    </xf>
    <xf numFmtId="44" fontId="12" fillId="0" borderId="9" xfId="0" applyNumberFormat="1" applyFont="1" applyFill="1" applyBorder="1" applyAlignment="1" applyProtection="1">
      <alignment horizontal="center" vertical="center" shrinkToFit="1"/>
      <protection locked="0"/>
    </xf>
    <xf numFmtId="44" fontId="12" fillId="0" borderId="9" xfId="0" applyNumberFormat="1" applyFont="1" applyFill="1" applyBorder="1" applyAlignment="1">
      <alignment horizontal="center" vertical="center"/>
    </xf>
    <xf numFmtId="44" fontId="12" fillId="0" borderId="9" xfId="1" applyNumberFormat="1" applyFont="1" applyFill="1" applyBorder="1" applyAlignment="1">
      <alignment horizontal="center" vertical="center" shrinkToFit="1"/>
    </xf>
    <xf numFmtId="44" fontId="34" fillId="0" borderId="0" xfId="173" applyNumberFormat="1" applyFill="1" applyAlignment="1" applyProtection="1">
      <alignment horizontal="center"/>
    </xf>
    <xf numFmtId="44" fontId="34" fillId="0" borderId="0" xfId="174" applyNumberFormat="1" applyFill="1" applyAlignment="1" applyProtection="1">
      <alignment horizontal="center"/>
    </xf>
    <xf numFmtId="44" fontId="12" fillId="0" borderId="0" xfId="0" applyNumberFormat="1" applyFont="1" applyFill="1" applyBorder="1" applyAlignment="1">
      <alignment horizontal="center" shrinkToFit="1"/>
    </xf>
    <xf numFmtId="1" fontId="25" fillId="0" borderId="0" xfId="0" applyNumberFormat="1" applyFont="1" applyFill="1" applyBorder="1" applyAlignment="1" applyProtection="1">
      <alignment horizontal="centerContinuous" vertical="top" wrapText="1"/>
    </xf>
    <xf numFmtId="44" fontId="5" fillId="0" borderId="2" xfId="1" applyFont="1" applyFill="1" applyBorder="1" applyAlignment="1">
      <alignment horizontal="center" vertical="center" wrapText="1"/>
    </xf>
    <xf numFmtId="44" fontId="7" fillId="0" borderId="2" xfId="1" applyFont="1" applyFill="1" applyBorder="1" applyAlignment="1" applyProtection="1">
      <alignment horizontal="center" vertical="center" wrapText="1" shrinkToFit="1"/>
    </xf>
    <xf numFmtId="44" fontId="8" fillId="2" borderId="4" xfId="1" applyFont="1" applyFill="1" applyBorder="1" applyAlignment="1">
      <alignment horizontal="left" vertical="center"/>
    </xf>
    <xf numFmtId="44" fontId="8" fillId="2" borderId="7" xfId="1" applyFont="1" applyFill="1" applyBorder="1" applyAlignment="1">
      <alignment horizontal="left" vertical="center"/>
    </xf>
    <xf numFmtId="44" fontId="8" fillId="2" borderId="10" xfId="1" applyFont="1" applyFill="1" applyBorder="1" applyAlignment="1">
      <alignment horizontal="left" vertical="center"/>
    </xf>
    <xf numFmtId="44" fontId="26" fillId="0" borderId="9" xfId="1" applyFont="1" applyFill="1" applyBorder="1" applyAlignment="1" applyProtection="1">
      <alignment horizontal="center" vertical="center" wrapText="1"/>
      <protection locked="0"/>
    </xf>
    <xf numFmtId="44" fontId="7" fillId="0" borderId="1" xfId="1" applyFont="1" applyFill="1" applyBorder="1" applyAlignment="1" applyProtection="1">
      <alignment horizontal="center" vertical="center" shrinkToFit="1"/>
    </xf>
    <xf numFmtId="166" fontId="5" fillId="0" borderId="2" xfId="1" applyNumberFormat="1" applyFont="1" applyFill="1" applyBorder="1" applyAlignment="1">
      <alignment horizontal="center" vertical="center" wrapText="1"/>
    </xf>
    <xf numFmtId="166" fontId="7" fillId="0" borderId="1" xfId="1" applyNumberFormat="1" applyFont="1" applyFill="1" applyBorder="1" applyAlignment="1" applyProtection="1">
      <alignment horizontal="center" vertical="center" shrinkToFit="1"/>
    </xf>
    <xf numFmtId="166" fontId="8" fillId="2" borderId="4" xfId="1" applyNumberFormat="1" applyFont="1" applyFill="1" applyBorder="1" applyAlignment="1">
      <alignment horizontal="left" vertical="center"/>
    </xf>
    <xf numFmtId="166" fontId="4" fillId="0" borderId="5" xfId="1" applyNumberFormat="1" applyFont="1" applyFill="1" applyBorder="1" applyAlignment="1">
      <alignment horizontal="center" vertical="center" shrinkToFit="1"/>
    </xf>
    <xf numFmtId="166" fontId="10" fillId="0" borderId="0" xfId="1" applyNumberFormat="1" applyFont="1" applyFill="1" applyBorder="1" applyAlignment="1">
      <alignment vertical="center" wrapText="1"/>
    </xf>
    <xf numFmtId="166" fontId="8" fillId="2" borderId="7" xfId="1" applyNumberFormat="1" applyFont="1" applyFill="1" applyBorder="1" applyAlignment="1">
      <alignment horizontal="left" vertical="center"/>
    </xf>
    <xf numFmtId="166" fontId="4" fillId="0" borderId="9" xfId="1" applyNumberFormat="1" applyFont="1" applyFill="1" applyBorder="1" applyAlignment="1" applyProtection="1">
      <alignment horizontal="center" vertical="center" shrinkToFit="1"/>
      <protection locked="0"/>
    </xf>
    <xf numFmtId="166" fontId="11" fillId="0" borderId="9" xfId="1" applyNumberFormat="1" applyFont="1" applyFill="1" applyBorder="1" applyAlignment="1">
      <alignment horizontal="center" vertical="center" shrinkToFit="1"/>
    </xf>
    <xf numFmtId="166" fontId="4" fillId="0" borderId="9" xfId="1" applyNumberFormat="1" applyFont="1" applyFill="1" applyBorder="1" applyAlignment="1">
      <alignment horizontal="center" vertical="center"/>
    </xf>
    <xf numFmtId="166" fontId="4" fillId="0" borderId="9" xfId="1" applyNumberFormat="1" applyFont="1" applyFill="1" applyBorder="1" applyAlignment="1">
      <alignment horizontal="center" vertical="center" shrinkToFit="1"/>
    </xf>
    <xf numFmtId="166" fontId="12" fillId="0" borderId="9" xfId="1" applyNumberFormat="1" applyFont="1" applyFill="1" applyBorder="1" applyAlignment="1">
      <alignment horizontal="center" vertical="center" shrinkToFit="1"/>
    </xf>
    <xf numFmtId="166" fontId="10" fillId="0" borderId="0" xfId="1" applyNumberFormat="1" applyFont="1" applyFill="1" applyBorder="1" applyAlignment="1">
      <alignment horizontal="centerContinuous" vertical="center" wrapText="1"/>
    </xf>
    <xf numFmtId="166" fontId="8" fillId="2" borderId="10" xfId="1" applyNumberFormat="1" applyFont="1" applyFill="1" applyBorder="1" applyAlignment="1">
      <alignment horizontal="left" vertical="center"/>
    </xf>
    <xf numFmtId="166" fontId="26" fillId="0" borderId="9" xfId="1" applyNumberFormat="1" applyFont="1" applyFill="1" applyBorder="1" applyAlignment="1" applyProtection="1">
      <alignment horizontal="center" vertical="center" wrapText="1"/>
      <protection locked="0"/>
    </xf>
    <xf numFmtId="166" fontId="4" fillId="0" borderId="5" xfId="1" applyNumberFormat="1" applyFont="1" applyFill="1" applyBorder="1" applyAlignment="1" applyProtection="1">
      <alignment horizontal="center" vertical="center" shrinkToFit="1"/>
      <protection locked="0"/>
    </xf>
    <xf numFmtId="166" fontId="7" fillId="0" borderId="0" xfId="1" applyNumberFormat="1" applyFont="1" applyFill="1" applyBorder="1" applyAlignment="1">
      <alignment vertical="center" shrinkToFit="1"/>
    </xf>
    <xf numFmtId="166" fontId="25" fillId="0" borderId="0" xfId="1" applyNumberFormat="1" applyFont="1" applyFill="1" applyBorder="1" applyAlignment="1" applyProtection="1">
      <alignment horizontal="centerContinuous" vertical="top" wrapText="1"/>
    </xf>
    <xf numFmtId="166" fontId="4" fillId="0" borderId="0" xfId="1" applyNumberFormat="1" applyFont="1" applyFill="1" applyBorder="1" applyAlignment="1">
      <alignment horizontal="center" vertical="center" shrinkToFit="1"/>
    </xf>
    <xf numFmtId="44" fontId="4" fillId="0" borderId="5" xfId="1" applyFont="1" applyFill="1" applyBorder="1" applyAlignment="1" applyProtection="1">
      <alignment horizontal="right" vertical="center" shrinkToFit="1"/>
      <protection locked="0"/>
    </xf>
    <xf numFmtId="44" fontId="10" fillId="0" borderId="0" xfId="1" applyFont="1" applyFill="1" applyBorder="1" applyAlignment="1" applyProtection="1">
      <alignment horizontal="right" vertical="center" wrapText="1"/>
      <protection locked="0"/>
    </xf>
    <xf numFmtId="44" fontId="10" fillId="0" borderId="0" xfId="1" applyFont="1" applyFill="1" applyBorder="1" applyAlignment="1" applyProtection="1">
      <alignment horizontal="right" vertical="center" wrapText="1"/>
    </xf>
    <xf numFmtId="44" fontId="10" fillId="0" borderId="0" xfId="1" applyFont="1" applyFill="1" applyBorder="1" applyAlignment="1" applyProtection="1">
      <alignment horizontal="centerContinuous" vertical="center" wrapText="1"/>
      <protection locked="0"/>
    </xf>
    <xf numFmtId="44" fontId="10" fillId="0" borderId="0" xfId="1" applyFont="1" applyFill="1" applyBorder="1" applyAlignment="1" applyProtection="1">
      <alignment horizontal="centerContinuous" vertical="center" wrapText="1"/>
    </xf>
    <xf numFmtId="44" fontId="26" fillId="0" borderId="9" xfId="1" applyFont="1" applyFill="1" applyBorder="1" applyAlignment="1" applyProtection="1">
      <alignment horizontal="center" vertical="center" wrapText="1"/>
    </xf>
    <xf numFmtId="44" fontId="4" fillId="0" borderId="0" xfId="1" applyFont="1" applyFill="1" applyBorder="1" applyAlignment="1">
      <alignment horizontal="right" shrinkToFit="1"/>
    </xf>
    <xf numFmtId="3" fontId="10" fillId="5" borderId="9" xfId="0" applyNumberFormat="1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4" fillId="5" borderId="9" xfId="0" applyFont="1" applyFill="1" applyBorder="1" applyAlignment="1" applyProtection="1">
      <alignment horizontal="center" vertical="center" shrinkToFit="1"/>
      <protection locked="0"/>
    </xf>
    <xf numFmtId="3" fontId="10" fillId="5" borderId="5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shrinkToFit="1"/>
      <protection locked="0"/>
    </xf>
    <xf numFmtId="49" fontId="7" fillId="0" borderId="9" xfId="0" applyNumberFormat="1" applyFont="1" applyFill="1" applyBorder="1" applyAlignment="1" applyProtection="1">
      <alignment horizontal="center" vertical="center" shrinkToFit="1"/>
    </xf>
    <xf numFmtId="49" fontId="7" fillId="0" borderId="9" xfId="0" applyNumberFormat="1" applyFont="1" applyFill="1" applyBorder="1" applyAlignment="1" applyProtection="1">
      <alignment horizontal="center" vertical="center" wrapText="1" shrinkToFit="1"/>
    </xf>
    <xf numFmtId="49" fontId="7" fillId="0" borderId="9" xfId="1" applyNumberFormat="1" applyFont="1" applyFill="1" applyBorder="1" applyAlignment="1" applyProtection="1">
      <alignment horizontal="center" vertical="center" shrinkToFit="1"/>
    </xf>
    <xf numFmtId="49" fontId="13" fillId="0" borderId="9" xfId="0" applyNumberFormat="1" applyFont="1" applyFill="1" applyBorder="1" applyAlignment="1" applyProtection="1">
      <alignment horizontal="center" vertical="center" shrinkToFit="1"/>
    </xf>
    <xf numFmtId="9" fontId="0" fillId="0" borderId="0" xfId="175" applyFont="1"/>
    <xf numFmtId="44" fontId="2" fillId="0" borderId="9" xfId="1" applyFont="1" applyFill="1" applyBorder="1" applyAlignment="1" applyProtection="1">
      <alignment horizontal="center" vertical="center" wrapText="1" shrinkToFit="1"/>
      <protection locked="0"/>
    </xf>
    <xf numFmtId="44" fontId="4" fillId="0" borderId="14" xfId="1" applyFont="1" applyFill="1" applyBorder="1" applyAlignment="1" applyProtection="1">
      <alignment horizontal="right" vertical="center" shrinkToFit="1"/>
      <protection locked="0"/>
    </xf>
    <xf numFmtId="44" fontId="10" fillId="0" borderId="13" xfId="1" applyFont="1" applyFill="1" applyBorder="1" applyAlignment="1" applyProtection="1">
      <alignment horizontal="right" vertical="center" wrapText="1"/>
    </xf>
    <xf numFmtId="44" fontId="10" fillId="0" borderId="13" xfId="1" applyFont="1" applyFill="1" applyBorder="1" applyAlignment="1" applyProtection="1">
      <alignment horizontal="right" vertical="center" wrapText="1"/>
      <protection locked="0"/>
    </xf>
    <xf numFmtId="0" fontId="7" fillId="0" borderId="15" xfId="0" applyFont="1" applyFill="1" applyBorder="1" applyAlignment="1">
      <alignment horizontal="left" vertical="center" wrapText="1" shrinkToFit="1"/>
    </xf>
    <xf numFmtId="0" fontId="4" fillId="0" borderId="15" xfId="0" applyFont="1" applyFill="1" applyBorder="1" applyAlignment="1">
      <alignment horizontal="center" vertical="center" wrapText="1" shrinkToFit="1"/>
    </xf>
    <xf numFmtId="0" fontId="7" fillId="0" borderId="16" xfId="2" applyFont="1" applyFill="1" applyBorder="1" applyAlignment="1">
      <alignment horizontal="right" vertical="center" wrapText="1"/>
    </xf>
    <xf numFmtId="0" fontId="7" fillId="0" borderId="17" xfId="0" applyFont="1" applyFill="1" applyBorder="1" applyAlignment="1">
      <alignment vertical="center" wrapText="1" shrinkToFit="1"/>
    </xf>
    <xf numFmtId="0" fontId="7" fillId="0" borderId="8" xfId="0" applyFont="1" applyFill="1" applyBorder="1" applyAlignment="1" applyProtection="1">
      <alignment horizontal="left" vertical="center" wrapText="1" shrinkToFit="1"/>
      <protection locked="0"/>
    </xf>
    <xf numFmtId="1" fontId="7" fillId="0" borderId="6" xfId="0" applyNumberFormat="1" applyFont="1" applyFill="1" applyBorder="1" applyAlignment="1" applyProtection="1">
      <alignment horizontal="center" vertical="center" wrapText="1" shrinkToFit="1"/>
    </xf>
    <xf numFmtId="1" fontId="7" fillId="0" borderId="7" xfId="0" applyNumberFormat="1" applyFont="1" applyFill="1" applyBorder="1" applyAlignment="1" applyProtection="1">
      <alignment horizontal="center" vertical="center" wrapText="1" shrinkToFit="1"/>
    </xf>
    <xf numFmtId="1" fontId="7" fillId="0" borderId="8" xfId="0" applyNumberFormat="1" applyFont="1" applyFill="1" applyBorder="1" applyAlignment="1" applyProtection="1">
      <alignment horizontal="center" vertical="center" wrapText="1" shrinkToFit="1"/>
    </xf>
    <xf numFmtId="0" fontId="26" fillId="0" borderId="9" xfId="0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 applyProtection="1">
      <alignment horizontal="center" vertical="center" wrapText="1" shrinkToFit="1"/>
    </xf>
  </cellXfs>
  <cellStyles count="176">
    <cellStyle name="Normal 2" xfId="8"/>
    <cellStyle name="Normalny" xfId="0" builtinId="0"/>
    <cellStyle name="Normalny 11" xfId="6"/>
    <cellStyle name="Normalny 2" xfId="2"/>
    <cellStyle name="Normalny 3" xfId="173"/>
    <cellStyle name="Normalny 4" xfId="4"/>
    <cellStyle name="Normalny 5" xfId="174"/>
    <cellStyle name="Normalny 67" xfId="5"/>
    <cellStyle name="Normalny 70" xfId="9"/>
    <cellStyle name="Normalny 84" xfId="10"/>
    <cellStyle name="Normalny_Arkusz1" xfId="3"/>
    <cellStyle name="Procentowy" xfId="175" builtinId="5"/>
    <cellStyle name="S0" xfId="20"/>
    <cellStyle name="S1" xfId="21"/>
    <cellStyle name="S10" xfId="11"/>
    <cellStyle name="S10 10" xfId="62"/>
    <cellStyle name="S10 11" xfId="65"/>
    <cellStyle name="S10 12" xfId="68"/>
    <cellStyle name="S10 13" xfId="71"/>
    <cellStyle name="S10 14" xfId="74"/>
    <cellStyle name="S10 15" xfId="77"/>
    <cellStyle name="S10 16" xfId="80"/>
    <cellStyle name="S10 17" xfId="83"/>
    <cellStyle name="S10 18" xfId="86"/>
    <cellStyle name="S10 19" xfId="89"/>
    <cellStyle name="S10 2" xfId="22"/>
    <cellStyle name="S10 20" xfId="92"/>
    <cellStyle name="S10 21" xfId="95"/>
    <cellStyle name="S10 22" xfId="98"/>
    <cellStyle name="S10 23" xfId="101"/>
    <cellStyle name="S10 24" xfId="104"/>
    <cellStyle name="S10 25" xfId="107"/>
    <cellStyle name="S10 26" xfId="110"/>
    <cellStyle name="S10 27" xfId="113"/>
    <cellStyle name="S10 28" xfId="116"/>
    <cellStyle name="S10 29" xfId="119"/>
    <cellStyle name="S10 3" xfId="26"/>
    <cellStyle name="S10 30" xfId="122"/>
    <cellStyle name="S10 31" xfId="125"/>
    <cellStyle name="S10 32" xfId="128"/>
    <cellStyle name="S10 33" xfId="131"/>
    <cellStyle name="S10 34" xfId="134"/>
    <cellStyle name="S10 35" xfId="137"/>
    <cellStyle name="S10 36" xfId="140"/>
    <cellStyle name="S10 37" xfId="143"/>
    <cellStyle name="S10 38" xfId="146"/>
    <cellStyle name="S10 39" xfId="149"/>
    <cellStyle name="S10 4" xfId="47"/>
    <cellStyle name="S10 40" xfId="152"/>
    <cellStyle name="S10 41" xfId="155"/>
    <cellStyle name="S10 42" xfId="158"/>
    <cellStyle name="S10 43" xfId="161"/>
    <cellStyle name="S10 44" xfId="164"/>
    <cellStyle name="S10 45" xfId="167"/>
    <cellStyle name="S10 46" xfId="170"/>
    <cellStyle name="S10 47" xfId="172"/>
    <cellStyle name="S10 5" xfId="29"/>
    <cellStyle name="S10 6" xfId="50"/>
    <cellStyle name="S10 7" xfId="53"/>
    <cellStyle name="S10 8" xfId="56"/>
    <cellStyle name="S10 9" xfId="59"/>
    <cellStyle name="S11" xfId="12"/>
    <cellStyle name="S11 10" xfId="61"/>
    <cellStyle name="S11 11" xfId="64"/>
    <cellStyle name="S11 12" xfId="67"/>
    <cellStyle name="S11 13" xfId="70"/>
    <cellStyle name="S11 14" xfId="73"/>
    <cellStyle name="S11 15" xfId="76"/>
    <cellStyle name="S11 16" xfId="79"/>
    <cellStyle name="S11 17" xfId="82"/>
    <cellStyle name="S11 18" xfId="85"/>
    <cellStyle name="S11 19" xfId="88"/>
    <cellStyle name="S11 2" xfId="23"/>
    <cellStyle name="S11 20" xfId="91"/>
    <cellStyle name="S11 21" xfId="94"/>
    <cellStyle name="S11 22" xfId="97"/>
    <cellStyle name="S11 23" xfId="100"/>
    <cellStyle name="S11 24" xfId="103"/>
    <cellStyle name="S11 25" xfId="106"/>
    <cellStyle name="S11 26" xfId="109"/>
    <cellStyle name="S11 27" xfId="112"/>
    <cellStyle name="S11 28" xfId="115"/>
    <cellStyle name="S11 29" xfId="118"/>
    <cellStyle name="S11 3" xfId="25"/>
    <cellStyle name="S11 30" xfId="121"/>
    <cellStyle name="S11 31" xfId="124"/>
    <cellStyle name="S11 32" xfId="127"/>
    <cellStyle name="S11 33" xfId="130"/>
    <cellStyle name="S11 34" xfId="133"/>
    <cellStyle name="S11 35" xfId="136"/>
    <cellStyle name="S11 36" xfId="139"/>
    <cellStyle name="S11 37" xfId="142"/>
    <cellStyle name="S11 38" xfId="145"/>
    <cellStyle name="S11 39" xfId="148"/>
    <cellStyle name="S11 4" xfId="46"/>
    <cellStyle name="S11 40" xfId="151"/>
    <cellStyle name="S11 41" xfId="154"/>
    <cellStyle name="S11 42" xfId="157"/>
    <cellStyle name="S11 43" xfId="160"/>
    <cellStyle name="S11 44" xfId="163"/>
    <cellStyle name="S11 45" xfId="166"/>
    <cellStyle name="S11 46" xfId="169"/>
    <cellStyle name="S11 47" xfId="171"/>
    <cellStyle name="S11 5" xfId="28"/>
    <cellStyle name="S11 6" xfId="49"/>
    <cellStyle name="S11 7" xfId="52"/>
    <cellStyle name="S11 8" xfId="55"/>
    <cellStyle name="S11 9" xfId="58"/>
    <cellStyle name="S12" xfId="13"/>
    <cellStyle name="S12 10" xfId="60"/>
    <cellStyle name="S12 11" xfId="63"/>
    <cellStyle name="S12 12" xfId="66"/>
    <cellStyle name="S12 13" xfId="69"/>
    <cellStyle name="S12 14" xfId="72"/>
    <cellStyle name="S12 15" xfId="75"/>
    <cellStyle name="S12 16" xfId="78"/>
    <cellStyle name="S12 17" xfId="81"/>
    <cellStyle name="S12 18" xfId="84"/>
    <cellStyle name="S12 19" xfId="87"/>
    <cellStyle name="S12 2" xfId="24"/>
    <cellStyle name="S12 20" xfId="90"/>
    <cellStyle name="S12 21" xfId="93"/>
    <cellStyle name="S12 22" xfId="96"/>
    <cellStyle name="S12 23" xfId="99"/>
    <cellStyle name="S12 24" xfId="102"/>
    <cellStyle name="S12 25" xfId="105"/>
    <cellStyle name="S12 26" xfId="108"/>
    <cellStyle name="S12 27" xfId="111"/>
    <cellStyle name="S12 28" xfId="114"/>
    <cellStyle name="S12 29" xfId="117"/>
    <cellStyle name="S12 3" xfId="19"/>
    <cellStyle name="S12 30" xfId="120"/>
    <cellStyle name="S12 31" xfId="123"/>
    <cellStyle name="S12 32" xfId="126"/>
    <cellStyle name="S12 33" xfId="129"/>
    <cellStyle name="S12 34" xfId="132"/>
    <cellStyle name="S12 35" xfId="135"/>
    <cellStyle name="S12 36" xfId="138"/>
    <cellStyle name="S12 37" xfId="141"/>
    <cellStyle name="S12 38" xfId="144"/>
    <cellStyle name="S12 39" xfId="147"/>
    <cellStyle name="S12 4" xfId="45"/>
    <cellStyle name="S12 40" xfId="150"/>
    <cellStyle name="S12 41" xfId="153"/>
    <cellStyle name="S12 42" xfId="156"/>
    <cellStyle name="S12 43" xfId="159"/>
    <cellStyle name="S12 44" xfId="162"/>
    <cellStyle name="S12 45" xfId="165"/>
    <cellStyle name="S12 46" xfId="168"/>
    <cellStyle name="S12 47" xfId="44"/>
    <cellStyle name="S12 5" xfId="27"/>
    <cellStyle name="S12 6" xfId="48"/>
    <cellStyle name="S12 7" xfId="51"/>
    <cellStyle name="S12 8" xfId="54"/>
    <cellStyle name="S12 9" xfId="57"/>
    <cellStyle name="S13" xfId="14"/>
    <cellStyle name="S14" xfId="15"/>
    <cellStyle name="S15" xfId="16"/>
    <cellStyle name="S16" xfId="17"/>
    <cellStyle name="S17" xfId="18"/>
    <cellStyle name="S18" xfId="30"/>
    <cellStyle name="S19" xfId="31"/>
    <cellStyle name="S2" xfId="32"/>
    <cellStyle name="S20" xfId="33"/>
    <cellStyle name="S21" xfId="34"/>
    <cellStyle name="S22" xfId="35"/>
    <cellStyle name="S23" xfId="36"/>
    <cellStyle name="S3" xfId="37"/>
    <cellStyle name="S4" xfId="38"/>
    <cellStyle name="S5" xfId="39"/>
    <cellStyle name="S6" xfId="40"/>
    <cellStyle name="S7" xfId="41"/>
    <cellStyle name="S8" xfId="42"/>
    <cellStyle name="S9" xfId="43"/>
    <cellStyle name="Walutowy" xfId="1" builtinId="4"/>
    <cellStyle name="Walutowy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R271"/>
  <sheetViews>
    <sheetView tabSelected="1" topLeftCell="A58" workbookViewId="0">
      <selection activeCell="D81" sqref="D81"/>
    </sheetView>
  </sheetViews>
  <sheetFormatPr defaultRowHeight="14.25"/>
  <cols>
    <col min="1" max="1" width="4" style="15" customWidth="1"/>
    <col min="2" max="2" width="26.25" style="87" customWidth="1"/>
    <col min="3" max="3" width="23" style="88" customWidth="1"/>
    <col min="4" max="4" width="12" style="15" customWidth="1"/>
    <col min="5" max="5" width="6.875" style="89" customWidth="1"/>
    <col min="6" max="6" width="6" style="15" customWidth="1"/>
    <col min="7" max="7" width="6.875" style="118" customWidth="1"/>
    <col min="8" max="8" width="5.375" style="15" customWidth="1"/>
    <col min="9" max="9" width="11.875" style="232" customWidth="1"/>
    <col min="10" max="10" width="6.625" style="91" customWidth="1"/>
    <col min="11" max="11" width="7.875" style="92" customWidth="1"/>
    <col min="12" max="13" width="13.125" style="239" customWidth="1"/>
    <col min="14" max="14" width="35" style="162" customWidth="1"/>
    <col min="15" max="15" width="12.25" style="206" customWidth="1"/>
    <col min="16" max="16" width="8.25" style="93" customWidth="1"/>
    <col min="17" max="17" width="13.5" style="20" customWidth="1"/>
    <col min="18" max="18" width="14.5" customWidth="1"/>
  </cols>
  <sheetData>
    <row r="1" spans="1:18" ht="39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15" t="s">
        <v>8</v>
      </c>
      <c r="J1" s="2" t="s">
        <v>9</v>
      </c>
      <c r="K1" s="2" t="s">
        <v>10</v>
      </c>
      <c r="L1" s="208" t="s">
        <v>11</v>
      </c>
      <c r="M1" s="208" t="s">
        <v>12</v>
      </c>
      <c r="N1" s="139" t="s">
        <v>13</v>
      </c>
      <c r="O1" s="195" t="s">
        <v>14</v>
      </c>
      <c r="P1" s="2" t="s">
        <v>15</v>
      </c>
      <c r="Q1" s="2" t="s">
        <v>16</v>
      </c>
    </row>
    <row r="2" spans="1:18" ht="15" thickBot="1">
      <c r="A2" s="3" t="s">
        <v>387</v>
      </c>
      <c r="B2" s="4" t="s">
        <v>388</v>
      </c>
      <c r="C2" s="3" t="s">
        <v>389</v>
      </c>
      <c r="D2" s="4" t="s">
        <v>390</v>
      </c>
      <c r="E2" s="3" t="s">
        <v>391</v>
      </c>
      <c r="F2" s="4" t="s">
        <v>392</v>
      </c>
      <c r="G2" s="3" t="s">
        <v>393</v>
      </c>
      <c r="H2" s="4" t="s">
        <v>394</v>
      </c>
      <c r="I2" s="216" t="s">
        <v>395</v>
      </c>
      <c r="J2" s="4" t="s">
        <v>396</v>
      </c>
      <c r="K2" s="3" t="s">
        <v>397</v>
      </c>
      <c r="L2" s="209" t="s">
        <v>401</v>
      </c>
      <c r="M2" s="214" t="s">
        <v>402</v>
      </c>
      <c r="N2" s="4" t="s">
        <v>398</v>
      </c>
      <c r="O2" s="3" t="s">
        <v>399</v>
      </c>
      <c r="P2" s="4" t="s">
        <v>400</v>
      </c>
      <c r="Q2" s="3" t="s">
        <v>403</v>
      </c>
    </row>
    <row r="3" spans="1:18">
      <c r="A3" s="5" t="str">
        <f>B5</f>
        <v>Zadanie 1</v>
      </c>
      <c r="B3" s="6"/>
      <c r="C3" s="7" t="s">
        <v>371</v>
      </c>
      <c r="D3" s="7"/>
      <c r="E3" s="7"/>
      <c r="F3" s="7"/>
      <c r="G3" s="121"/>
      <c r="H3" s="94"/>
      <c r="I3" s="217"/>
      <c r="J3" s="7"/>
      <c r="K3" s="7"/>
      <c r="L3" s="210"/>
      <c r="M3" s="210"/>
      <c r="N3" s="140"/>
      <c r="O3" s="185"/>
      <c r="P3" s="7"/>
      <c r="Q3" s="7"/>
    </row>
    <row r="4" spans="1:18">
      <c r="A4" s="8">
        <v>1</v>
      </c>
      <c r="B4" s="9" t="s">
        <v>17</v>
      </c>
      <c r="C4" s="10" t="s">
        <v>18</v>
      </c>
      <c r="D4" s="8" t="s">
        <v>19</v>
      </c>
      <c r="E4" s="11">
        <v>10</v>
      </c>
      <c r="F4" s="8" t="s">
        <v>20</v>
      </c>
      <c r="G4" s="111">
        <v>5000</v>
      </c>
      <c r="H4" s="8" t="s">
        <v>21</v>
      </c>
      <c r="I4" s="218">
        <v>0</v>
      </c>
      <c r="J4" s="12"/>
      <c r="K4" s="13">
        <f>ROUND(I4*(1+J4),2)</f>
        <v>0</v>
      </c>
      <c r="L4" s="233">
        <f>ROUND(G4*I4,2)</f>
        <v>0</v>
      </c>
      <c r="M4" s="233">
        <f>ROUND(L4*(1+J4),2)</f>
        <v>0</v>
      </c>
      <c r="N4" s="141"/>
      <c r="O4" s="164"/>
      <c r="P4" s="183"/>
      <c r="Q4" s="14"/>
    </row>
    <row r="5" spans="1:18">
      <c r="B5" s="16" t="str">
        <f>"Zadanie "&amp;COUNTIF(C$3:$C5,"=Razem")</f>
        <v>Zadanie 1</v>
      </c>
      <c r="C5" s="17" t="s">
        <v>22</v>
      </c>
      <c r="D5" s="18"/>
      <c r="E5" s="18"/>
      <c r="F5" s="18"/>
      <c r="G5" s="18"/>
      <c r="H5" s="95"/>
      <c r="I5" s="219"/>
      <c r="J5" s="18"/>
      <c r="K5" s="18"/>
      <c r="L5" s="234">
        <f>SUM(L4)</f>
        <v>0</v>
      </c>
      <c r="M5" s="235">
        <f>SUM(M4)</f>
        <v>0</v>
      </c>
      <c r="N5" s="163"/>
      <c r="O5" s="186"/>
      <c r="P5" s="19"/>
      <c r="R5" s="249"/>
    </row>
    <row r="6" spans="1:18">
      <c r="A6" s="22" t="str">
        <f>B31</f>
        <v>Zadanie 2</v>
      </c>
      <c r="B6" s="23"/>
      <c r="C6" s="24"/>
      <c r="D6" s="24"/>
      <c r="E6" s="24"/>
      <c r="F6" s="24"/>
      <c r="G6" s="24"/>
      <c r="H6" s="96"/>
      <c r="I6" s="220"/>
      <c r="J6" s="24"/>
      <c r="K6" s="24"/>
      <c r="L6" s="211"/>
      <c r="M6" s="211"/>
      <c r="N6" s="143"/>
      <c r="O6" s="187"/>
      <c r="P6" s="24"/>
      <c r="Q6" s="24"/>
    </row>
    <row r="7" spans="1:18">
      <c r="A7" s="25">
        <v>1</v>
      </c>
      <c r="B7" s="26" t="s">
        <v>26</v>
      </c>
      <c r="C7" s="25" t="s">
        <v>25</v>
      </c>
      <c r="D7" s="27" t="s">
        <v>27</v>
      </c>
      <c r="E7" s="28">
        <v>112</v>
      </c>
      <c r="F7" s="27" t="s">
        <v>24</v>
      </c>
      <c r="G7" s="110">
        <v>9</v>
      </c>
      <c r="H7" s="27" t="s">
        <v>21</v>
      </c>
      <c r="I7" s="221">
        <v>0</v>
      </c>
      <c r="J7" s="30"/>
      <c r="K7" s="13">
        <f t="shared" ref="K7:K30" si="0">ROUND(I7*(1+J7),2)</f>
        <v>0</v>
      </c>
      <c r="L7" s="233">
        <f t="shared" ref="L7:L30" si="1">ROUND(G7*I7,2)</f>
        <v>0</v>
      </c>
      <c r="M7" s="233">
        <f t="shared" ref="M7:M30" si="2">ROUND(L7*(1+J7),2)</f>
        <v>0</v>
      </c>
      <c r="N7" s="144"/>
      <c r="O7" s="196"/>
      <c r="P7" s="183"/>
      <c r="Q7" s="250"/>
    </row>
    <row r="8" spans="1:18">
      <c r="A8" s="25">
        <v>2</v>
      </c>
      <c r="B8" s="26" t="s">
        <v>26</v>
      </c>
      <c r="C8" s="25" t="s">
        <v>25</v>
      </c>
      <c r="D8" s="27" t="s">
        <v>28</v>
      </c>
      <c r="E8" s="28">
        <v>112</v>
      </c>
      <c r="F8" s="27" t="s">
        <v>24</v>
      </c>
      <c r="G8" s="110">
        <v>2</v>
      </c>
      <c r="H8" s="27" t="s">
        <v>21</v>
      </c>
      <c r="I8" s="221">
        <v>0</v>
      </c>
      <c r="J8" s="30"/>
      <c r="K8" s="13">
        <f t="shared" si="0"/>
        <v>0</v>
      </c>
      <c r="L8" s="233">
        <f t="shared" si="1"/>
        <v>0</v>
      </c>
      <c r="M8" s="233">
        <f t="shared" si="2"/>
        <v>0</v>
      </c>
      <c r="N8" s="144"/>
      <c r="O8" s="196"/>
      <c r="P8" s="183"/>
      <c r="Q8" s="250"/>
    </row>
    <row r="9" spans="1:18">
      <c r="A9" s="25">
        <v>3</v>
      </c>
      <c r="B9" s="26" t="s">
        <v>30</v>
      </c>
      <c r="C9" s="25" t="s">
        <v>25</v>
      </c>
      <c r="D9" s="27" t="s">
        <v>31</v>
      </c>
      <c r="E9" s="28">
        <v>90</v>
      </c>
      <c r="F9" s="27" t="s">
        <v>24</v>
      </c>
      <c r="G9" s="110">
        <v>6</v>
      </c>
      <c r="H9" s="27" t="s">
        <v>21</v>
      </c>
      <c r="I9" s="221">
        <v>0</v>
      </c>
      <c r="J9" s="30"/>
      <c r="K9" s="13">
        <f t="shared" si="0"/>
        <v>0</v>
      </c>
      <c r="L9" s="233">
        <f t="shared" si="1"/>
        <v>0</v>
      </c>
      <c r="M9" s="233">
        <f t="shared" si="2"/>
        <v>0</v>
      </c>
      <c r="N9" s="144"/>
      <c r="O9" s="191"/>
      <c r="P9" s="183"/>
      <c r="Q9" s="250"/>
    </row>
    <row r="10" spans="1:18">
      <c r="A10" s="25">
        <v>4</v>
      </c>
      <c r="B10" s="26" t="s">
        <v>33</v>
      </c>
      <c r="C10" s="25" t="s">
        <v>34</v>
      </c>
      <c r="D10" s="27">
        <v>5.0000000000000001E-3</v>
      </c>
      <c r="E10" s="28">
        <v>30</v>
      </c>
      <c r="F10" s="27" t="s">
        <v>20</v>
      </c>
      <c r="G10" s="110">
        <v>300</v>
      </c>
      <c r="H10" s="27" t="s">
        <v>21</v>
      </c>
      <c r="I10" s="221">
        <v>0</v>
      </c>
      <c r="J10" s="30"/>
      <c r="K10" s="13">
        <f t="shared" si="0"/>
        <v>0</v>
      </c>
      <c r="L10" s="233">
        <f t="shared" si="1"/>
        <v>0</v>
      </c>
      <c r="M10" s="233">
        <f t="shared" si="2"/>
        <v>0</v>
      </c>
      <c r="N10" s="144"/>
      <c r="O10" s="197"/>
      <c r="P10" s="183"/>
      <c r="Q10" s="250"/>
    </row>
    <row r="11" spans="1:18">
      <c r="A11" s="25">
        <v>5</v>
      </c>
      <c r="B11" s="26" t="s">
        <v>36</v>
      </c>
      <c r="C11" s="25" t="s">
        <v>37</v>
      </c>
      <c r="D11" s="27" t="s">
        <v>39</v>
      </c>
      <c r="E11" s="28">
        <v>50</v>
      </c>
      <c r="F11" s="27" t="s">
        <v>20</v>
      </c>
      <c r="G11" s="99">
        <v>30</v>
      </c>
      <c r="H11" s="27" t="s">
        <v>21</v>
      </c>
      <c r="I11" s="221">
        <v>0</v>
      </c>
      <c r="J11" s="30"/>
      <c r="K11" s="13">
        <f t="shared" si="0"/>
        <v>0</v>
      </c>
      <c r="L11" s="233">
        <f t="shared" si="1"/>
        <v>0</v>
      </c>
      <c r="M11" s="233">
        <f t="shared" si="2"/>
        <v>0</v>
      </c>
      <c r="N11" s="145"/>
      <c r="O11" s="198"/>
      <c r="P11" s="183"/>
      <c r="Q11" s="250"/>
    </row>
    <row r="12" spans="1:18">
      <c r="A12" s="25">
        <v>6</v>
      </c>
      <c r="B12" s="26" t="s">
        <v>40</v>
      </c>
      <c r="C12" s="38" t="s">
        <v>41</v>
      </c>
      <c r="D12" s="27" t="s">
        <v>42</v>
      </c>
      <c r="E12" s="28">
        <v>30</v>
      </c>
      <c r="F12" s="27" t="s">
        <v>20</v>
      </c>
      <c r="G12" s="110">
        <v>70</v>
      </c>
      <c r="H12" s="27" t="s">
        <v>21</v>
      </c>
      <c r="I12" s="221">
        <v>0</v>
      </c>
      <c r="J12" s="30"/>
      <c r="K12" s="13">
        <f t="shared" si="0"/>
        <v>0</v>
      </c>
      <c r="L12" s="233">
        <f t="shared" si="1"/>
        <v>0</v>
      </c>
      <c r="M12" s="233">
        <f t="shared" si="2"/>
        <v>0</v>
      </c>
      <c r="N12" s="144"/>
      <c r="O12" s="197"/>
      <c r="P12" s="183"/>
      <c r="Q12" s="250"/>
    </row>
    <row r="13" spans="1:18">
      <c r="A13" s="25">
        <v>7</v>
      </c>
      <c r="B13" s="26" t="s">
        <v>40</v>
      </c>
      <c r="C13" s="38" t="s">
        <v>41</v>
      </c>
      <c r="D13" s="38" t="s">
        <v>264</v>
      </c>
      <c r="E13" s="39">
        <v>60</v>
      </c>
      <c r="F13" s="40" t="s">
        <v>24</v>
      </c>
      <c r="G13" s="112">
        <v>5</v>
      </c>
      <c r="H13" s="27" t="s">
        <v>21</v>
      </c>
      <c r="I13" s="222">
        <v>0</v>
      </c>
      <c r="J13" s="42"/>
      <c r="K13" s="13">
        <f t="shared" si="0"/>
        <v>0</v>
      </c>
      <c r="L13" s="233">
        <f t="shared" si="1"/>
        <v>0</v>
      </c>
      <c r="M13" s="233">
        <f t="shared" si="2"/>
        <v>0</v>
      </c>
      <c r="N13" s="146"/>
      <c r="O13" s="197"/>
      <c r="P13" s="183"/>
      <c r="Q13" s="250"/>
    </row>
    <row r="14" spans="1:18">
      <c r="A14" s="25">
        <v>8</v>
      </c>
      <c r="B14" s="26" t="s">
        <v>40</v>
      </c>
      <c r="C14" s="38" t="s">
        <v>41</v>
      </c>
      <c r="D14" s="38" t="s">
        <v>44</v>
      </c>
      <c r="E14" s="39">
        <v>60</v>
      </c>
      <c r="F14" s="40" t="s">
        <v>24</v>
      </c>
      <c r="G14" s="112">
        <v>10</v>
      </c>
      <c r="H14" s="27" t="s">
        <v>21</v>
      </c>
      <c r="I14" s="221">
        <v>0</v>
      </c>
      <c r="J14" s="30"/>
      <c r="K14" s="13">
        <f t="shared" si="0"/>
        <v>0</v>
      </c>
      <c r="L14" s="233">
        <f t="shared" si="1"/>
        <v>0</v>
      </c>
      <c r="M14" s="233">
        <f t="shared" si="2"/>
        <v>0</v>
      </c>
      <c r="N14" s="144"/>
      <c r="O14" s="197"/>
      <c r="P14" s="183"/>
      <c r="Q14" s="250"/>
    </row>
    <row r="15" spans="1:18">
      <c r="A15" s="25">
        <v>9</v>
      </c>
      <c r="B15" s="26" t="s">
        <v>40</v>
      </c>
      <c r="C15" s="25" t="s">
        <v>37</v>
      </c>
      <c r="D15" s="27" t="s">
        <v>45</v>
      </c>
      <c r="E15" s="28">
        <v>30</v>
      </c>
      <c r="F15" s="27" t="s">
        <v>20</v>
      </c>
      <c r="G15" s="110">
        <v>330</v>
      </c>
      <c r="H15" s="27" t="s">
        <v>21</v>
      </c>
      <c r="I15" s="221">
        <v>0</v>
      </c>
      <c r="J15" s="30"/>
      <c r="K15" s="13">
        <f t="shared" si="0"/>
        <v>0</v>
      </c>
      <c r="L15" s="233">
        <f t="shared" si="1"/>
        <v>0</v>
      </c>
      <c r="M15" s="233">
        <f t="shared" si="2"/>
        <v>0</v>
      </c>
      <c r="N15" s="144"/>
      <c r="O15" s="197"/>
      <c r="P15" s="183"/>
      <c r="Q15" s="250"/>
    </row>
    <row r="16" spans="1:18">
      <c r="A16" s="25">
        <v>10</v>
      </c>
      <c r="B16" s="26" t="s">
        <v>40</v>
      </c>
      <c r="C16" s="25" t="s">
        <v>37</v>
      </c>
      <c r="D16" s="27" t="s">
        <v>46</v>
      </c>
      <c r="E16" s="28">
        <v>60</v>
      </c>
      <c r="F16" s="27" t="s">
        <v>20</v>
      </c>
      <c r="G16" s="110">
        <v>25</v>
      </c>
      <c r="H16" s="27" t="s">
        <v>21</v>
      </c>
      <c r="I16" s="221">
        <v>0</v>
      </c>
      <c r="J16" s="30"/>
      <c r="K16" s="13">
        <f t="shared" si="0"/>
        <v>0</v>
      </c>
      <c r="L16" s="233">
        <f t="shared" si="1"/>
        <v>0</v>
      </c>
      <c r="M16" s="233">
        <f t="shared" si="2"/>
        <v>0</v>
      </c>
      <c r="N16" s="144"/>
      <c r="O16" s="197"/>
      <c r="P16" s="183"/>
      <c r="Q16" s="250"/>
    </row>
    <row r="17" spans="1:18">
      <c r="A17" s="25">
        <v>11</v>
      </c>
      <c r="B17" s="26" t="s">
        <v>40</v>
      </c>
      <c r="C17" s="25" t="s">
        <v>37</v>
      </c>
      <c r="D17" s="27" t="s">
        <v>47</v>
      </c>
      <c r="E17" s="28">
        <v>60</v>
      </c>
      <c r="F17" s="27" t="s">
        <v>20</v>
      </c>
      <c r="G17" s="110">
        <v>5</v>
      </c>
      <c r="H17" s="27" t="s">
        <v>21</v>
      </c>
      <c r="I17" s="223">
        <v>0</v>
      </c>
      <c r="J17" s="30"/>
      <c r="K17" s="13">
        <f t="shared" si="0"/>
        <v>0</v>
      </c>
      <c r="L17" s="233">
        <f t="shared" si="1"/>
        <v>0</v>
      </c>
      <c r="M17" s="233">
        <f t="shared" si="2"/>
        <v>0</v>
      </c>
      <c r="N17" s="146"/>
      <c r="O17" s="197"/>
      <c r="P17" s="183"/>
      <c r="Q17" s="250"/>
    </row>
    <row r="18" spans="1:18">
      <c r="A18" s="25">
        <v>12</v>
      </c>
      <c r="B18" s="32" t="s">
        <v>48</v>
      </c>
      <c r="C18" s="33" t="s">
        <v>49</v>
      </c>
      <c r="D18" s="44" t="s">
        <v>101</v>
      </c>
      <c r="E18" s="35">
        <v>1</v>
      </c>
      <c r="F18" s="34" t="s">
        <v>20</v>
      </c>
      <c r="G18" s="110">
        <v>9400</v>
      </c>
      <c r="H18" s="34" t="s">
        <v>24</v>
      </c>
      <c r="I18" s="224">
        <v>0</v>
      </c>
      <c r="J18" s="45"/>
      <c r="K18" s="13">
        <f t="shared" si="0"/>
        <v>0</v>
      </c>
      <c r="L18" s="233">
        <f t="shared" si="1"/>
        <v>0</v>
      </c>
      <c r="M18" s="233">
        <f t="shared" si="2"/>
        <v>0</v>
      </c>
      <c r="N18" s="147"/>
      <c r="O18" s="192"/>
      <c r="P18" s="183"/>
      <c r="Q18" s="250"/>
    </row>
    <row r="19" spans="1:18">
      <c r="A19" s="25">
        <v>13</v>
      </c>
      <c r="B19" s="54" t="s">
        <v>374</v>
      </c>
      <c r="C19" s="33" t="s">
        <v>37</v>
      </c>
      <c r="D19" s="34" t="s">
        <v>86</v>
      </c>
      <c r="E19" s="35">
        <v>30</v>
      </c>
      <c r="F19" s="34" t="s">
        <v>24</v>
      </c>
      <c r="G19" s="110">
        <v>250</v>
      </c>
      <c r="H19" s="34" t="s">
        <v>56</v>
      </c>
      <c r="I19" s="224">
        <v>0</v>
      </c>
      <c r="J19" s="30"/>
      <c r="K19" s="13">
        <f t="shared" si="0"/>
        <v>0</v>
      </c>
      <c r="L19" s="233">
        <f t="shared" si="1"/>
        <v>0</v>
      </c>
      <c r="M19" s="233">
        <f t="shared" si="2"/>
        <v>0</v>
      </c>
      <c r="N19" s="144"/>
      <c r="O19" s="199"/>
      <c r="P19" s="183"/>
      <c r="Q19" s="250"/>
    </row>
    <row r="20" spans="1:18">
      <c r="A20" s="25">
        <v>14</v>
      </c>
      <c r="B20" s="54" t="s">
        <v>374</v>
      </c>
      <c r="C20" s="33" t="s">
        <v>37</v>
      </c>
      <c r="D20" s="34" t="s">
        <v>87</v>
      </c>
      <c r="E20" s="35">
        <v>30</v>
      </c>
      <c r="F20" s="34" t="s">
        <v>24</v>
      </c>
      <c r="G20" s="110">
        <v>250</v>
      </c>
      <c r="H20" s="34" t="s">
        <v>56</v>
      </c>
      <c r="I20" s="224">
        <v>0</v>
      </c>
      <c r="J20" s="30"/>
      <c r="K20" s="13">
        <f t="shared" si="0"/>
        <v>0</v>
      </c>
      <c r="L20" s="233">
        <f t="shared" si="1"/>
        <v>0</v>
      </c>
      <c r="M20" s="233">
        <f t="shared" si="2"/>
        <v>0</v>
      </c>
      <c r="N20" s="144"/>
      <c r="O20" s="199"/>
      <c r="P20" s="183"/>
      <c r="Q20" s="250"/>
    </row>
    <row r="21" spans="1:18">
      <c r="A21" s="25">
        <v>15</v>
      </c>
      <c r="B21" s="32" t="s">
        <v>88</v>
      </c>
      <c r="C21" s="33" t="s">
        <v>32</v>
      </c>
      <c r="D21" s="34" t="s">
        <v>89</v>
      </c>
      <c r="E21" s="35">
        <v>30</v>
      </c>
      <c r="F21" s="34" t="s">
        <v>24</v>
      </c>
      <c r="G21" s="110">
        <v>80</v>
      </c>
      <c r="H21" s="34" t="s">
        <v>21</v>
      </c>
      <c r="I21" s="224">
        <v>0</v>
      </c>
      <c r="J21" s="30"/>
      <c r="K21" s="13">
        <f t="shared" si="0"/>
        <v>0</v>
      </c>
      <c r="L21" s="233">
        <f t="shared" si="1"/>
        <v>0</v>
      </c>
      <c r="M21" s="233">
        <f t="shared" si="2"/>
        <v>0</v>
      </c>
      <c r="N21" s="148"/>
      <c r="O21" s="197"/>
      <c r="P21" s="183"/>
      <c r="Q21" s="250"/>
    </row>
    <row r="22" spans="1:18">
      <c r="A22" s="25">
        <v>16</v>
      </c>
      <c r="B22" s="32" t="s">
        <v>88</v>
      </c>
      <c r="C22" s="33" t="s">
        <v>32</v>
      </c>
      <c r="D22" s="34" t="s">
        <v>63</v>
      </c>
      <c r="E22" s="35">
        <v>30</v>
      </c>
      <c r="F22" s="34" t="s">
        <v>20</v>
      </c>
      <c r="G22" s="110">
        <v>100</v>
      </c>
      <c r="H22" s="34" t="s">
        <v>21</v>
      </c>
      <c r="I22" s="224">
        <v>0</v>
      </c>
      <c r="J22" s="30"/>
      <c r="K22" s="13">
        <f t="shared" si="0"/>
        <v>0</v>
      </c>
      <c r="L22" s="233">
        <f t="shared" si="1"/>
        <v>0</v>
      </c>
      <c r="M22" s="233">
        <f t="shared" si="2"/>
        <v>0</v>
      </c>
      <c r="N22" s="148"/>
      <c r="O22" s="197"/>
      <c r="P22" s="183"/>
      <c r="Q22" s="250"/>
    </row>
    <row r="23" spans="1:18">
      <c r="A23" s="25">
        <v>17</v>
      </c>
      <c r="B23" s="32" t="s">
        <v>88</v>
      </c>
      <c r="C23" s="33" t="s">
        <v>32</v>
      </c>
      <c r="D23" s="34" t="s">
        <v>90</v>
      </c>
      <c r="E23" s="35">
        <v>30</v>
      </c>
      <c r="F23" s="34" t="s">
        <v>20</v>
      </c>
      <c r="G23" s="110">
        <v>30</v>
      </c>
      <c r="H23" s="34" t="s">
        <v>21</v>
      </c>
      <c r="I23" s="224">
        <v>0</v>
      </c>
      <c r="J23" s="30"/>
      <c r="K23" s="13">
        <f t="shared" si="0"/>
        <v>0</v>
      </c>
      <c r="L23" s="233">
        <f t="shared" si="1"/>
        <v>0</v>
      </c>
      <c r="M23" s="233">
        <f t="shared" si="2"/>
        <v>0</v>
      </c>
      <c r="N23" s="148"/>
      <c r="O23" s="197"/>
      <c r="P23" s="183"/>
      <c r="Q23" s="250"/>
    </row>
    <row r="24" spans="1:18">
      <c r="A24" s="25">
        <v>18</v>
      </c>
      <c r="B24" s="32" t="s">
        <v>97</v>
      </c>
      <c r="C24" s="33" t="s">
        <v>37</v>
      </c>
      <c r="D24" s="34" t="s">
        <v>65</v>
      </c>
      <c r="E24" s="35">
        <v>28</v>
      </c>
      <c r="F24" s="34" t="s">
        <v>98</v>
      </c>
      <c r="G24" s="110">
        <v>200</v>
      </c>
      <c r="H24" s="34" t="s">
        <v>56</v>
      </c>
      <c r="I24" s="224">
        <v>0</v>
      </c>
      <c r="J24" s="30"/>
      <c r="K24" s="13">
        <f t="shared" si="0"/>
        <v>0</v>
      </c>
      <c r="L24" s="233">
        <f t="shared" si="1"/>
        <v>0</v>
      </c>
      <c r="M24" s="233">
        <f t="shared" si="2"/>
        <v>0</v>
      </c>
      <c r="N24" s="149"/>
      <c r="O24" s="197"/>
      <c r="P24" s="183"/>
      <c r="Q24" s="250"/>
    </row>
    <row r="25" spans="1:18">
      <c r="A25" s="25">
        <v>19</v>
      </c>
      <c r="B25" s="32" t="s">
        <v>289</v>
      </c>
      <c r="C25" s="33" t="s">
        <v>37</v>
      </c>
      <c r="D25" s="34" t="s">
        <v>290</v>
      </c>
      <c r="E25" s="62">
        <v>100</v>
      </c>
      <c r="F25" s="34" t="s">
        <v>98</v>
      </c>
      <c r="G25" s="113">
        <v>3</v>
      </c>
      <c r="H25" s="34" t="s">
        <v>56</v>
      </c>
      <c r="I25" s="224">
        <v>0</v>
      </c>
      <c r="J25" s="30"/>
      <c r="K25" s="13">
        <f t="shared" si="0"/>
        <v>0</v>
      </c>
      <c r="L25" s="233">
        <f t="shared" si="1"/>
        <v>0</v>
      </c>
      <c r="M25" s="233">
        <f t="shared" si="2"/>
        <v>0</v>
      </c>
      <c r="N25" s="144"/>
      <c r="O25" s="168"/>
      <c r="P25" s="183"/>
      <c r="Q25" s="250"/>
    </row>
    <row r="26" spans="1:18">
      <c r="A26" s="25">
        <v>20</v>
      </c>
      <c r="B26" s="32" t="s">
        <v>289</v>
      </c>
      <c r="C26" s="33" t="s">
        <v>37</v>
      </c>
      <c r="D26" s="34" t="s">
        <v>86</v>
      </c>
      <c r="E26" s="62">
        <v>100</v>
      </c>
      <c r="F26" s="34" t="s">
        <v>98</v>
      </c>
      <c r="G26" s="110">
        <v>7</v>
      </c>
      <c r="H26" s="34" t="s">
        <v>56</v>
      </c>
      <c r="I26" s="224">
        <v>0</v>
      </c>
      <c r="J26" s="30"/>
      <c r="K26" s="13">
        <f t="shared" si="0"/>
        <v>0</v>
      </c>
      <c r="L26" s="233">
        <f t="shared" si="1"/>
        <v>0</v>
      </c>
      <c r="M26" s="233">
        <f t="shared" si="2"/>
        <v>0</v>
      </c>
      <c r="N26" s="144"/>
      <c r="O26" s="168"/>
      <c r="P26" s="183"/>
      <c r="Q26" s="250"/>
    </row>
    <row r="27" spans="1:18" s="97" customFormat="1" ht="63.75">
      <c r="A27" s="25">
        <v>21</v>
      </c>
      <c r="B27" s="26" t="s">
        <v>368</v>
      </c>
      <c r="C27" s="25" t="s">
        <v>369</v>
      </c>
      <c r="D27" s="25" t="s">
        <v>370</v>
      </c>
      <c r="E27" s="98">
        <v>40</v>
      </c>
      <c r="F27" s="27" t="s">
        <v>20</v>
      </c>
      <c r="G27" s="99">
        <v>3</v>
      </c>
      <c r="H27" s="27" t="s">
        <v>168</v>
      </c>
      <c r="I27" s="221">
        <v>0</v>
      </c>
      <c r="J27" s="30"/>
      <c r="K27" s="13">
        <f t="shared" si="0"/>
        <v>0</v>
      </c>
      <c r="L27" s="233">
        <f t="shared" si="1"/>
        <v>0</v>
      </c>
      <c r="M27" s="233">
        <f t="shared" si="2"/>
        <v>0</v>
      </c>
      <c r="N27" s="144"/>
      <c r="O27" s="169"/>
      <c r="P27" s="183"/>
      <c r="Q27" s="250"/>
    </row>
    <row r="28" spans="1:18" s="97" customFormat="1" ht="25.5">
      <c r="A28" s="25">
        <v>22</v>
      </c>
      <c r="B28" s="26" t="s">
        <v>386</v>
      </c>
      <c r="C28" s="33" t="s">
        <v>363</v>
      </c>
      <c r="D28" s="27" t="s">
        <v>364</v>
      </c>
      <c r="E28" s="28">
        <v>50</v>
      </c>
      <c r="F28" s="27" t="s">
        <v>24</v>
      </c>
      <c r="G28" s="110">
        <v>25</v>
      </c>
      <c r="H28" s="27" t="s">
        <v>56</v>
      </c>
      <c r="I28" s="221">
        <v>0</v>
      </c>
      <c r="J28" s="30"/>
      <c r="K28" s="13">
        <f t="shared" si="0"/>
        <v>0</v>
      </c>
      <c r="L28" s="233">
        <f t="shared" si="1"/>
        <v>0</v>
      </c>
      <c r="M28" s="233">
        <f t="shared" si="2"/>
        <v>0</v>
      </c>
      <c r="N28" s="144"/>
      <c r="O28" s="169"/>
      <c r="P28" s="183"/>
      <c r="Q28" s="250"/>
    </row>
    <row r="29" spans="1:18">
      <c r="A29" s="25">
        <v>23</v>
      </c>
      <c r="B29" s="32" t="s">
        <v>57</v>
      </c>
      <c r="C29" s="33" t="s">
        <v>55</v>
      </c>
      <c r="D29" s="44" t="s">
        <v>58</v>
      </c>
      <c r="E29" s="35">
        <v>1</v>
      </c>
      <c r="F29" s="34" t="s">
        <v>20</v>
      </c>
      <c r="G29" s="110">
        <v>110</v>
      </c>
      <c r="H29" s="34" t="s">
        <v>21</v>
      </c>
      <c r="I29" s="224">
        <v>0</v>
      </c>
      <c r="J29" s="30"/>
      <c r="K29" s="13">
        <f t="shared" si="0"/>
        <v>0</v>
      </c>
      <c r="L29" s="233">
        <f t="shared" si="1"/>
        <v>0</v>
      </c>
      <c r="M29" s="233">
        <f t="shared" si="2"/>
        <v>0</v>
      </c>
      <c r="N29" s="144"/>
      <c r="O29" s="170"/>
      <c r="P29" s="183"/>
      <c r="Q29" s="250"/>
    </row>
    <row r="30" spans="1:18" ht="63.75">
      <c r="A30" s="25">
        <v>24</v>
      </c>
      <c r="B30" s="26" t="s">
        <v>118</v>
      </c>
      <c r="C30" s="25" t="s">
        <v>119</v>
      </c>
      <c r="D30" s="25" t="s">
        <v>120</v>
      </c>
      <c r="E30" s="28">
        <v>50</v>
      </c>
      <c r="F30" s="27" t="s">
        <v>24</v>
      </c>
      <c r="G30" s="110">
        <v>30</v>
      </c>
      <c r="H30" s="27" t="s">
        <v>21</v>
      </c>
      <c r="I30" s="221">
        <v>0</v>
      </c>
      <c r="J30" s="30"/>
      <c r="K30" s="13">
        <f t="shared" si="0"/>
        <v>0</v>
      </c>
      <c r="L30" s="233">
        <f t="shared" si="1"/>
        <v>0</v>
      </c>
      <c r="M30" s="233">
        <f t="shared" si="2"/>
        <v>0</v>
      </c>
      <c r="N30" s="144"/>
      <c r="O30" s="165"/>
      <c r="P30" s="183"/>
      <c r="Q30" s="250"/>
    </row>
    <row r="31" spans="1:18" s="97" customFormat="1">
      <c r="A31" s="15"/>
      <c r="B31" s="16" t="str">
        <f>"Zadanie "&amp;COUNTIF(C$3:$C31,"=Razem")</f>
        <v>Zadanie 2</v>
      </c>
      <c r="C31" s="17" t="s">
        <v>22</v>
      </c>
      <c r="D31" s="18"/>
      <c r="E31" s="18"/>
      <c r="F31" s="18"/>
      <c r="G31" s="18"/>
      <c r="H31" s="95"/>
      <c r="I31" s="219"/>
      <c r="J31" s="18"/>
      <c r="K31" s="18"/>
      <c r="L31" s="234">
        <f>SUM(L7:L30)</f>
        <v>0</v>
      </c>
      <c r="M31" s="235">
        <f>SUM(M7:M30)</f>
        <v>0</v>
      </c>
      <c r="N31" s="163"/>
      <c r="O31" s="186"/>
      <c r="P31" s="19"/>
      <c r="Q31" s="20"/>
      <c r="R31" s="249"/>
    </row>
    <row r="32" spans="1:18">
      <c r="A32" s="22" t="str">
        <f>B34</f>
        <v>Zadanie 3</v>
      </c>
      <c r="B32" s="23"/>
      <c r="C32" s="24"/>
      <c r="D32" s="24"/>
      <c r="E32" s="24"/>
      <c r="F32" s="24"/>
      <c r="G32" s="24"/>
      <c r="H32" s="96"/>
      <c r="I32" s="220"/>
      <c r="J32" s="24"/>
      <c r="K32" s="24"/>
      <c r="L32" s="211"/>
      <c r="M32" s="211"/>
      <c r="N32" s="143"/>
      <c r="O32" s="187"/>
      <c r="P32" s="24"/>
      <c r="Q32" s="24"/>
    </row>
    <row r="33" spans="1:18">
      <c r="A33" s="34">
        <v>1</v>
      </c>
      <c r="B33" s="32" t="s">
        <v>320</v>
      </c>
      <c r="C33" s="33" t="s">
        <v>18</v>
      </c>
      <c r="D33" s="34" t="s">
        <v>321</v>
      </c>
      <c r="E33" s="35">
        <v>10</v>
      </c>
      <c r="F33" s="34" t="s">
        <v>20</v>
      </c>
      <c r="G33" s="110">
        <v>30</v>
      </c>
      <c r="H33" s="34" t="s">
        <v>21</v>
      </c>
      <c r="I33" s="224">
        <v>0</v>
      </c>
      <c r="J33" s="30"/>
      <c r="K33" s="13">
        <f>ROUND(I33*(1+J33),2)</f>
        <v>0</v>
      </c>
      <c r="L33" s="233">
        <f>ROUND(G33*I33,2)</f>
        <v>0</v>
      </c>
      <c r="M33" s="233">
        <f>ROUND(L33*(1+J33),2)</f>
        <v>0</v>
      </c>
      <c r="N33" s="144"/>
      <c r="O33" s="170"/>
      <c r="P33" s="183"/>
      <c r="Q33" s="184"/>
    </row>
    <row r="34" spans="1:18">
      <c r="B34" s="16" t="str">
        <f>"Zadanie "&amp;COUNTIF(C$3:$C34,"=Razem")</f>
        <v>Zadanie 3</v>
      </c>
      <c r="C34" s="17" t="s">
        <v>22</v>
      </c>
      <c r="D34" s="18"/>
      <c r="E34" s="18"/>
      <c r="F34" s="18"/>
      <c r="G34" s="18"/>
      <c r="H34" s="95"/>
      <c r="I34" s="219"/>
      <c r="J34" s="18"/>
      <c r="K34" s="18"/>
      <c r="L34" s="234">
        <f>SUM(L33)</f>
        <v>0</v>
      </c>
      <c r="M34" s="235">
        <f>SUM(M33)</f>
        <v>0</v>
      </c>
      <c r="N34" s="163"/>
      <c r="O34" s="186"/>
      <c r="P34" s="19"/>
      <c r="R34" s="249"/>
    </row>
    <row r="35" spans="1:18">
      <c r="A35" s="22" t="str">
        <f>B39</f>
        <v>Zadanie 4</v>
      </c>
      <c r="B35" s="23"/>
      <c r="C35" s="24"/>
      <c r="D35" s="24"/>
      <c r="E35" s="24"/>
      <c r="F35" s="24"/>
      <c r="G35" s="24"/>
      <c r="H35" s="96"/>
      <c r="I35" s="220"/>
      <c r="J35" s="24"/>
      <c r="K35" s="24"/>
      <c r="L35" s="211"/>
      <c r="M35" s="211"/>
      <c r="N35" s="143"/>
      <c r="O35" s="187"/>
      <c r="P35" s="24"/>
      <c r="Q35" s="24"/>
    </row>
    <row r="36" spans="1:18">
      <c r="A36" s="27">
        <v>1</v>
      </c>
      <c r="B36" s="32" t="s">
        <v>50</v>
      </c>
      <c r="C36" s="33" t="s">
        <v>51</v>
      </c>
      <c r="D36" s="34" t="s">
        <v>52</v>
      </c>
      <c r="E36" s="35">
        <v>50</v>
      </c>
      <c r="F36" s="34" t="s">
        <v>20</v>
      </c>
      <c r="G36" s="110">
        <v>730</v>
      </c>
      <c r="H36" s="34" t="s">
        <v>21</v>
      </c>
      <c r="I36" s="224">
        <v>0</v>
      </c>
      <c r="J36" s="30"/>
      <c r="K36" s="13">
        <f t="shared" ref="K36:K38" si="3">ROUND(I36*(1+J36),2)</f>
        <v>0</v>
      </c>
      <c r="L36" s="233">
        <f t="shared" ref="L36:L38" si="4">ROUND(G36*I36,2)</f>
        <v>0</v>
      </c>
      <c r="M36" s="233">
        <f t="shared" ref="M36:M38" si="5">ROUND(L36*(1+J36),2)</f>
        <v>0</v>
      </c>
      <c r="N36" s="144"/>
      <c r="O36" s="170"/>
      <c r="P36" s="183"/>
      <c r="Q36" s="184"/>
    </row>
    <row r="37" spans="1:18">
      <c r="A37" s="27">
        <v>2</v>
      </c>
      <c r="B37" s="32" t="s">
        <v>53</v>
      </c>
      <c r="C37" s="25" t="s">
        <v>51</v>
      </c>
      <c r="D37" s="27" t="s">
        <v>54</v>
      </c>
      <c r="E37" s="28">
        <v>5</v>
      </c>
      <c r="F37" s="27" t="s">
        <v>20</v>
      </c>
      <c r="G37" s="99">
        <v>5500</v>
      </c>
      <c r="H37" s="27" t="s">
        <v>21</v>
      </c>
      <c r="I37" s="221">
        <v>0</v>
      </c>
      <c r="J37" s="30"/>
      <c r="K37" s="13">
        <f t="shared" si="3"/>
        <v>0</v>
      </c>
      <c r="L37" s="233">
        <f t="shared" si="4"/>
        <v>0</v>
      </c>
      <c r="M37" s="233">
        <f t="shared" si="5"/>
        <v>0</v>
      </c>
      <c r="N37" s="144"/>
      <c r="O37" s="166"/>
      <c r="P37" s="183"/>
      <c r="Q37" s="184"/>
    </row>
    <row r="38" spans="1:18" s="97" customFormat="1">
      <c r="A38" s="27">
        <v>3</v>
      </c>
      <c r="B38" s="32" t="s">
        <v>333</v>
      </c>
      <c r="C38" s="33" t="s">
        <v>55</v>
      </c>
      <c r="D38" s="34" t="s">
        <v>334</v>
      </c>
      <c r="E38" s="35">
        <v>40</v>
      </c>
      <c r="F38" s="34" t="s">
        <v>20</v>
      </c>
      <c r="G38" s="110">
        <v>300</v>
      </c>
      <c r="H38" s="34" t="s">
        <v>56</v>
      </c>
      <c r="I38" s="224">
        <v>0</v>
      </c>
      <c r="J38" s="45"/>
      <c r="K38" s="13">
        <f t="shared" si="3"/>
        <v>0</v>
      </c>
      <c r="L38" s="233">
        <f t="shared" si="4"/>
        <v>0</v>
      </c>
      <c r="M38" s="233">
        <f t="shared" si="5"/>
        <v>0</v>
      </c>
      <c r="N38" s="145"/>
      <c r="O38" s="170"/>
      <c r="P38" s="183"/>
      <c r="Q38" s="184"/>
    </row>
    <row r="39" spans="1:18">
      <c r="B39" s="16" t="str">
        <f>"Zadanie "&amp;COUNTIF(C$3:$C39,"=Razem")</f>
        <v>Zadanie 4</v>
      </c>
      <c r="C39" s="17" t="s">
        <v>22</v>
      </c>
      <c r="D39" s="18"/>
      <c r="E39" s="18"/>
      <c r="F39" s="18"/>
      <c r="G39" s="18"/>
      <c r="H39" s="95"/>
      <c r="I39" s="219"/>
      <c r="J39" s="18"/>
      <c r="K39" s="18"/>
      <c r="L39" s="234">
        <f>SUM(L36:L38)</f>
        <v>0</v>
      </c>
      <c r="M39" s="235">
        <f>SUM(M36:M38)</f>
        <v>0</v>
      </c>
      <c r="N39" s="163"/>
      <c r="O39" s="186"/>
      <c r="P39" s="19"/>
      <c r="R39" s="249"/>
    </row>
    <row r="40" spans="1:18">
      <c r="A40" s="22" t="str">
        <f>B51</f>
        <v>Zadanie 5</v>
      </c>
      <c r="B40" s="23"/>
      <c r="C40" s="24"/>
      <c r="D40" s="24"/>
      <c r="E40" s="24"/>
      <c r="F40" s="24"/>
      <c r="G40" s="24"/>
      <c r="H40" s="96"/>
      <c r="I40" s="220"/>
      <c r="J40" s="24"/>
      <c r="K40" s="24"/>
      <c r="L40" s="211"/>
      <c r="M40" s="211"/>
      <c r="N40" s="143"/>
      <c r="O40" s="187"/>
      <c r="P40" s="24"/>
      <c r="Q40" s="24"/>
    </row>
    <row r="41" spans="1:18" ht="25.5">
      <c r="A41" s="34">
        <v>1</v>
      </c>
      <c r="B41" s="32" t="s">
        <v>99</v>
      </c>
      <c r="C41" s="33" t="s">
        <v>32</v>
      </c>
      <c r="D41" s="34" t="s">
        <v>100</v>
      </c>
      <c r="E41" s="35">
        <v>14</v>
      </c>
      <c r="F41" s="34" t="s">
        <v>20</v>
      </c>
      <c r="G41" s="110">
        <v>60</v>
      </c>
      <c r="H41" s="34" t="s">
        <v>21</v>
      </c>
      <c r="I41" s="224">
        <v>0</v>
      </c>
      <c r="J41" s="45"/>
      <c r="K41" s="13">
        <f t="shared" ref="K41:K50" si="6">ROUND(I41*(1+J41),2)</f>
        <v>0</v>
      </c>
      <c r="L41" s="233">
        <f t="shared" ref="L41:L50" si="7">ROUND(G41*I41,2)</f>
        <v>0</v>
      </c>
      <c r="M41" s="233">
        <f t="shared" ref="M41:M50" si="8">ROUND(L41*(1+J41),2)</f>
        <v>0</v>
      </c>
      <c r="N41" s="144"/>
      <c r="O41" s="200"/>
      <c r="P41" s="58"/>
      <c r="Q41" s="184"/>
    </row>
    <row r="42" spans="1:18" ht="25.5">
      <c r="A42" s="34">
        <v>2</v>
      </c>
      <c r="B42" s="32" t="s">
        <v>99</v>
      </c>
      <c r="C42" s="33" t="s">
        <v>80</v>
      </c>
      <c r="D42" s="34">
        <v>1.2</v>
      </c>
      <c r="E42" s="35">
        <v>1</v>
      </c>
      <c r="F42" s="34" t="s">
        <v>20</v>
      </c>
      <c r="G42" s="110">
        <v>15000</v>
      </c>
      <c r="H42" s="34" t="s">
        <v>56</v>
      </c>
      <c r="I42" s="224">
        <v>0</v>
      </c>
      <c r="J42" s="45"/>
      <c r="K42" s="13">
        <f t="shared" si="6"/>
        <v>0</v>
      </c>
      <c r="L42" s="233">
        <f t="shared" si="7"/>
        <v>0</v>
      </c>
      <c r="M42" s="233">
        <f t="shared" si="8"/>
        <v>0</v>
      </c>
      <c r="N42" s="144"/>
      <c r="O42" s="171"/>
      <c r="P42" s="183"/>
      <c r="Q42" s="184"/>
    </row>
    <row r="43" spans="1:18">
      <c r="A43" s="34">
        <v>3</v>
      </c>
      <c r="B43" s="32" t="s">
        <v>102</v>
      </c>
      <c r="C43" s="33" t="s">
        <v>80</v>
      </c>
      <c r="D43" s="34" t="s">
        <v>103</v>
      </c>
      <c r="E43" s="35">
        <v>1</v>
      </c>
      <c r="F43" s="34" t="s">
        <v>56</v>
      </c>
      <c r="G43" s="110">
        <v>100</v>
      </c>
      <c r="H43" s="34" t="s">
        <v>56</v>
      </c>
      <c r="I43" s="224">
        <v>0</v>
      </c>
      <c r="J43" s="30"/>
      <c r="K43" s="13">
        <f t="shared" si="6"/>
        <v>0</v>
      </c>
      <c r="L43" s="233">
        <f t="shared" si="7"/>
        <v>0</v>
      </c>
      <c r="M43" s="233">
        <f t="shared" si="8"/>
        <v>0</v>
      </c>
      <c r="N43" s="144"/>
      <c r="O43" s="172"/>
      <c r="P43" s="183"/>
      <c r="Q43" s="184"/>
    </row>
    <row r="44" spans="1:18">
      <c r="A44" s="34">
        <v>4</v>
      </c>
      <c r="B44" s="32" t="s">
        <v>102</v>
      </c>
      <c r="C44" s="33" t="s">
        <v>80</v>
      </c>
      <c r="D44" s="34" t="s">
        <v>104</v>
      </c>
      <c r="E44" s="35">
        <v>1</v>
      </c>
      <c r="F44" s="34" t="s">
        <v>56</v>
      </c>
      <c r="G44" s="110">
        <v>400</v>
      </c>
      <c r="H44" s="34" t="s">
        <v>56</v>
      </c>
      <c r="I44" s="224">
        <v>0</v>
      </c>
      <c r="J44" s="30"/>
      <c r="K44" s="13">
        <f t="shared" si="6"/>
        <v>0</v>
      </c>
      <c r="L44" s="233">
        <f t="shared" si="7"/>
        <v>0</v>
      </c>
      <c r="M44" s="233">
        <f t="shared" si="8"/>
        <v>0</v>
      </c>
      <c r="N44" s="144"/>
      <c r="O44" s="172"/>
      <c r="P44" s="183"/>
      <c r="Q44" s="184"/>
    </row>
    <row r="45" spans="1:18">
      <c r="A45" s="34">
        <v>5</v>
      </c>
      <c r="B45" s="32" t="s">
        <v>105</v>
      </c>
      <c r="C45" s="33" t="s">
        <v>80</v>
      </c>
      <c r="D45" s="34" t="s">
        <v>39</v>
      </c>
      <c r="E45" s="35">
        <v>1</v>
      </c>
      <c r="F45" s="34" t="s">
        <v>56</v>
      </c>
      <c r="G45" s="110">
        <v>1500</v>
      </c>
      <c r="H45" s="34" t="s">
        <v>21</v>
      </c>
      <c r="I45" s="224">
        <v>0</v>
      </c>
      <c r="J45" s="30"/>
      <c r="K45" s="13">
        <f t="shared" si="6"/>
        <v>0</v>
      </c>
      <c r="L45" s="233">
        <f t="shared" si="7"/>
        <v>0</v>
      </c>
      <c r="M45" s="233">
        <f t="shared" si="8"/>
        <v>0</v>
      </c>
      <c r="N45" s="144"/>
      <c r="O45" s="172"/>
      <c r="P45" s="183"/>
      <c r="Q45" s="184"/>
    </row>
    <row r="46" spans="1:18">
      <c r="A46" s="34">
        <v>6</v>
      </c>
      <c r="B46" s="32" t="s">
        <v>105</v>
      </c>
      <c r="C46" s="33" t="s">
        <v>80</v>
      </c>
      <c r="D46" s="34" t="s">
        <v>106</v>
      </c>
      <c r="E46" s="35">
        <v>1</v>
      </c>
      <c r="F46" s="34" t="s">
        <v>56</v>
      </c>
      <c r="G46" s="110">
        <v>4000</v>
      </c>
      <c r="H46" s="34" t="s">
        <v>21</v>
      </c>
      <c r="I46" s="224">
        <v>0</v>
      </c>
      <c r="J46" s="30"/>
      <c r="K46" s="13">
        <f t="shared" si="6"/>
        <v>0</v>
      </c>
      <c r="L46" s="233">
        <f t="shared" si="7"/>
        <v>0</v>
      </c>
      <c r="M46" s="233">
        <f t="shared" si="8"/>
        <v>0</v>
      </c>
      <c r="N46" s="144"/>
      <c r="O46" s="172"/>
      <c r="P46" s="183"/>
      <c r="Q46" s="184"/>
    </row>
    <row r="47" spans="1:18">
      <c r="A47" s="34">
        <v>7</v>
      </c>
      <c r="B47" s="32" t="s">
        <v>105</v>
      </c>
      <c r="C47" s="33" t="s">
        <v>34</v>
      </c>
      <c r="D47" s="34">
        <v>0.5</v>
      </c>
      <c r="E47" s="35">
        <v>16</v>
      </c>
      <c r="F47" s="34" t="s">
        <v>20</v>
      </c>
      <c r="G47" s="110">
        <v>10</v>
      </c>
      <c r="H47" s="34" t="s">
        <v>56</v>
      </c>
      <c r="I47" s="224">
        <v>0</v>
      </c>
      <c r="J47" s="30"/>
      <c r="K47" s="13">
        <f t="shared" si="6"/>
        <v>0</v>
      </c>
      <c r="L47" s="233">
        <f t="shared" si="7"/>
        <v>0</v>
      </c>
      <c r="M47" s="233">
        <f t="shared" si="8"/>
        <v>0</v>
      </c>
      <c r="N47" s="144"/>
      <c r="O47" s="200"/>
      <c r="P47" s="58"/>
      <c r="Q47" s="184"/>
    </row>
    <row r="48" spans="1:18">
      <c r="A48" s="34">
        <v>8</v>
      </c>
      <c r="B48" s="32" t="s">
        <v>107</v>
      </c>
      <c r="C48" s="33" t="s">
        <v>80</v>
      </c>
      <c r="D48" s="34" t="s">
        <v>108</v>
      </c>
      <c r="E48" s="35">
        <v>20</v>
      </c>
      <c r="F48" s="34" t="s">
        <v>20</v>
      </c>
      <c r="G48" s="110">
        <v>820</v>
      </c>
      <c r="H48" s="34" t="s">
        <v>56</v>
      </c>
      <c r="I48" s="224">
        <v>0</v>
      </c>
      <c r="J48" s="30"/>
      <c r="K48" s="13">
        <f t="shared" si="6"/>
        <v>0</v>
      </c>
      <c r="L48" s="233">
        <f t="shared" si="7"/>
        <v>0</v>
      </c>
      <c r="M48" s="233">
        <f t="shared" si="8"/>
        <v>0</v>
      </c>
      <c r="N48" s="144"/>
      <c r="O48" s="200"/>
      <c r="P48" s="58"/>
      <c r="Q48" s="184"/>
    </row>
    <row r="49" spans="1:18">
      <c r="A49" s="34">
        <v>9</v>
      </c>
      <c r="B49" s="32" t="s">
        <v>111</v>
      </c>
      <c r="C49" s="33" t="s">
        <v>109</v>
      </c>
      <c r="D49" s="34" t="s">
        <v>112</v>
      </c>
      <c r="E49" s="35">
        <v>100</v>
      </c>
      <c r="F49" s="34" t="s">
        <v>20</v>
      </c>
      <c r="G49" s="110">
        <v>5</v>
      </c>
      <c r="H49" s="34" t="s">
        <v>21</v>
      </c>
      <c r="I49" s="224">
        <v>0</v>
      </c>
      <c r="J49" s="30"/>
      <c r="K49" s="13">
        <f t="shared" si="6"/>
        <v>0</v>
      </c>
      <c r="L49" s="233">
        <f t="shared" si="7"/>
        <v>0</v>
      </c>
      <c r="M49" s="233">
        <f t="shared" si="8"/>
        <v>0</v>
      </c>
      <c r="N49" s="144"/>
      <c r="O49" s="200"/>
      <c r="P49" s="58"/>
      <c r="Q49" s="184"/>
    </row>
    <row r="50" spans="1:18">
      <c r="A50" s="34">
        <v>10</v>
      </c>
      <c r="B50" s="32" t="s">
        <v>113</v>
      </c>
      <c r="C50" s="33" t="s">
        <v>114</v>
      </c>
      <c r="D50" s="34" t="s">
        <v>38</v>
      </c>
      <c r="E50" s="35">
        <v>1</v>
      </c>
      <c r="F50" s="34" t="s">
        <v>56</v>
      </c>
      <c r="G50" s="110">
        <v>500</v>
      </c>
      <c r="H50" s="34" t="s">
        <v>56</v>
      </c>
      <c r="I50" s="224">
        <v>0</v>
      </c>
      <c r="J50" s="30"/>
      <c r="K50" s="13">
        <f t="shared" si="6"/>
        <v>0</v>
      </c>
      <c r="L50" s="233">
        <f t="shared" si="7"/>
        <v>0</v>
      </c>
      <c r="M50" s="233">
        <f t="shared" si="8"/>
        <v>0</v>
      </c>
      <c r="N50" s="145"/>
      <c r="O50" s="173"/>
      <c r="P50" s="183"/>
      <c r="Q50" s="184"/>
    </row>
    <row r="51" spans="1:18">
      <c r="B51" s="16" t="str">
        <f>"Zadanie "&amp;COUNTIF(C$3:$C51,"=Razem")</f>
        <v>Zadanie 5</v>
      </c>
      <c r="C51" s="17" t="s">
        <v>22</v>
      </c>
      <c r="D51" s="18"/>
      <c r="E51" s="18"/>
      <c r="F51" s="18"/>
      <c r="G51" s="18"/>
      <c r="H51" s="95"/>
      <c r="I51" s="219"/>
      <c r="J51" s="18"/>
      <c r="K51" s="18"/>
      <c r="L51" s="234">
        <f>SUM(L41:L50)</f>
        <v>0</v>
      </c>
      <c r="M51" s="235">
        <f>SUM(M41:M50)</f>
        <v>0</v>
      </c>
      <c r="N51" s="163"/>
      <c r="O51" s="186"/>
      <c r="P51" s="19"/>
      <c r="R51" s="249"/>
    </row>
    <row r="52" spans="1:18" s="97" customFormat="1">
      <c r="A52" s="15"/>
      <c r="B52" s="16"/>
      <c r="C52" s="17"/>
      <c r="D52" s="18"/>
      <c r="E52" s="18"/>
      <c r="F52" s="18"/>
      <c r="G52" s="18"/>
      <c r="H52" s="95"/>
      <c r="I52" s="219"/>
      <c r="J52" s="18"/>
      <c r="K52" s="18"/>
      <c r="L52" s="234"/>
      <c r="M52" s="235"/>
      <c r="N52" s="142"/>
      <c r="O52" s="188"/>
      <c r="P52" s="19"/>
      <c r="Q52" s="20"/>
    </row>
    <row r="53" spans="1:18">
      <c r="A53" s="22" t="str">
        <f>B55</f>
        <v>Zadanie 6</v>
      </c>
      <c r="B53" s="23"/>
      <c r="C53" s="24"/>
      <c r="D53" s="24"/>
      <c r="E53" s="24"/>
      <c r="F53" s="24"/>
      <c r="G53" s="24"/>
      <c r="H53" s="96"/>
      <c r="I53" s="220"/>
      <c r="J53" s="24"/>
      <c r="K53" s="24"/>
      <c r="L53" s="211"/>
      <c r="M53" s="211"/>
      <c r="N53" s="143"/>
      <c r="O53" s="187"/>
      <c r="P53" s="24"/>
      <c r="Q53" s="24"/>
    </row>
    <row r="54" spans="1:18">
      <c r="A54" s="34">
        <v>1</v>
      </c>
      <c r="B54" s="32" t="s">
        <v>59</v>
      </c>
      <c r="C54" s="33" t="s">
        <v>60</v>
      </c>
      <c r="D54" s="44">
        <v>1</v>
      </c>
      <c r="E54" s="35">
        <v>10</v>
      </c>
      <c r="F54" s="34" t="s">
        <v>20</v>
      </c>
      <c r="G54" s="110">
        <v>800</v>
      </c>
      <c r="H54" s="34" t="s">
        <v>21</v>
      </c>
      <c r="I54" s="224">
        <v>0</v>
      </c>
      <c r="J54" s="30"/>
      <c r="K54" s="13">
        <f>ROUND(I54*(1+J54),2)</f>
        <v>0</v>
      </c>
      <c r="L54" s="233">
        <f>ROUND(G54*I54,2)</f>
        <v>0</v>
      </c>
      <c r="M54" s="233">
        <f>ROUND(L54*(1+J54),2)</f>
        <v>0</v>
      </c>
      <c r="N54" s="144"/>
      <c r="O54" s="170"/>
      <c r="P54" s="46"/>
      <c r="Q54" s="37"/>
    </row>
    <row r="55" spans="1:18">
      <c r="B55" s="16" t="str">
        <f>"Zadanie "&amp;COUNTIF(C$3:$C55,"=Razem")</f>
        <v>Zadanie 6</v>
      </c>
      <c r="C55" s="17" t="s">
        <v>22</v>
      </c>
      <c r="D55" s="18"/>
      <c r="E55" s="18"/>
      <c r="F55" s="18"/>
      <c r="G55" s="18"/>
      <c r="H55" s="95"/>
      <c r="I55" s="219"/>
      <c r="J55" s="18"/>
      <c r="K55" s="18"/>
      <c r="L55" s="234">
        <f>SUM(L54)</f>
        <v>0</v>
      </c>
      <c r="M55" s="235">
        <f>SUM(M54)</f>
        <v>0</v>
      </c>
      <c r="N55" s="163"/>
      <c r="O55" s="186"/>
      <c r="P55" s="19"/>
      <c r="R55" s="249"/>
    </row>
    <row r="56" spans="1:18">
      <c r="A56" s="22" t="str">
        <f>B68</f>
        <v>Zadanie 7</v>
      </c>
      <c r="B56" s="23"/>
      <c r="C56" s="24"/>
      <c r="D56" s="24"/>
      <c r="E56" s="24"/>
      <c r="F56" s="24"/>
      <c r="G56" s="24"/>
      <c r="H56" s="96"/>
      <c r="I56" s="220"/>
      <c r="J56" s="24"/>
      <c r="K56" s="24"/>
      <c r="L56" s="211"/>
      <c r="M56" s="211"/>
      <c r="N56" s="143"/>
      <c r="O56" s="187"/>
      <c r="P56" s="24"/>
      <c r="Q56" s="24"/>
    </row>
    <row r="57" spans="1:18">
      <c r="A57" s="34">
        <v>1</v>
      </c>
      <c r="B57" s="32" t="s">
        <v>61</v>
      </c>
      <c r="C57" s="33" t="s">
        <v>62</v>
      </c>
      <c r="D57" s="34">
        <v>0.25</v>
      </c>
      <c r="E57" s="35">
        <v>5</v>
      </c>
      <c r="F57" s="34" t="s">
        <v>20</v>
      </c>
      <c r="G57" s="110">
        <v>280</v>
      </c>
      <c r="H57" s="34" t="s">
        <v>21</v>
      </c>
      <c r="I57" s="224">
        <v>0</v>
      </c>
      <c r="J57" s="30"/>
      <c r="K57" s="13">
        <f t="shared" ref="K57:K67" si="9">ROUND(I57*(1+J57),2)</f>
        <v>0</v>
      </c>
      <c r="L57" s="233">
        <f t="shared" ref="L57:L67" si="10">ROUND(G57*I57,2)</f>
        <v>0</v>
      </c>
      <c r="M57" s="233">
        <f t="shared" ref="M57:M67" si="11">ROUND(L57*(1+J57),2)</f>
        <v>0</v>
      </c>
      <c r="N57" s="144"/>
      <c r="O57" s="173"/>
      <c r="P57" s="47"/>
      <c r="Q57" s="37"/>
    </row>
    <row r="58" spans="1:18">
      <c r="A58" s="34">
        <v>2</v>
      </c>
      <c r="B58" s="26" t="s">
        <v>64</v>
      </c>
      <c r="C58" s="25" t="s">
        <v>25</v>
      </c>
      <c r="D58" s="27" t="s">
        <v>65</v>
      </c>
      <c r="E58" s="28">
        <v>50</v>
      </c>
      <c r="F58" s="27" t="s">
        <v>20</v>
      </c>
      <c r="G58" s="99">
        <v>30</v>
      </c>
      <c r="H58" s="27" t="s">
        <v>56</v>
      </c>
      <c r="I58" s="221">
        <v>0</v>
      </c>
      <c r="J58" s="30"/>
      <c r="K58" s="13">
        <f t="shared" si="9"/>
        <v>0</v>
      </c>
      <c r="L58" s="233">
        <f t="shared" si="10"/>
        <v>0</v>
      </c>
      <c r="M58" s="233">
        <f t="shared" si="11"/>
        <v>0</v>
      </c>
      <c r="N58" s="148"/>
      <c r="O58" s="170"/>
      <c r="P58" s="48"/>
      <c r="Q58" s="37"/>
    </row>
    <row r="59" spans="1:18">
      <c r="A59" s="34">
        <v>3</v>
      </c>
      <c r="B59" s="26" t="s">
        <v>66</v>
      </c>
      <c r="C59" s="25" t="s">
        <v>67</v>
      </c>
      <c r="D59" s="27" t="s">
        <v>68</v>
      </c>
      <c r="E59" s="28">
        <v>1</v>
      </c>
      <c r="F59" s="27" t="s">
        <v>21</v>
      </c>
      <c r="G59" s="99">
        <v>35</v>
      </c>
      <c r="H59" s="27" t="s">
        <v>21</v>
      </c>
      <c r="I59" s="221">
        <v>0</v>
      </c>
      <c r="J59" s="30"/>
      <c r="K59" s="13">
        <f t="shared" si="9"/>
        <v>0</v>
      </c>
      <c r="L59" s="233">
        <f t="shared" si="10"/>
        <v>0</v>
      </c>
      <c r="M59" s="233">
        <f t="shared" si="11"/>
        <v>0</v>
      </c>
      <c r="N59" s="148"/>
      <c r="O59" s="170"/>
      <c r="P59" s="48"/>
      <c r="Q59" s="37"/>
    </row>
    <row r="60" spans="1:18">
      <c r="A60" s="34">
        <v>4</v>
      </c>
      <c r="B60" s="26" t="s">
        <v>70</v>
      </c>
      <c r="C60" s="25" t="s">
        <v>51</v>
      </c>
      <c r="D60" s="27" t="s">
        <v>71</v>
      </c>
      <c r="E60" s="28">
        <v>5</v>
      </c>
      <c r="F60" s="27" t="s">
        <v>20</v>
      </c>
      <c r="G60" s="99">
        <v>2000</v>
      </c>
      <c r="H60" s="27" t="s">
        <v>21</v>
      </c>
      <c r="I60" s="221">
        <v>0</v>
      </c>
      <c r="J60" s="30"/>
      <c r="K60" s="13">
        <f t="shared" si="9"/>
        <v>0</v>
      </c>
      <c r="L60" s="233">
        <f t="shared" si="10"/>
        <v>0</v>
      </c>
      <c r="M60" s="233">
        <f t="shared" si="11"/>
        <v>0</v>
      </c>
      <c r="N60" s="148"/>
      <c r="O60" s="170"/>
      <c r="P60" s="48"/>
      <c r="Q60" s="37"/>
    </row>
    <row r="61" spans="1:18">
      <c r="A61" s="34">
        <v>5</v>
      </c>
      <c r="B61" s="26" t="s">
        <v>72</v>
      </c>
      <c r="C61" s="25" t="s">
        <v>67</v>
      </c>
      <c r="D61" s="27" t="s">
        <v>73</v>
      </c>
      <c r="E61" s="28">
        <v>1</v>
      </c>
      <c r="F61" s="27" t="s">
        <v>56</v>
      </c>
      <c r="G61" s="99">
        <v>50</v>
      </c>
      <c r="H61" s="27" t="s">
        <v>21</v>
      </c>
      <c r="I61" s="221">
        <v>0</v>
      </c>
      <c r="J61" s="30"/>
      <c r="K61" s="13">
        <f t="shared" si="9"/>
        <v>0</v>
      </c>
      <c r="L61" s="233">
        <f t="shared" si="10"/>
        <v>0</v>
      </c>
      <c r="M61" s="233">
        <f t="shared" si="11"/>
        <v>0</v>
      </c>
      <c r="N61" s="148"/>
      <c r="O61" s="201"/>
      <c r="P61" s="48"/>
      <c r="Q61" s="37"/>
    </row>
    <row r="62" spans="1:18" ht="25.5">
      <c r="A62" s="34">
        <v>6</v>
      </c>
      <c r="B62" s="26" t="s">
        <v>74</v>
      </c>
      <c r="C62" s="25" t="s">
        <v>69</v>
      </c>
      <c r="D62" s="25" t="s">
        <v>75</v>
      </c>
      <c r="E62" s="28">
        <v>1</v>
      </c>
      <c r="F62" s="27" t="s">
        <v>21</v>
      </c>
      <c r="G62" s="99">
        <v>150</v>
      </c>
      <c r="H62" s="27" t="s">
        <v>21</v>
      </c>
      <c r="I62" s="221">
        <v>0</v>
      </c>
      <c r="J62" s="30"/>
      <c r="K62" s="13">
        <f t="shared" si="9"/>
        <v>0</v>
      </c>
      <c r="L62" s="233">
        <f t="shared" si="10"/>
        <v>0</v>
      </c>
      <c r="M62" s="233">
        <f t="shared" si="11"/>
        <v>0</v>
      </c>
      <c r="N62" s="148"/>
      <c r="O62" s="170"/>
      <c r="P62" s="48"/>
      <c r="Q62" s="37"/>
    </row>
    <row r="63" spans="1:18">
      <c r="A63" s="34">
        <v>7</v>
      </c>
      <c r="B63" s="49" t="s">
        <v>76</v>
      </c>
      <c r="C63" s="50" t="s">
        <v>34</v>
      </c>
      <c r="D63" s="51">
        <v>0.01</v>
      </c>
      <c r="E63" s="52">
        <v>30</v>
      </c>
      <c r="F63" s="51" t="s">
        <v>20</v>
      </c>
      <c r="G63" s="114">
        <v>150</v>
      </c>
      <c r="H63" s="51" t="s">
        <v>21</v>
      </c>
      <c r="I63" s="221">
        <v>0</v>
      </c>
      <c r="J63" s="30"/>
      <c r="K63" s="13">
        <f t="shared" si="9"/>
        <v>0</v>
      </c>
      <c r="L63" s="233">
        <f t="shared" si="10"/>
        <v>0</v>
      </c>
      <c r="M63" s="233">
        <f t="shared" si="11"/>
        <v>0</v>
      </c>
      <c r="N63" s="148"/>
      <c r="O63" s="170"/>
      <c r="P63" s="48"/>
      <c r="Q63" s="37"/>
    </row>
    <row r="64" spans="1:18">
      <c r="A64" s="34">
        <v>8</v>
      </c>
      <c r="B64" s="26" t="s">
        <v>77</v>
      </c>
      <c r="C64" s="25" t="s">
        <v>34</v>
      </c>
      <c r="D64" s="27">
        <v>0.01</v>
      </c>
      <c r="E64" s="28">
        <v>30</v>
      </c>
      <c r="F64" s="27" t="s">
        <v>20</v>
      </c>
      <c r="G64" s="99">
        <v>80</v>
      </c>
      <c r="H64" s="27" t="s">
        <v>21</v>
      </c>
      <c r="I64" s="221">
        <v>0</v>
      </c>
      <c r="J64" s="30"/>
      <c r="K64" s="13">
        <f t="shared" si="9"/>
        <v>0</v>
      </c>
      <c r="L64" s="233">
        <f t="shared" si="10"/>
        <v>0</v>
      </c>
      <c r="M64" s="233">
        <f t="shared" si="11"/>
        <v>0</v>
      </c>
      <c r="N64" s="148"/>
      <c r="O64" s="201"/>
      <c r="P64" s="48"/>
      <c r="Q64" s="37"/>
    </row>
    <row r="65" spans="1:18">
      <c r="A65" s="34">
        <v>9</v>
      </c>
      <c r="B65" s="26" t="s">
        <v>77</v>
      </c>
      <c r="C65" s="25" t="s">
        <v>34</v>
      </c>
      <c r="D65" s="27">
        <v>0.03</v>
      </c>
      <c r="E65" s="28">
        <v>20</v>
      </c>
      <c r="F65" s="27" t="s">
        <v>20</v>
      </c>
      <c r="G65" s="99">
        <v>10</v>
      </c>
      <c r="H65" s="27" t="s">
        <v>21</v>
      </c>
      <c r="I65" s="221">
        <v>0</v>
      </c>
      <c r="J65" s="30"/>
      <c r="K65" s="13">
        <f t="shared" si="9"/>
        <v>0</v>
      </c>
      <c r="L65" s="233">
        <f t="shared" si="10"/>
        <v>0</v>
      </c>
      <c r="M65" s="233">
        <f t="shared" si="11"/>
        <v>0</v>
      </c>
      <c r="N65" s="148"/>
      <c r="O65" s="201"/>
      <c r="P65" s="48"/>
      <c r="Q65" s="37"/>
    </row>
    <row r="66" spans="1:18">
      <c r="A66" s="34">
        <v>10</v>
      </c>
      <c r="B66" s="26" t="s">
        <v>78</v>
      </c>
      <c r="C66" s="25" t="s">
        <v>79</v>
      </c>
      <c r="D66" s="27">
        <v>2.5000000000000001E-2</v>
      </c>
      <c r="E66" s="28">
        <v>60</v>
      </c>
      <c r="F66" s="27" t="s">
        <v>20</v>
      </c>
      <c r="G66" s="99">
        <v>5</v>
      </c>
      <c r="H66" s="27" t="s">
        <v>21</v>
      </c>
      <c r="I66" s="221">
        <v>0</v>
      </c>
      <c r="J66" s="30"/>
      <c r="K66" s="13">
        <f t="shared" si="9"/>
        <v>0</v>
      </c>
      <c r="L66" s="233">
        <f t="shared" si="10"/>
        <v>0</v>
      </c>
      <c r="M66" s="233">
        <f t="shared" si="11"/>
        <v>0</v>
      </c>
      <c r="N66" s="148"/>
      <c r="O66" s="170"/>
      <c r="P66" s="48"/>
      <c r="Q66" s="37"/>
    </row>
    <row r="67" spans="1:18">
      <c r="A67" s="34">
        <v>11</v>
      </c>
      <c r="B67" s="26" t="s">
        <v>81</v>
      </c>
      <c r="C67" s="25" t="s">
        <v>32</v>
      </c>
      <c r="D67" s="27" t="s">
        <v>82</v>
      </c>
      <c r="E67" s="28">
        <v>100</v>
      </c>
      <c r="F67" s="27" t="s">
        <v>20</v>
      </c>
      <c r="G67" s="99">
        <v>50</v>
      </c>
      <c r="H67" s="27" t="s">
        <v>21</v>
      </c>
      <c r="I67" s="221">
        <v>0</v>
      </c>
      <c r="J67" s="30"/>
      <c r="K67" s="13">
        <f t="shared" si="9"/>
        <v>0</v>
      </c>
      <c r="L67" s="233">
        <f t="shared" si="10"/>
        <v>0</v>
      </c>
      <c r="M67" s="233">
        <f t="shared" si="11"/>
        <v>0</v>
      </c>
      <c r="N67" s="148"/>
      <c r="O67" s="170"/>
      <c r="P67" s="48"/>
      <c r="Q67" s="37"/>
    </row>
    <row r="68" spans="1:18">
      <c r="B68" s="16" t="str">
        <f>"Zadanie "&amp;COUNTIF(C$3:$C68,"=Razem")</f>
        <v>Zadanie 7</v>
      </c>
      <c r="C68" s="17" t="s">
        <v>22</v>
      </c>
      <c r="D68" s="18"/>
      <c r="E68" s="18"/>
      <c r="F68" s="18"/>
      <c r="G68" s="18"/>
      <c r="H68" s="95"/>
      <c r="I68" s="219"/>
      <c r="J68" s="18"/>
      <c r="K68" s="18"/>
      <c r="L68" s="234">
        <f>SUM(L57:L67)</f>
        <v>0</v>
      </c>
      <c r="M68" s="235">
        <f>SUM(M57:M67)</f>
        <v>0</v>
      </c>
      <c r="N68" s="163"/>
      <c r="O68" s="186"/>
      <c r="P68" s="19"/>
      <c r="R68" s="249"/>
    </row>
    <row r="69" spans="1:18" s="97" customFormat="1">
      <c r="A69" s="15"/>
      <c r="B69" s="16"/>
      <c r="C69" s="17"/>
      <c r="D69" s="18"/>
      <c r="E69" s="18"/>
      <c r="F69" s="18"/>
      <c r="G69" s="18"/>
      <c r="H69" s="95"/>
      <c r="I69" s="219"/>
      <c r="J69" s="18"/>
      <c r="K69" s="18"/>
      <c r="L69" s="234"/>
      <c r="M69" s="235"/>
      <c r="N69" s="142"/>
      <c r="O69" s="188"/>
      <c r="P69" s="19"/>
      <c r="Q69" s="20"/>
    </row>
    <row r="70" spans="1:18">
      <c r="A70" s="22" t="str">
        <f>B137</f>
        <v>Zadanie 8</v>
      </c>
      <c r="B70" s="23"/>
      <c r="C70" s="24"/>
      <c r="D70" s="24"/>
      <c r="E70" s="24"/>
      <c r="F70" s="24"/>
      <c r="G70" s="24"/>
      <c r="H70" s="96"/>
      <c r="I70" s="220"/>
      <c r="J70" s="24"/>
      <c r="K70" s="24"/>
      <c r="L70" s="211"/>
      <c r="M70" s="211"/>
      <c r="N70" s="143"/>
      <c r="O70" s="187"/>
      <c r="P70" s="24"/>
      <c r="Q70" s="24"/>
    </row>
    <row r="71" spans="1:18" ht="25.5">
      <c r="A71" s="193">
        <v>1</v>
      </c>
      <c r="B71" s="55" t="s">
        <v>91</v>
      </c>
      <c r="C71" s="38" t="s">
        <v>92</v>
      </c>
      <c r="D71" s="56" t="s">
        <v>93</v>
      </c>
      <c r="E71" s="57">
        <v>1</v>
      </c>
      <c r="F71" s="56" t="s">
        <v>94</v>
      </c>
      <c r="G71" s="112">
        <v>15</v>
      </c>
      <c r="H71" s="41" t="s">
        <v>56</v>
      </c>
      <c r="I71" s="223">
        <v>0</v>
      </c>
      <c r="J71" s="42"/>
      <c r="K71" s="13">
        <f t="shared" ref="K71:K134" si="12">ROUND(I71*(1+J71),2)</f>
        <v>0</v>
      </c>
      <c r="L71" s="233">
        <f t="shared" ref="L71:L134" si="13">ROUND(G71*I71,2)</f>
        <v>0</v>
      </c>
      <c r="M71" s="233">
        <f t="shared" ref="M71:M134" si="14">ROUND(L71*(1+J71),2)</f>
        <v>0</v>
      </c>
      <c r="N71" s="150"/>
      <c r="O71" s="174"/>
      <c r="P71" s="183"/>
      <c r="Q71" s="184"/>
    </row>
    <row r="72" spans="1:18" ht="25.5">
      <c r="A72" s="193">
        <v>2</v>
      </c>
      <c r="B72" s="55" t="s">
        <v>91</v>
      </c>
      <c r="C72" s="56" t="s">
        <v>95</v>
      </c>
      <c r="D72" s="56" t="s">
        <v>96</v>
      </c>
      <c r="E72" s="57">
        <v>1</v>
      </c>
      <c r="F72" s="56" t="s">
        <v>94</v>
      </c>
      <c r="G72" s="112">
        <v>5</v>
      </c>
      <c r="H72" s="41" t="s">
        <v>56</v>
      </c>
      <c r="I72" s="223">
        <v>0</v>
      </c>
      <c r="J72" s="42"/>
      <c r="K72" s="13">
        <f t="shared" si="12"/>
        <v>0</v>
      </c>
      <c r="L72" s="233">
        <f t="shared" si="13"/>
        <v>0</v>
      </c>
      <c r="M72" s="233">
        <f t="shared" si="14"/>
        <v>0</v>
      </c>
      <c r="N72" s="150"/>
      <c r="O72" s="202"/>
      <c r="P72" s="29"/>
      <c r="Q72" s="184"/>
    </row>
    <row r="73" spans="1:18" s="97" customFormat="1" ht="25.5">
      <c r="A73" s="193">
        <v>3</v>
      </c>
      <c r="B73" s="55" t="s">
        <v>91</v>
      </c>
      <c r="C73" s="56" t="s">
        <v>95</v>
      </c>
      <c r="D73" s="56" t="s">
        <v>335</v>
      </c>
      <c r="E73" s="57">
        <v>1</v>
      </c>
      <c r="F73" s="56" t="s">
        <v>94</v>
      </c>
      <c r="G73" s="112">
        <v>3</v>
      </c>
      <c r="H73" s="41" t="s">
        <v>56</v>
      </c>
      <c r="I73" s="223">
        <v>0</v>
      </c>
      <c r="J73" s="42"/>
      <c r="K73" s="13">
        <f t="shared" si="12"/>
        <v>0</v>
      </c>
      <c r="L73" s="233">
        <f t="shared" si="13"/>
        <v>0</v>
      </c>
      <c r="M73" s="233">
        <f t="shared" si="14"/>
        <v>0</v>
      </c>
      <c r="N73" s="150"/>
      <c r="O73" s="202"/>
      <c r="P73" s="29"/>
      <c r="Q73" s="184"/>
    </row>
    <row r="74" spans="1:18">
      <c r="A74" s="193">
        <v>4</v>
      </c>
      <c r="B74" s="26" t="s">
        <v>135</v>
      </c>
      <c r="C74" s="25" t="s">
        <v>136</v>
      </c>
      <c r="D74" s="27" t="s">
        <v>137</v>
      </c>
      <c r="E74" s="28">
        <v>50</v>
      </c>
      <c r="F74" s="27" t="s">
        <v>20</v>
      </c>
      <c r="G74" s="110">
        <v>10</v>
      </c>
      <c r="H74" s="27" t="s">
        <v>21</v>
      </c>
      <c r="I74" s="221">
        <v>0</v>
      </c>
      <c r="J74" s="30"/>
      <c r="K74" s="13">
        <f t="shared" si="12"/>
        <v>0</v>
      </c>
      <c r="L74" s="233">
        <f t="shared" si="13"/>
        <v>0</v>
      </c>
      <c r="M74" s="233">
        <f t="shared" si="14"/>
        <v>0</v>
      </c>
      <c r="N74" s="144"/>
      <c r="O74" s="165"/>
      <c r="P74" s="183"/>
      <c r="Q74" s="184"/>
    </row>
    <row r="75" spans="1:18">
      <c r="A75" s="193">
        <v>5</v>
      </c>
      <c r="B75" s="26" t="s">
        <v>138</v>
      </c>
      <c r="C75" s="25" t="s">
        <v>25</v>
      </c>
      <c r="D75" s="27" t="s">
        <v>139</v>
      </c>
      <c r="E75" s="28">
        <v>100</v>
      </c>
      <c r="F75" s="27" t="s">
        <v>24</v>
      </c>
      <c r="G75" s="110">
        <v>20</v>
      </c>
      <c r="H75" s="27" t="s">
        <v>56</v>
      </c>
      <c r="I75" s="221">
        <v>0</v>
      </c>
      <c r="J75" s="30"/>
      <c r="K75" s="13">
        <f t="shared" si="12"/>
        <v>0</v>
      </c>
      <c r="L75" s="233">
        <f t="shared" si="13"/>
        <v>0</v>
      </c>
      <c r="M75" s="233">
        <f t="shared" si="14"/>
        <v>0</v>
      </c>
      <c r="N75" s="144"/>
      <c r="O75" s="203"/>
      <c r="P75" s="29"/>
      <c r="Q75" s="184"/>
    </row>
    <row r="76" spans="1:18">
      <c r="A76" s="193">
        <v>6</v>
      </c>
      <c r="B76" s="26" t="s">
        <v>140</v>
      </c>
      <c r="C76" s="25" t="s">
        <v>32</v>
      </c>
      <c r="D76" s="27">
        <v>0.1</v>
      </c>
      <c r="E76" s="28">
        <v>50</v>
      </c>
      <c r="F76" s="27" t="s">
        <v>20</v>
      </c>
      <c r="G76" s="110">
        <v>50</v>
      </c>
      <c r="H76" s="27" t="s">
        <v>21</v>
      </c>
      <c r="I76" s="221">
        <v>0</v>
      </c>
      <c r="J76" s="30"/>
      <c r="K76" s="13">
        <f t="shared" si="12"/>
        <v>0</v>
      </c>
      <c r="L76" s="233">
        <f t="shared" si="13"/>
        <v>0</v>
      </c>
      <c r="M76" s="233">
        <f t="shared" si="14"/>
        <v>0</v>
      </c>
      <c r="N76" s="144"/>
      <c r="O76" s="203"/>
      <c r="P76" s="29"/>
      <c r="Q76" s="184"/>
    </row>
    <row r="77" spans="1:18" ht="38.25">
      <c r="A77" s="193">
        <v>7</v>
      </c>
      <c r="B77" s="26" t="s">
        <v>141</v>
      </c>
      <c r="C77" s="25" t="s">
        <v>142</v>
      </c>
      <c r="D77" s="25" t="s">
        <v>143</v>
      </c>
      <c r="E77" s="28">
        <v>50</v>
      </c>
      <c r="F77" s="27" t="s">
        <v>20</v>
      </c>
      <c r="G77" s="110">
        <v>100</v>
      </c>
      <c r="H77" s="27" t="s">
        <v>21</v>
      </c>
      <c r="I77" s="221">
        <v>0</v>
      </c>
      <c r="J77" s="30"/>
      <c r="K77" s="13">
        <f t="shared" si="12"/>
        <v>0</v>
      </c>
      <c r="L77" s="233">
        <f t="shared" si="13"/>
        <v>0</v>
      </c>
      <c r="M77" s="233">
        <f t="shared" si="14"/>
        <v>0</v>
      </c>
      <c r="N77" s="144"/>
      <c r="O77" s="165"/>
      <c r="P77" s="183"/>
      <c r="Q77" s="184"/>
    </row>
    <row r="78" spans="1:18">
      <c r="A78" s="193">
        <v>8</v>
      </c>
      <c r="B78" s="26" t="s">
        <v>144</v>
      </c>
      <c r="C78" s="25" t="s">
        <v>32</v>
      </c>
      <c r="D78" s="27" t="s">
        <v>42</v>
      </c>
      <c r="E78" s="28">
        <v>50</v>
      </c>
      <c r="F78" s="27" t="s">
        <v>20</v>
      </c>
      <c r="G78" s="110">
        <v>12</v>
      </c>
      <c r="H78" s="27" t="s">
        <v>21</v>
      </c>
      <c r="I78" s="221">
        <v>0</v>
      </c>
      <c r="J78" s="30"/>
      <c r="K78" s="13">
        <f t="shared" si="12"/>
        <v>0</v>
      </c>
      <c r="L78" s="233">
        <f t="shared" si="13"/>
        <v>0</v>
      </c>
      <c r="M78" s="233">
        <f t="shared" si="14"/>
        <v>0</v>
      </c>
      <c r="N78" s="144"/>
      <c r="O78" s="203"/>
      <c r="P78" s="29"/>
      <c r="Q78" s="184"/>
    </row>
    <row r="79" spans="1:18">
      <c r="A79" s="193">
        <v>9</v>
      </c>
      <c r="B79" s="26" t="s">
        <v>147</v>
      </c>
      <c r="C79" s="25" t="s">
        <v>32</v>
      </c>
      <c r="D79" s="27" t="s">
        <v>148</v>
      </c>
      <c r="E79" s="28">
        <v>100</v>
      </c>
      <c r="F79" s="27" t="s">
        <v>20</v>
      </c>
      <c r="G79" s="110">
        <v>50</v>
      </c>
      <c r="H79" s="27" t="s">
        <v>21</v>
      </c>
      <c r="I79" s="221">
        <v>0</v>
      </c>
      <c r="J79" s="30"/>
      <c r="K79" s="13">
        <f t="shared" si="12"/>
        <v>0</v>
      </c>
      <c r="L79" s="233">
        <f t="shared" si="13"/>
        <v>0</v>
      </c>
      <c r="M79" s="233">
        <f t="shared" si="14"/>
        <v>0</v>
      </c>
      <c r="N79" s="144"/>
      <c r="O79" s="165"/>
      <c r="P79" s="183"/>
      <c r="Q79" s="184"/>
    </row>
    <row r="80" spans="1:18">
      <c r="A80" s="193">
        <v>10</v>
      </c>
      <c r="B80" s="26" t="s">
        <v>149</v>
      </c>
      <c r="C80" s="25" t="s">
        <v>32</v>
      </c>
      <c r="D80" s="27" t="s">
        <v>35</v>
      </c>
      <c r="E80" s="28">
        <v>50</v>
      </c>
      <c r="F80" s="27" t="s">
        <v>20</v>
      </c>
      <c r="G80" s="110">
        <v>10</v>
      </c>
      <c r="H80" s="27" t="s">
        <v>21</v>
      </c>
      <c r="I80" s="221">
        <v>0</v>
      </c>
      <c r="J80" s="30"/>
      <c r="K80" s="13">
        <f t="shared" si="12"/>
        <v>0</v>
      </c>
      <c r="L80" s="233">
        <f t="shared" si="13"/>
        <v>0</v>
      </c>
      <c r="M80" s="233">
        <f t="shared" si="14"/>
        <v>0</v>
      </c>
      <c r="N80" s="144"/>
      <c r="O80" s="203"/>
      <c r="P80" s="29"/>
      <c r="Q80" s="184"/>
    </row>
    <row r="81" spans="1:17">
      <c r="A81" s="193">
        <v>11</v>
      </c>
      <c r="B81" s="63" t="s">
        <v>150</v>
      </c>
      <c r="C81" s="64" t="s">
        <v>151</v>
      </c>
      <c r="D81" s="64" t="s">
        <v>101</v>
      </c>
      <c r="E81" s="65">
        <v>100</v>
      </c>
      <c r="F81" s="60" t="s">
        <v>24</v>
      </c>
      <c r="G81" s="115">
        <v>20</v>
      </c>
      <c r="H81" s="43" t="s">
        <v>56</v>
      </c>
      <c r="I81" s="222">
        <v>0</v>
      </c>
      <c r="J81" s="66"/>
      <c r="K81" s="13">
        <f t="shared" si="12"/>
        <v>0</v>
      </c>
      <c r="L81" s="233">
        <f t="shared" si="13"/>
        <v>0</v>
      </c>
      <c r="M81" s="233">
        <f t="shared" si="14"/>
        <v>0</v>
      </c>
      <c r="N81" s="67"/>
      <c r="O81" s="175"/>
      <c r="P81" s="183"/>
      <c r="Q81" s="184"/>
    </row>
    <row r="82" spans="1:17">
      <c r="A82" s="193">
        <v>12</v>
      </c>
      <c r="B82" s="26" t="s">
        <v>152</v>
      </c>
      <c r="C82" s="25" t="s">
        <v>69</v>
      </c>
      <c r="D82" s="27" t="s">
        <v>153</v>
      </c>
      <c r="E82" s="28">
        <v>1</v>
      </c>
      <c r="F82" s="27" t="s">
        <v>21</v>
      </c>
      <c r="G82" s="110">
        <v>50</v>
      </c>
      <c r="H82" s="27" t="s">
        <v>21</v>
      </c>
      <c r="I82" s="221">
        <v>0</v>
      </c>
      <c r="J82" s="30"/>
      <c r="K82" s="13">
        <f t="shared" si="12"/>
        <v>0</v>
      </c>
      <c r="L82" s="233">
        <f t="shared" si="13"/>
        <v>0</v>
      </c>
      <c r="M82" s="233">
        <f t="shared" si="14"/>
        <v>0</v>
      </c>
      <c r="N82" s="144"/>
      <c r="O82" s="165"/>
      <c r="P82" s="183"/>
      <c r="Q82" s="184"/>
    </row>
    <row r="83" spans="1:17">
      <c r="A83" s="193">
        <v>13</v>
      </c>
      <c r="B83" s="26" t="s">
        <v>154</v>
      </c>
      <c r="C83" s="33" t="s">
        <v>51</v>
      </c>
      <c r="D83" s="27" t="s">
        <v>155</v>
      </c>
      <c r="E83" s="28">
        <v>10</v>
      </c>
      <c r="F83" s="27" t="s">
        <v>20</v>
      </c>
      <c r="G83" s="110">
        <v>5</v>
      </c>
      <c r="H83" s="27" t="s">
        <v>21</v>
      </c>
      <c r="I83" s="221">
        <v>0</v>
      </c>
      <c r="J83" s="30"/>
      <c r="K83" s="13">
        <f t="shared" si="12"/>
        <v>0</v>
      </c>
      <c r="L83" s="233">
        <f t="shared" si="13"/>
        <v>0</v>
      </c>
      <c r="M83" s="233">
        <f t="shared" si="14"/>
        <v>0</v>
      </c>
      <c r="N83" s="144"/>
      <c r="O83" s="165"/>
      <c r="P83" s="183"/>
      <c r="Q83" s="184"/>
    </row>
    <row r="84" spans="1:17" ht="25.5">
      <c r="A84" s="193">
        <v>14</v>
      </c>
      <c r="B84" s="26" t="s">
        <v>404</v>
      </c>
      <c r="C84" s="25" t="s">
        <v>157</v>
      </c>
      <c r="D84" s="27" t="s">
        <v>156</v>
      </c>
      <c r="E84" s="28">
        <v>1</v>
      </c>
      <c r="F84" s="27" t="s">
        <v>56</v>
      </c>
      <c r="G84" s="110">
        <v>250</v>
      </c>
      <c r="H84" s="27" t="s">
        <v>21</v>
      </c>
      <c r="I84" s="221">
        <v>0</v>
      </c>
      <c r="J84" s="30"/>
      <c r="K84" s="13">
        <f t="shared" si="12"/>
        <v>0</v>
      </c>
      <c r="L84" s="233">
        <f t="shared" si="13"/>
        <v>0</v>
      </c>
      <c r="M84" s="233">
        <f t="shared" si="14"/>
        <v>0</v>
      </c>
      <c r="N84" s="144"/>
      <c r="O84" s="203"/>
      <c r="P84" s="29"/>
      <c r="Q84" s="184"/>
    </row>
    <row r="85" spans="1:17">
      <c r="A85" s="193">
        <v>15</v>
      </c>
      <c r="B85" s="26" t="s">
        <v>158</v>
      </c>
      <c r="C85" s="25" t="s">
        <v>109</v>
      </c>
      <c r="D85" s="27" t="s">
        <v>146</v>
      </c>
      <c r="E85" s="28">
        <v>100</v>
      </c>
      <c r="F85" s="27" t="s">
        <v>20</v>
      </c>
      <c r="G85" s="110">
        <v>5</v>
      </c>
      <c r="H85" s="27" t="s">
        <v>21</v>
      </c>
      <c r="I85" s="221">
        <v>0</v>
      </c>
      <c r="J85" s="30"/>
      <c r="K85" s="13">
        <f t="shared" si="12"/>
        <v>0</v>
      </c>
      <c r="L85" s="233">
        <f t="shared" si="13"/>
        <v>0</v>
      </c>
      <c r="M85" s="233">
        <f t="shared" si="14"/>
        <v>0</v>
      </c>
      <c r="N85" s="144"/>
      <c r="O85" s="165"/>
      <c r="P85" s="183"/>
      <c r="Q85" s="184"/>
    </row>
    <row r="86" spans="1:17">
      <c r="A86" s="193">
        <v>16</v>
      </c>
      <c r="B86" s="26" t="s">
        <v>159</v>
      </c>
      <c r="C86" s="25" t="s">
        <v>67</v>
      </c>
      <c r="D86" s="27" t="s">
        <v>160</v>
      </c>
      <c r="E86" s="28">
        <v>1</v>
      </c>
      <c r="F86" s="27" t="s">
        <v>56</v>
      </c>
      <c r="G86" s="110">
        <v>200</v>
      </c>
      <c r="H86" s="27" t="s">
        <v>21</v>
      </c>
      <c r="I86" s="221">
        <v>0</v>
      </c>
      <c r="J86" s="30"/>
      <c r="K86" s="13">
        <f t="shared" si="12"/>
        <v>0</v>
      </c>
      <c r="L86" s="233">
        <f t="shared" si="13"/>
        <v>0</v>
      </c>
      <c r="M86" s="233">
        <f t="shared" si="14"/>
        <v>0</v>
      </c>
      <c r="N86" s="144"/>
      <c r="O86" s="165"/>
      <c r="P86" s="183"/>
      <c r="Q86" s="184"/>
    </row>
    <row r="87" spans="1:17">
      <c r="A87" s="193">
        <v>17</v>
      </c>
      <c r="B87" s="26" t="s">
        <v>161</v>
      </c>
      <c r="C87" s="25" t="s">
        <v>32</v>
      </c>
      <c r="D87" s="27">
        <v>0.1</v>
      </c>
      <c r="E87" s="28">
        <v>50</v>
      </c>
      <c r="F87" s="27" t="s">
        <v>20</v>
      </c>
      <c r="G87" s="110">
        <v>6</v>
      </c>
      <c r="H87" s="27" t="s">
        <v>21</v>
      </c>
      <c r="I87" s="221">
        <v>0</v>
      </c>
      <c r="J87" s="30"/>
      <c r="K87" s="13">
        <f t="shared" si="12"/>
        <v>0</v>
      </c>
      <c r="L87" s="233">
        <f t="shared" si="13"/>
        <v>0</v>
      </c>
      <c r="M87" s="233">
        <f t="shared" si="14"/>
        <v>0</v>
      </c>
      <c r="N87" s="144"/>
      <c r="O87" s="203"/>
      <c r="P87" s="29"/>
      <c r="Q87" s="184"/>
    </row>
    <row r="88" spans="1:17">
      <c r="A88" s="193">
        <v>18</v>
      </c>
      <c r="B88" s="26" t="s">
        <v>162</v>
      </c>
      <c r="C88" s="25" t="s">
        <v>37</v>
      </c>
      <c r="D88" s="27" t="s">
        <v>163</v>
      </c>
      <c r="E88" s="28">
        <v>20</v>
      </c>
      <c r="F88" s="27" t="s">
        <v>24</v>
      </c>
      <c r="G88" s="110">
        <v>15</v>
      </c>
      <c r="H88" s="27" t="s">
        <v>21</v>
      </c>
      <c r="I88" s="221">
        <v>0</v>
      </c>
      <c r="J88" s="30"/>
      <c r="K88" s="13">
        <f t="shared" si="12"/>
        <v>0</v>
      </c>
      <c r="L88" s="233">
        <f t="shared" si="13"/>
        <v>0</v>
      </c>
      <c r="M88" s="233">
        <f t="shared" si="14"/>
        <v>0</v>
      </c>
      <c r="N88" s="144"/>
      <c r="O88" s="165"/>
      <c r="P88" s="183"/>
      <c r="Q88" s="184"/>
    </row>
    <row r="89" spans="1:17">
      <c r="A89" s="193">
        <v>19</v>
      </c>
      <c r="B89" s="26" t="s">
        <v>165</v>
      </c>
      <c r="C89" s="25" t="s">
        <v>166</v>
      </c>
      <c r="D89" s="27" t="s">
        <v>167</v>
      </c>
      <c r="E89" s="28">
        <v>1</v>
      </c>
      <c r="F89" s="27" t="s">
        <v>21</v>
      </c>
      <c r="G89" s="110">
        <v>120</v>
      </c>
      <c r="H89" s="27" t="s">
        <v>21</v>
      </c>
      <c r="I89" s="221">
        <v>0</v>
      </c>
      <c r="J89" s="30"/>
      <c r="K89" s="13">
        <f t="shared" si="12"/>
        <v>0</v>
      </c>
      <c r="L89" s="233">
        <f t="shared" si="13"/>
        <v>0</v>
      </c>
      <c r="M89" s="233">
        <f t="shared" si="14"/>
        <v>0</v>
      </c>
      <c r="N89" s="144"/>
      <c r="O89" s="165"/>
      <c r="P89" s="183"/>
      <c r="Q89" s="184"/>
    </row>
    <row r="90" spans="1:17">
      <c r="A90" s="193">
        <v>20</v>
      </c>
      <c r="B90" s="26" t="s">
        <v>169</v>
      </c>
      <c r="C90" s="25" t="s">
        <v>34</v>
      </c>
      <c r="D90" s="27">
        <v>5.0000000000000001E-3</v>
      </c>
      <c r="E90" s="28">
        <v>28</v>
      </c>
      <c r="F90" s="27" t="s">
        <v>20</v>
      </c>
      <c r="G90" s="110">
        <v>5</v>
      </c>
      <c r="H90" s="27" t="s">
        <v>21</v>
      </c>
      <c r="I90" s="221">
        <v>0</v>
      </c>
      <c r="J90" s="30"/>
      <c r="K90" s="13">
        <f t="shared" si="12"/>
        <v>0</v>
      </c>
      <c r="L90" s="233">
        <f t="shared" si="13"/>
        <v>0</v>
      </c>
      <c r="M90" s="233">
        <f t="shared" si="14"/>
        <v>0</v>
      </c>
      <c r="N90" s="144"/>
      <c r="O90" s="203"/>
      <c r="P90" s="29"/>
      <c r="Q90" s="184"/>
    </row>
    <row r="91" spans="1:17">
      <c r="A91" s="193">
        <v>21</v>
      </c>
      <c r="B91" s="26" t="s">
        <v>169</v>
      </c>
      <c r="C91" s="25" t="s">
        <v>34</v>
      </c>
      <c r="D91" s="27">
        <v>0.01</v>
      </c>
      <c r="E91" s="28">
        <v>28</v>
      </c>
      <c r="F91" s="27" t="s">
        <v>20</v>
      </c>
      <c r="G91" s="110">
        <v>5</v>
      </c>
      <c r="H91" s="27" t="s">
        <v>21</v>
      </c>
      <c r="I91" s="221">
        <v>0</v>
      </c>
      <c r="J91" s="30"/>
      <c r="K91" s="13">
        <f t="shared" si="12"/>
        <v>0</v>
      </c>
      <c r="L91" s="233">
        <f t="shared" si="13"/>
        <v>0</v>
      </c>
      <c r="M91" s="233">
        <f t="shared" si="14"/>
        <v>0</v>
      </c>
      <c r="N91" s="144"/>
      <c r="O91" s="203"/>
      <c r="P91" s="29"/>
      <c r="Q91" s="184"/>
    </row>
    <row r="92" spans="1:17">
      <c r="A92" s="193">
        <v>22</v>
      </c>
      <c r="B92" s="26" t="s">
        <v>170</v>
      </c>
      <c r="C92" s="25" t="s">
        <v>171</v>
      </c>
      <c r="D92" s="27" t="s">
        <v>172</v>
      </c>
      <c r="E92" s="28">
        <v>1</v>
      </c>
      <c r="F92" s="27" t="s">
        <v>21</v>
      </c>
      <c r="G92" s="110">
        <v>70</v>
      </c>
      <c r="H92" s="27" t="s">
        <v>21</v>
      </c>
      <c r="I92" s="221">
        <v>0</v>
      </c>
      <c r="J92" s="30"/>
      <c r="K92" s="13">
        <f t="shared" si="12"/>
        <v>0</v>
      </c>
      <c r="L92" s="233">
        <f t="shared" si="13"/>
        <v>0</v>
      </c>
      <c r="M92" s="233">
        <f t="shared" si="14"/>
        <v>0</v>
      </c>
      <c r="N92" s="144"/>
      <c r="O92" s="203"/>
      <c r="P92" s="29"/>
      <c r="Q92" s="184"/>
    </row>
    <row r="93" spans="1:17">
      <c r="A93" s="193">
        <v>23</v>
      </c>
      <c r="B93" s="26" t="s">
        <v>173</v>
      </c>
      <c r="C93" s="25" t="s">
        <v>174</v>
      </c>
      <c r="D93" s="27">
        <v>0.26700000000000002</v>
      </c>
      <c r="E93" s="28">
        <v>30</v>
      </c>
      <c r="F93" s="27" t="s">
        <v>24</v>
      </c>
      <c r="G93" s="110">
        <v>8</v>
      </c>
      <c r="H93" s="27" t="s">
        <v>56</v>
      </c>
      <c r="I93" s="221">
        <v>0</v>
      </c>
      <c r="J93" s="30"/>
      <c r="K93" s="13">
        <f t="shared" si="12"/>
        <v>0</v>
      </c>
      <c r="L93" s="233">
        <f t="shared" si="13"/>
        <v>0</v>
      </c>
      <c r="M93" s="233">
        <f t="shared" si="14"/>
        <v>0</v>
      </c>
      <c r="N93" s="144"/>
      <c r="O93" s="203"/>
      <c r="P93" s="29"/>
      <c r="Q93" s="184"/>
    </row>
    <row r="94" spans="1:17">
      <c r="A94" s="193">
        <v>24</v>
      </c>
      <c r="B94" s="26" t="s">
        <v>175</v>
      </c>
      <c r="C94" s="25" t="s">
        <v>176</v>
      </c>
      <c r="D94" s="27" t="s">
        <v>177</v>
      </c>
      <c r="E94" s="28">
        <v>30</v>
      </c>
      <c r="F94" s="27" t="s">
        <v>20</v>
      </c>
      <c r="G94" s="110">
        <v>30</v>
      </c>
      <c r="H94" s="27" t="s">
        <v>21</v>
      </c>
      <c r="I94" s="221">
        <v>0</v>
      </c>
      <c r="J94" s="30"/>
      <c r="K94" s="13">
        <f t="shared" si="12"/>
        <v>0</v>
      </c>
      <c r="L94" s="233">
        <f t="shared" si="13"/>
        <v>0</v>
      </c>
      <c r="M94" s="233">
        <f t="shared" si="14"/>
        <v>0</v>
      </c>
      <c r="N94" s="144"/>
      <c r="O94" s="165"/>
      <c r="P94" s="183"/>
      <c r="Q94" s="184"/>
    </row>
    <row r="95" spans="1:17">
      <c r="A95" s="193">
        <v>25</v>
      </c>
      <c r="B95" s="26" t="s">
        <v>178</v>
      </c>
      <c r="C95" s="25" t="s">
        <v>18</v>
      </c>
      <c r="D95" s="27" t="s">
        <v>179</v>
      </c>
      <c r="E95" s="28">
        <v>5</v>
      </c>
      <c r="F95" s="27" t="s">
        <v>20</v>
      </c>
      <c r="G95" s="110">
        <v>60</v>
      </c>
      <c r="H95" s="27" t="s">
        <v>21</v>
      </c>
      <c r="I95" s="221">
        <v>0</v>
      </c>
      <c r="J95" s="30"/>
      <c r="K95" s="13">
        <f t="shared" si="12"/>
        <v>0</v>
      </c>
      <c r="L95" s="233">
        <f t="shared" si="13"/>
        <v>0</v>
      </c>
      <c r="M95" s="233">
        <f t="shared" si="14"/>
        <v>0</v>
      </c>
      <c r="N95" s="144"/>
      <c r="O95" s="165"/>
      <c r="P95" s="183"/>
      <c r="Q95" s="184"/>
    </row>
    <row r="96" spans="1:17">
      <c r="A96" s="193">
        <v>26</v>
      </c>
      <c r="B96" s="32" t="s">
        <v>181</v>
      </c>
      <c r="C96" s="33" t="s">
        <v>180</v>
      </c>
      <c r="D96" s="34" t="s">
        <v>182</v>
      </c>
      <c r="E96" s="35">
        <v>1</v>
      </c>
      <c r="F96" s="34" t="s">
        <v>24</v>
      </c>
      <c r="G96" s="110">
        <v>50</v>
      </c>
      <c r="H96" s="34" t="s">
        <v>56</v>
      </c>
      <c r="I96" s="224">
        <v>0</v>
      </c>
      <c r="J96" s="30"/>
      <c r="K96" s="13">
        <f t="shared" si="12"/>
        <v>0</v>
      </c>
      <c r="L96" s="233">
        <f t="shared" si="13"/>
        <v>0</v>
      </c>
      <c r="M96" s="233">
        <f t="shared" si="14"/>
        <v>0</v>
      </c>
      <c r="N96" s="144"/>
      <c r="O96" s="203"/>
      <c r="P96" s="29"/>
      <c r="Q96" s="184"/>
    </row>
    <row r="97" spans="1:17">
      <c r="A97" s="193">
        <v>27</v>
      </c>
      <c r="B97" s="26" t="s">
        <v>183</v>
      </c>
      <c r="C97" s="25" t="s">
        <v>109</v>
      </c>
      <c r="D97" s="27">
        <v>0.1</v>
      </c>
      <c r="E97" s="28">
        <v>100</v>
      </c>
      <c r="F97" s="27" t="s">
        <v>20</v>
      </c>
      <c r="G97" s="99">
        <v>10</v>
      </c>
      <c r="H97" s="27" t="s">
        <v>21</v>
      </c>
      <c r="I97" s="221">
        <v>0</v>
      </c>
      <c r="J97" s="30"/>
      <c r="K97" s="13">
        <f t="shared" si="12"/>
        <v>0</v>
      </c>
      <c r="L97" s="233">
        <f t="shared" si="13"/>
        <v>0</v>
      </c>
      <c r="M97" s="233">
        <f t="shared" si="14"/>
        <v>0</v>
      </c>
      <c r="N97" s="144"/>
      <c r="O97" s="201"/>
      <c r="P97" s="29"/>
      <c r="Q97" s="184"/>
    </row>
    <row r="98" spans="1:17">
      <c r="A98" s="193">
        <v>28</v>
      </c>
      <c r="B98" s="26" t="s">
        <v>183</v>
      </c>
      <c r="C98" s="25" t="s">
        <v>109</v>
      </c>
      <c r="D98" s="27">
        <v>0.3</v>
      </c>
      <c r="E98" s="28">
        <v>100</v>
      </c>
      <c r="F98" s="27" t="s">
        <v>20</v>
      </c>
      <c r="G98" s="99">
        <v>10</v>
      </c>
      <c r="H98" s="27" t="s">
        <v>168</v>
      </c>
      <c r="I98" s="221">
        <v>0</v>
      </c>
      <c r="J98" s="30"/>
      <c r="K98" s="13">
        <f t="shared" si="12"/>
        <v>0</v>
      </c>
      <c r="L98" s="233">
        <f t="shared" si="13"/>
        <v>0</v>
      </c>
      <c r="M98" s="233">
        <f t="shared" si="14"/>
        <v>0</v>
      </c>
      <c r="N98" s="144"/>
      <c r="O98" s="201"/>
      <c r="P98" s="29"/>
      <c r="Q98" s="184"/>
    </row>
    <row r="99" spans="1:17">
      <c r="A99" s="193">
        <v>29</v>
      </c>
      <c r="B99" s="26" t="s">
        <v>184</v>
      </c>
      <c r="C99" s="25" t="s">
        <v>51</v>
      </c>
      <c r="D99" s="27" t="s">
        <v>185</v>
      </c>
      <c r="E99" s="28">
        <v>10</v>
      </c>
      <c r="F99" s="27" t="s">
        <v>20</v>
      </c>
      <c r="G99" s="110">
        <v>100</v>
      </c>
      <c r="H99" s="27" t="s">
        <v>21</v>
      </c>
      <c r="I99" s="221">
        <v>0</v>
      </c>
      <c r="J99" s="30"/>
      <c r="K99" s="13">
        <f t="shared" si="12"/>
        <v>0</v>
      </c>
      <c r="L99" s="233">
        <f t="shared" si="13"/>
        <v>0</v>
      </c>
      <c r="M99" s="233">
        <f t="shared" si="14"/>
        <v>0</v>
      </c>
      <c r="N99" s="144"/>
      <c r="O99" s="165"/>
      <c r="P99" s="183"/>
      <c r="Q99" s="184"/>
    </row>
    <row r="100" spans="1:17">
      <c r="A100" s="193">
        <v>30</v>
      </c>
      <c r="B100" s="26" t="s">
        <v>186</v>
      </c>
      <c r="C100" s="25" t="s">
        <v>51</v>
      </c>
      <c r="D100" s="27" t="s">
        <v>187</v>
      </c>
      <c r="E100" s="28">
        <v>10</v>
      </c>
      <c r="F100" s="27" t="s">
        <v>20</v>
      </c>
      <c r="G100" s="110">
        <v>200</v>
      </c>
      <c r="H100" s="27" t="s">
        <v>21</v>
      </c>
      <c r="I100" s="221">
        <v>0</v>
      </c>
      <c r="J100" s="30"/>
      <c r="K100" s="13">
        <f t="shared" si="12"/>
        <v>0</v>
      </c>
      <c r="L100" s="233">
        <f t="shared" si="13"/>
        <v>0</v>
      </c>
      <c r="M100" s="233">
        <f t="shared" si="14"/>
        <v>0</v>
      </c>
      <c r="N100" s="144"/>
      <c r="O100" s="165"/>
      <c r="P100" s="183"/>
      <c r="Q100" s="184"/>
    </row>
    <row r="101" spans="1:17">
      <c r="A101" s="193">
        <v>31</v>
      </c>
      <c r="B101" s="26" t="s">
        <v>188</v>
      </c>
      <c r="C101" s="25" t="s">
        <v>189</v>
      </c>
      <c r="D101" s="27" t="s">
        <v>190</v>
      </c>
      <c r="E101" s="28">
        <v>1</v>
      </c>
      <c r="F101" s="27" t="s">
        <v>21</v>
      </c>
      <c r="G101" s="110">
        <v>30</v>
      </c>
      <c r="H101" s="27" t="s">
        <v>21</v>
      </c>
      <c r="I101" s="221">
        <v>0</v>
      </c>
      <c r="J101" s="30"/>
      <c r="K101" s="13">
        <f t="shared" si="12"/>
        <v>0</v>
      </c>
      <c r="L101" s="233">
        <f t="shared" si="13"/>
        <v>0</v>
      </c>
      <c r="M101" s="233">
        <f t="shared" si="14"/>
        <v>0</v>
      </c>
      <c r="N101" s="144"/>
      <c r="O101" s="165"/>
      <c r="P101" s="183"/>
      <c r="Q101" s="184"/>
    </row>
    <row r="102" spans="1:17">
      <c r="A102" s="193">
        <v>32</v>
      </c>
      <c r="B102" s="26" t="s">
        <v>192</v>
      </c>
      <c r="C102" s="25" t="s">
        <v>51</v>
      </c>
      <c r="D102" s="27" t="s">
        <v>193</v>
      </c>
      <c r="E102" s="28">
        <v>10</v>
      </c>
      <c r="F102" s="27" t="s">
        <v>20</v>
      </c>
      <c r="G102" s="110">
        <v>800</v>
      </c>
      <c r="H102" s="27" t="s">
        <v>21</v>
      </c>
      <c r="I102" s="221">
        <v>0</v>
      </c>
      <c r="J102" s="30"/>
      <c r="K102" s="13">
        <f t="shared" si="12"/>
        <v>0</v>
      </c>
      <c r="L102" s="233">
        <f t="shared" si="13"/>
        <v>0</v>
      </c>
      <c r="M102" s="233">
        <f t="shared" si="14"/>
        <v>0</v>
      </c>
      <c r="N102" s="144"/>
      <c r="O102" s="165"/>
      <c r="P102" s="183"/>
      <c r="Q102" s="184"/>
    </row>
    <row r="103" spans="1:17">
      <c r="A103" s="193">
        <v>33</v>
      </c>
      <c r="B103" s="26" t="s">
        <v>195</v>
      </c>
      <c r="C103" s="25" t="s">
        <v>196</v>
      </c>
      <c r="D103" s="27">
        <v>7.4999999999999997E-2</v>
      </c>
      <c r="E103" s="28">
        <v>25</v>
      </c>
      <c r="F103" s="27" t="s">
        <v>20</v>
      </c>
      <c r="G103" s="110">
        <v>2</v>
      </c>
      <c r="H103" s="27" t="s">
        <v>21</v>
      </c>
      <c r="I103" s="221">
        <v>0</v>
      </c>
      <c r="J103" s="30"/>
      <c r="K103" s="13">
        <f t="shared" si="12"/>
        <v>0</v>
      </c>
      <c r="L103" s="233">
        <f t="shared" si="13"/>
        <v>0</v>
      </c>
      <c r="M103" s="233">
        <f t="shared" si="14"/>
        <v>0</v>
      </c>
      <c r="N103" s="144"/>
      <c r="O103" s="165"/>
      <c r="P103" s="183"/>
      <c r="Q103" s="184"/>
    </row>
    <row r="104" spans="1:17" ht="25.5">
      <c r="A104" s="193">
        <v>34</v>
      </c>
      <c r="B104" s="26" t="s">
        <v>197</v>
      </c>
      <c r="C104" s="25" t="s">
        <v>145</v>
      </c>
      <c r="D104" s="27" t="s">
        <v>198</v>
      </c>
      <c r="E104" s="28">
        <v>1</v>
      </c>
      <c r="F104" s="27" t="s">
        <v>21</v>
      </c>
      <c r="G104" s="110">
        <v>800</v>
      </c>
      <c r="H104" s="27" t="s">
        <v>21</v>
      </c>
      <c r="I104" s="221">
        <v>0</v>
      </c>
      <c r="J104" s="30"/>
      <c r="K104" s="13">
        <f t="shared" si="12"/>
        <v>0</v>
      </c>
      <c r="L104" s="233">
        <f t="shared" si="13"/>
        <v>0</v>
      </c>
      <c r="M104" s="233">
        <f t="shared" si="14"/>
        <v>0</v>
      </c>
      <c r="N104" s="144"/>
      <c r="O104" s="203"/>
      <c r="P104" s="29"/>
      <c r="Q104" s="184"/>
    </row>
    <row r="105" spans="1:17">
      <c r="A105" s="193">
        <v>35</v>
      </c>
      <c r="B105" s="26" t="s">
        <v>199</v>
      </c>
      <c r="C105" s="25" t="s">
        <v>200</v>
      </c>
      <c r="D105" s="27" t="s">
        <v>201</v>
      </c>
      <c r="E105" s="28">
        <v>100</v>
      </c>
      <c r="F105" s="27" t="s">
        <v>20</v>
      </c>
      <c r="G105" s="110">
        <v>300</v>
      </c>
      <c r="H105" s="27" t="s">
        <v>21</v>
      </c>
      <c r="I105" s="221">
        <v>0</v>
      </c>
      <c r="J105" s="30"/>
      <c r="K105" s="13">
        <f t="shared" si="12"/>
        <v>0</v>
      </c>
      <c r="L105" s="233">
        <f t="shared" si="13"/>
        <v>0</v>
      </c>
      <c r="M105" s="233">
        <f t="shared" si="14"/>
        <v>0</v>
      </c>
      <c r="N105" s="144"/>
      <c r="O105" s="165"/>
      <c r="P105" s="183"/>
      <c r="Q105" s="184"/>
    </row>
    <row r="106" spans="1:17" ht="38.25">
      <c r="A106" s="193">
        <v>36</v>
      </c>
      <c r="B106" s="26" t="s">
        <v>202</v>
      </c>
      <c r="C106" s="25" t="s">
        <v>203</v>
      </c>
      <c r="D106" s="27" t="s">
        <v>204</v>
      </c>
      <c r="E106" s="28">
        <v>20</v>
      </c>
      <c r="F106" s="27" t="s">
        <v>20</v>
      </c>
      <c r="G106" s="110">
        <v>600</v>
      </c>
      <c r="H106" s="27" t="s">
        <v>21</v>
      </c>
      <c r="I106" s="221">
        <v>0</v>
      </c>
      <c r="J106" s="30"/>
      <c r="K106" s="13">
        <f t="shared" si="12"/>
        <v>0</v>
      </c>
      <c r="L106" s="233">
        <f t="shared" si="13"/>
        <v>0</v>
      </c>
      <c r="M106" s="233">
        <f t="shared" si="14"/>
        <v>0</v>
      </c>
      <c r="N106" s="144"/>
      <c r="O106" s="203"/>
      <c r="P106" s="29"/>
      <c r="Q106" s="184"/>
    </row>
    <row r="107" spans="1:17">
      <c r="A107" s="193">
        <v>37</v>
      </c>
      <c r="B107" s="26" t="s">
        <v>206</v>
      </c>
      <c r="C107" s="25" t="s">
        <v>191</v>
      </c>
      <c r="D107" s="25" t="s">
        <v>207</v>
      </c>
      <c r="E107" s="28">
        <v>1</v>
      </c>
      <c r="F107" s="27" t="s">
        <v>21</v>
      </c>
      <c r="G107" s="110">
        <v>300</v>
      </c>
      <c r="H107" s="27" t="s">
        <v>21</v>
      </c>
      <c r="I107" s="221">
        <v>0</v>
      </c>
      <c r="J107" s="30"/>
      <c r="K107" s="13">
        <f t="shared" si="12"/>
        <v>0</v>
      </c>
      <c r="L107" s="233">
        <f t="shared" si="13"/>
        <v>0</v>
      </c>
      <c r="M107" s="233">
        <f t="shared" si="14"/>
        <v>0</v>
      </c>
      <c r="N107" s="144"/>
      <c r="O107" s="165"/>
      <c r="P107" s="183"/>
      <c r="Q107" s="184"/>
    </row>
    <row r="108" spans="1:17">
      <c r="A108" s="193">
        <v>38</v>
      </c>
      <c r="B108" s="26" t="s">
        <v>208</v>
      </c>
      <c r="C108" s="25" t="s">
        <v>32</v>
      </c>
      <c r="D108" s="27" t="s">
        <v>82</v>
      </c>
      <c r="E108" s="28">
        <v>30</v>
      </c>
      <c r="F108" s="27" t="s">
        <v>20</v>
      </c>
      <c r="G108" s="110">
        <v>40</v>
      </c>
      <c r="H108" s="27" t="s">
        <v>21</v>
      </c>
      <c r="I108" s="221">
        <v>0</v>
      </c>
      <c r="J108" s="30"/>
      <c r="K108" s="13">
        <f t="shared" si="12"/>
        <v>0</v>
      </c>
      <c r="L108" s="233">
        <f t="shared" si="13"/>
        <v>0</v>
      </c>
      <c r="M108" s="233">
        <f t="shared" si="14"/>
        <v>0</v>
      </c>
      <c r="N108" s="144"/>
      <c r="O108" s="203"/>
      <c r="P108" s="29"/>
      <c r="Q108" s="184"/>
    </row>
    <row r="109" spans="1:17">
      <c r="A109" s="193">
        <v>39</v>
      </c>
      <c r="B109" s="26" t="s">
        <v>208</v>
      </c>
      <c r="C109" s="25" t="s">
        <v>32</v>
      </c>
      <c r="D109" s="27" t="s">
        <v>42</v>
      </c>
      <c r="E109" s="28">
        <v>30</v>
      </c>
      <c r="F109" s="27" t="s">
        <v>20</v>
      </c>
      <c r="G109" s="110">
        <v>40</v>
      </c>
      <c r="H109" s="27" t="s">
        <v>21</v>
      </c>
      <c r="I109" s="221">
        <v>0</v>
      </c>
      <c r="J109" s="30"/>
      <c r="K109" s="13">
        <f t="shared" si="12"/>
        <v>0</v>
      </c>
      <c r="L109" s="233">
        <f t="shared" si="13"/>
        <v>0</v>
      </c>
      <c r="M109" s="233">
        <f t="shared" si="14"/>
        <v>0</v>
      </c>
      <c r="N109" s="144"/>
      <c r="O109" s="203"/>
      <c r="P109" s="29"/>
      <c r="Q109" s="184"/>
    </row>
    <row r="110" spans="1:17">
      <c r="A110" s="193">
        <v>40</v>
      </c>
      <c r="B110" s="26" t="s">
        <v>36</v>
      </c>
      <c r="C110" s="25" t="s">
        <v>18</v>
      </c>
      <c r="D110" s="27" t="s">
        <v>209</v>
      </c>
      <c r="E110" s="28">
        <v>10</v>
      </c>
      <c r="F110" s="27" t="s">
        <v>20</v>
      </c>
      <c r="G110" s="110">
        <v>50</v>
      </c>
      <c r="H110" s="27" t="s">
        <v>21</v>
      </c>
      <c r="I110" s="221">
        <v>0</v>
      </c>
      <c r="J110" s="30"/>
      <c r="K110" s="13">
        <f t="shared" si="12"/>
        <v>0</v>
      </c>
      <c r="L110" s="233">
        <f t="shared" si="13"/>
        <v>0</v>
      </c>
      <c r="M110" s="233">
        <f t="shared" si="14"/>
        <v>0</v>
      </c>
      <c r="N110" s="144"/>
      <c r="O110" s="165"/>
      <c r="P110" s="183"/>
      <c r="Q110" s="184"/>
    </row>
    <row r="111" spans="1:17">
      <c r="A111" s="193">
        <v>41</v>
      </c>
      <c r="B111" s="49" t="s">
        <v>210</v>
      </c>
      <c r="C111" s="50" t="s">
        <v>34</v>
      </c>
      <c r="D111" s="51" t="s">
        <v>90</v>
      </c>
      <c r="E111" s="52">
        <v>50</v>
      </c>
      <c r="F111" s="51" t="s">
        <v>24</v>
      </c>
      <c r="G111" s="110">
        <v>10</v>
      </c>
      <c r="H111" s="51" t="s">
        <v>21</v>
      </c>
      <c r="I111" s="221">
        <v>0</v>
      </c>
      <c r="J111" s="30"/>
      <c r="K111" s="13">
        <f t="shared" si="12"/>
        <v>0</v>
      </c>
      <c r="L111" s="233">
        <f t="shared" si="13"/>
        <v>0</v>
      </c>
      <c r="M111" s="233">
        <f t="shared" si="14"/>
        <v>0</v>
      </c>
      <c r="N111" s="144"/>
      <c r="O111" s="203"/>
      <c r="P111" s="29"/>
      <c r="Q111" s="184"/>
    </row>
    <row r="112" spans="1:17">
      <c r="A112" s="193">
        <v>42</v>
      </c>
      <c r="B112" s="26" t="s">
        <v>211</v>
      </c>
      <c r="C112" s="25" t="s">
        <v>212</v>
      </c>
      <c r="D112" s="27">
        <v>0.5</v>
      </c>
      <c r="E112" s="28">
        <v>100</v>
      </c>
      <c r="F112" s="27" t="s">
        <v>20</v>
      </c>
      <c r="G112" s="110">
        <v>100</v>
      </c>
      <c r="H112" s="27" t="s">
        <v>21</v>
      </c>
      <c r="I112" s="221">
        <v>0</v>
      </c>
      <c r="J112" s="30"/>
      <c r="K112" s="13">
        <f t="shared" si="12"/>
        <v>0</v>
      </c>
      <c r="L112" s="233">
        <f t="shared" si="13"/>
        <v>0</v>
      </c>
      <c r="M112" s="233">
        <f t="shared" si="14"/>
        <v>0</v>
      </c>
      <c r="N112" s="144"/>
      <c r="O112" s="203"/>
      <c r="P112" s="29"/>
      <c r="Q112" s="184"/>
    </row>
    <row r="113" spans="1:17">
      <c r="A113" s="193">
        <v>43</v>
      </c>
      <c r="B113" s="26" t="s">
        <v>213</v>
      </c>
      <c r="C113" s="25" t="s">
        <v>214</v>
      </c>
      <c r="D113" s="27" t="s">
        <v>215</v>
      </c>
      <c r="E113" s="28">
        <v>5</v>
      </c>
      <c r="F113" s="27" t="s">
        <v>20</v>
      </c>
      <c r="G113" s="110">
        <v>100</v>
      </c>
      <c r="H113" s="27" t="s">
        <v>21</v>
      </c>
      <c r="I113" s="221">
        <v>0</v>
      </c>
      <c r="J113" s="30"/>
      <c r="K113" s="13">
        <f t="shared" si="12"/>
        <v>0</v>
      </c>
      <c r="L113" s="233">
        <f t="shared" si="13"/>
        <v>0</v>
      </c>
      <c r="M113" s="233">
        <f t="shared" si="14"/>
        <v>0</v>
      </c>
      <c r="N113" s="144"/>
      <c r="O113" s="165"/>
      <c r="P113" s="183"/>
      <c r="Q113" s="184"/>
    </row>
    <row r="114" spans="1:17">
      <c r="A114" s="193">
        <v>44</v>
      </c>
      <c r="B114" s="26" t="s">
        <v>216</v>
      </c>
      <c r="C114" s="25" t="s">
        <v>134</v>
      </c>
      <c r="D114" s="27" t="s">
        <v>204</v>
      </c>
      <c r="E114" s="28">
        <v>1</v>
      </c>
      <c r="F114" s="27" t="s">
        <v>56</v>
      </c>
      <c r="G114" s="110">
        <v>30</v>
      </c>
      <c r="H114" s="27" t="s">
        <v>56</v>
      </c>
      <c r="I114" s="221">
        <v>0</v>
      </c>
      <c r="J114" s="30"/>
      <c r="K114" s="13">
        <f t="shared" si="12"/>
        <v>0</v>
      </c>
      <c r="L114" s="233">
        <f t="shared" si="13"/>
        <v>0</v>
      </c>
      <c r="M114" s="233">
        <f t="shared" si="14"/>
        <v>0</v>
      </c>
      <c r="N114" s="144"/>
      <c r="O114" s="165"/>
      <c r="P114" s="183"/>
      <c r="Q114" s="184"/>
    </row>
    <row r="115" spans="1:17">
      <c r="A115" s="193">
        <v>45</v>
      </c>
      <c r="B115" s="32" t="s">
        <v>217</v>
      </c>
      <c r="C115" s="33" t="s">
        <v>32</v>
      </c>
      <c r="D115" s="34">
        <v>5.0000000000000001E-3</v>
      </c>
      <c r="E115" s="35">
        <v>30</v>
      </c>
      <c r="F115" s="34" t="s">
        <v>20</v>
      </c>
      <c r="G115" s="110">
        <v>25</v>
      </c>
      <c r="H115" s="34" t="s">
        <v>21</v>
      </c>
      <c r="I115" s="224">
        <v>0</v>
      </c>
      <c r="J115" s="30"/>
      <c r="K115" s="13">
        <f t="shared" si="12"/>
        <v>0</v>
      </c>
      <c r="L115" s="233">
        <f t="shared" si="13"/>
        <v>0</v>
      </c>
      <c r="M115" s="233">
        <f t="shared" si="14"/>
        <v>0</v>
      </c>
      <c r="N115" s="145"/>
      <c r="O115" s="165"/>
      <c r="P115" s="183"/>
      <c r="Q115" s="184"/>
    </row>
    <row r="116" spans="1:17">
      <c r="A116" s="193">
        <v>46</v>
      </c>
      <c r="B116" s="26" t="s">
        <v>218</v>
      </c>
      <c r="C116" s="25" t="s">
        <v>32</v>
      </c>
      <c r="D116" s="27">
        <v>0.5</v>
      </c>
      <c r="E116" s="28">
        <v>20</v>
      </c>
      <c r="F116" s="27" t="s">
        <v>20</v>
      </c>
      <c r="G116" s="110">
        <v>100</v>
      </c>
      <c r="H116" s="27" t="s">
        <v>21</v>
      </c>
      <c r="I116" s="221">
        <v>0</v>
      </c>
      <c r="J116" s="30"/>
      <c r="K116" s="13">
        <f t="shared" si="12"/>
        <v>0</v>
      </c>
      <c r="L116" s="233">
        <f t="shared" si="13"/>
        <v>0</v>
      </c>
      <c r="M116" s="233">
        <f t="shared" si="14"/>
        <v>0</v>
      </c>
      <c r="N116" s="144"/>
      <c r="O116" s="165"/>
      <c r="P116" s="183"/>
      <c r="Q116" s="184"/>
    </row>
    <row r="117" spans="1:17" ht="25.5">
      <c r="A117" s="193">
        <v>47</v>
      </c>
      <c r="B117" s="26" t="s">
        <v>219</v>
      </c>
      <c r="C117" s="25" t="s">
        <v>145</v>
      </c>
      <c r="D117" s="25" t="s">
        <v>220</v>
      </c>
      <c r="E117" s="28">
        <v>1</v>
      </c>
      <c r="F117" s="27" t="s">
        <v>56</v>
      </c>
      <c r="G117" s="110">
        <v>50</v>
      </c>
      <c r="H117" s="27" t="s">
        <v>21</v>
      </c>
      <c r="I117" s="221">
        <v>0</v>
      </c>
      <c r="J117" s="30"/>
      <c r="K117" s="13">
        <f t="shared" si="12"/>
        <v>0</v>
      </c>
      <c r="L117" s="233">
        <f t="shared" si="13"/>
        <v>0</v>
      </c>
      <c r="M117" s="233">
        <f t="shared" si="14"/>
        <v>0</v>
      </c>
      <c r="N117" s="144"/>
      <c r="O117" s="165"/>
      <c r="P117" s="183"/>
      <c r="Q117" s="184"/>
    </row>
    <row r="118" spans="1:17">
      <c r="A118" s="193">
        <v>48</v>
      </c>
      <c r="B118" s="26" t="s">
        <v>221</v>
      </c>
      <c r="C118" s="25" t="s">
        <v>32</v>
      </c>
      <c r="D118" s="27">
        <v>0.02</v>
      </c>
      <c r="E118" s="28">
        <v>20</v>
      </c>
      <c r="F118" s="27" t="s">
        <v>20</v>
      </c>
      <c r="G118" s="110">
        <v>50</v>
      </c>
      <c r="H118" s="27" t="s">
        <v>21</v>
      </c>
      <c r="I118" s="221">
        <v>0</v>
      </c>
      <c r="J118" s="30"/>
      <c r="K118" s="13">
        <f t="shared" si="12"/>
        <v>0</v>
      </c>
      <c r="L118" s="233">
        <f t="shared" si="13"/>
        <v>0</v>
      </c>
      <c r="M118" s="233">
        <f t="shared" si="14"/>
        <v>0</v>
      </c>
      <c r="N118" s="144"/>
      <c r="O118" s="203"/>
      <c r="P118" s="29"/>
      <c r="Q118" s="184"/>
    </row>
    <row r="119" spans="1:17">
      <c r="A119" s="193">
        <v>49</v>
      </c>
      <c r="B119" s="26" t="s">
        <v>222</v>
      </c>
      <c r="C119" s="25" t="s">
        <v>223</v>
      </c>
      <c r="D119" s="27" t="s">
        <v>65</v>
      </c>
      <c r="E119" s="28">
        <v>56</v>
      </c>
      <c r="F119" s="27" t="s">
        <v>24</v>
      </c>
      <c r="G119" s="99">
        <v>200</v>
      </c>
      <c r="H119" s="27" t="s">
        <v>56</v>
      </c>
      <c r="I119" s="221">
        <v>0</v>
      </c>
      <c r="J119" s="30"/>
      <c r="K119" s="13">
        <f t="shared" si="12"/>
        <v>0</v>
      </c>
      <c r="L119" s="233">
        <f t="shared" si="13"/>
        <v>0</v>
      </c>
      <c r="M119" s="233">
        <f t="shared" si="14"/>
        <v>0</v>
      </c>
      <c r="N119" s="145"/>
      <c r="O119" s="201"/>
      <c r="P119" s="29"/>
      <c r="Q119" s="184"/>
    </row>
    <row r="120" spans="1:17">
      <c r="A120" s="193">
        <v>50</v>
      </c>
      <c r="B120" s="26" t="s">
        <v>225</v>
      </c>
      <c r="C120" s="25" t="s">
        <v>226</v>
      </c>
      <c r="D120" s="27" t="s">
        <v>23</v>
      </c>
      <c r="E120" s="28">
        <v>150</v>
      </c>
      <c r="F120" s="27" t="s">
        <v>20</v>
      </c>
      <c r="G120" s="110">
        <v>10</v>
      </c>
      <c r="H120" s="27" t="s">
        <v>21</v>
      </c>
      <c r="I120" s="221">
        <v>0</v>
      </c>
      <c r="J120" s="30"/>
      <c r="K120" s="13">
        <f t="shared" si="12"/>
        <v>0</v>
      </c>
      <c r="L120" s="233">
        <f t="shared" si="13"/>
        <v>0</v>
      </c>
      <c r="M120" s="233">
        <f t="shared" si="14"/>
        <v>0</v>
      </c>
      <c r="N120" s="144"/>
      <c r="O120" s="203"/>
      <c r="P120" s="29"/>
      <c r="Q120" s="184"/>
    </row>
    <row r="121" spans="1:17" ht="15">
      <c r="A121" s="193">
        <v>51</v>
      </c>
      <c r="B121" s="26" t="s">
        <v>227</v>
      </c>
      <c r="C121" s="25" t="s">
        <v>228</v>
      </c>
      <c r="D121" s="27" t="s">
        <v>35</v>
      </c>
      <c r="E121" s="28">
        <v>28</v>
      </c>
      <c r="F121" s="27" t="s">
        <v>20</v>
      </c>
      <c r="G121" s="110">
        <v>5</v>
      </c>
      <c r="H121" s="27" t="s">
        <v>21</v>
      </c>
      <c r="I121" s="221">
        <v>0</v>
      </c>
      <c r="J121" s="30"/>
      <c r="K121" s="13">
        <f t="shared" si="12"/>
        <v>0</v>
      </c>
      <c r="L121" s="233">
        <f t="shared" si="13"/>
        <v>0</v>
      </c>
      <c r="M121" s="233">
        <f t="shared" si="14"/>
        <v>0</v>
      </c>
      <c r="N121" s="144"/>
      <c r="O121" s="204"/>
      <c r="P121" s="29"/>
      <c r="Q121" s="184"/>
    </row>
    <row r="122" spans="1:17">
      <c r="A122" s="193">
        <v>52</v>
      </c>
      <c r="B122" s="26" t="s">
        <v>229</v>
      </c>
      <c r="C122" s="25" t="s">
        <v>51</v>
      </c>
      <c r="D122" s="27" t="s">
        <v>230</v>
      </c>
      <c r="E122" s="28">
        <v>5</v>
      </c>
      <c r="F122" s="27" t="s">
        <v>20</v>
      </c>
      <c r="G122" s="110">
        <v>20</v>
      </c>
      <c r="H122" s="27" t="s">
        <v>21</v>
      </c>
      <c r="I122" s="221">
        <v>0</v>
      </c>
      <c r="J122" s="30"/>
      <c r="K122" s="13">
        <f t="shared" si="12"/>
        <v>0</v>
      </c>
      <c r="L122" s="233">
        <f t="shared" si="13"/>
        <v>0</v>
      </c>
      <c r="M122" s="233">
        <f t="shared" si="14"/>
        <v>0</v>
      </c>
      <c r="N122" s="144"/>
      <c r="O122" s="165"/>
      <c r="P122" s="183"/>
      <c r="Q122" s="184"/>
    </row>
    <row r="123" spans="1:17">
      <c r="A123" s="193">
        <v>53</v>
      </c>
      <c r="B123" s="26" t="s">
        <v>229</v>
      </c>
      <c r="C123" s="25" t="s">
        <v>51</v>
      </c>
      <c r="D123" s="27" t="s">
        <v>231</v>
      </c>
      <c r="E123" s="28">
        <v>5</v>
      </c>
      <c r="F123" s="27" t="s">
        <v>20</v>
      </c>
      <c r="G123" s="110">
        <v>50</v>
      </c>
      <c r="H123" s="27" t="s">
        <v>21</v>
      </c>
      <c r="I123" s="221">
        <v>0</v>
      </c>
      <c r="J123" s="30"/>
      <c r="K123" s="13">
        <f t="shared" si="12"/>
        <v>0</v>
      </c>
      <c r="L123" s="233">
        <f t="shared" si="13"/>
        <v>0</v>
      </c>
      <c r="M123" s="233">
        <f t="shared" si="14"/>
        <v>0</v>
      </c>
      <c r="N123" s="144"/>
      <c r="O123" s="165"/>
      <c r="P123" s="183"/>
      <c r="Q123" s="184"/>
    </row>
    <row r="124" spans="1:17" ht="15">
      <c r="A124" s="193">
        <v>54</v>
      </c>
      <c r="B124" s="26" t="s">
        <v>232</v>
      </c>
      <c r="C124" s="25" t="s">
        <v>110</v>
      </c>
      <c r="D124" s="27" t="s">
        <v>86</v>
      </c>
      <c r="E124" s="28">
        <v>28</v>
      </c>
      <c r="F124" s="27" t="s">
        <v>24</v>
      </c>
      <c r="G124" s="99">
        <v>5</v>
      </c>
      <c r="H124" s="27" t="s">
        <v>56</v>
      </c>
      <c r="I124" s="221">
        <v>0</v>
      </c>
      <c r="J124" s="30"/>
      <c r="K124" s="13">
        <f t="shared" si="12"/>
        <v>0</v>
      </c>
      <c r="L124" s="233">
        <f t="shared" si="13"/>
        <v>0</v>
      </c>
      <c r="M124" s="233">
        <f t="shared" si="14"/>
        <v>0</v>
      </c>
      <c r="N124" s="145"/>
      <c r="O124" s="205"/>
      <c r="P124" s="29"/>
      <c r="Q124" s="184"/>
    </row>
    <row r="125" spans="1:17">
      <c r="A125" s="193">
        <v>55</v>
      </c>
      <c r="B125" s="26" t="s">
        <v>233</v>
      </c>
      <c r="C125" s="25" t="s">
        <v>109</v>
      </c>
      <c r="D125" s="27">
        <v>0.04</v>
      </c>
      <c r="E125" s="28">
        <v>100</v>
      </c>
      <c r="F125" s="27" t="s">
        <v>20</v>
      </c>
      <c r="G125" s="110">
        <v>25</v>
      </c>
      <c r="H125" s="27" t="s">
        <v>21</v>
      </c>
      <c r="I125" s="221">
        <v>0</v>
      </c>
      <c r="J125" s="30"/>
      <c r="K125" s="13">
        <f t="shared" si="12"/>
        <v>0</v>
      </c>
      <c r="L125" s="233">
        <f t="shared" si="13"/>
        <v>0</v>
      </c>
      <c r="M125" s="233">
        <f t="shared" si="14"/>
        <v>0</v>
      </c>
      <c r="N125" s="144"/>
      <c r="O125" s="165"/>
      <c r="P125" s="183"/>
      <c r="Q125" s="184"/>
    </row>
    <row r="126" spans="1:17">
      <c r="A126" s="193">
        <v>56</v>
      </c>
      <c r="B126" s="26" t="s">
        <v>234</v>
      </c>
      <c r="C126" s="25" t="s">
        <v>145</v>
      </c>
      <c r="D126" s="27" t="s">
        <v>235</v>
      </c>
      <c r="E126" s="28">
        <v>1</v>
      </c>
      <c r="F126" s="27" t="s">
        <v>56</v>
      </c>
      <c r="G126" s="110">
        <v>20</v>
      </c>
      <c r="H126" s="27" t="s">
        <v>56</v>
      </c>
      <c r="I126" s="221">
        <v>0</v>
      </c>
      <c r="J126" s="30"/>
      <c r="K126" s="13">
        <f t="shared" si="12"/>
        <v>0</v>
      </c>
      <c r="L126" s="233">
        <f t="shared" si="13"/>
        <v>0</v>
      </c>
      <c r="M126" s="233">
        <f t="shared" si="14"/>
        <v>0</v>
      </c>
      <c r="N126" s="144"/>
      <c r="O126" s="165"/>
      <c r="P126" s="183"/>
      <c r="Q126" s="184"/>
    </row>
    <row r="127" spans="1:17">
      <c r="A127" s="193">
        <v>57</v>
      </c>
      <c r="B127" s="26" t="s">
        <v>236</v>
      </c>
      <c r="C127" s="25" t="s">
        <v>110</v>
      </c>
      <c r="D127" s="27" t="s">
        <v>27</v>
      </c>
      <c r="E127" s="28">
        <v>30</v>
      </c>
      <c r="F127" s="27" t="s">
        <v>24</v>
      </c>
      <c r="G127" s="110">
        <v>5</v>
      </c>
      <c r="H127" s="27" t="s">
        <v>56</v>
      </c>
      <c r="I127" s="221">
        <v>0</v>
      </c>
      <c r="J127" s="30"/>
      <c r="K127" s="13">
        <f t="shared" si="12"/>
        <v>0</v>
      </c>
      <c r="L127" s="233">
        <f t="shared" si="13"/>
        <v>0</v>
      </c>
      <c r="M127" s="233">
        <f t="shared" si="14"/>
        <v>0</v>
      </c>
      <c r="N127" s="144"/>
      <c r="O127" s="203"/>
      <c r="P127" s="29"/>
      <c r="Q127" s="184"/>
    </row>
    <row r="128" spans="1:17">
      <c r="A128" s="193">
        <v>58</v>
      </c>
      <c r="B128" s="26" t="s">
        <v>236</v>
      </c>
      <c r="C128" s="25" t="s">
        <v>110</v>
      </c>
      <c r="D128" s="27" t="s">
        <v>29</v>
      </c>
      <c r="E128" s="28">
        <v>30</v>
      </c>
      <c r="F128" s="27" t="s">
        <v>24</v>
      </c>
      <c r="G128" s="110">
        <v>4</v>
      </c>
      <c r="H128" s="27" t="s">
        <v>56</v>
      </c>
      <c r="I128" s="221">
        <v>0</v>
      </c>
      <c r="J128" s="30"/>
      <c r="K128" s="13">
        <f t="shared" si="12"/>
        <v>0</v>
      </c>
      <c r="L128" s="233">
        <f t="shared" si="13"/>
        <v>0</v>
      </c>
      <c r="M128" s="233">
        <f t="shared" si="14"/>
        <v>0</v>
      </c>
      <c r="N128" s="144"/>
      <c r="O128" s="203"/>
      <c r="P128" s="29"/>
      <c r="Q128" s="184"/>
    </row>
    <row r="129" spans="1:18">
      <c r="A129" s="193">
        <v>59</v>
      </c>
      <c r="B129" s="26" t="s">
        <v>237</v>
      </c>
      <c r="C129" s="25" t="s">
        <v>238</v>
      </c>
      <c r="D129" s="27" t="s">
        <v>239</v>
      </c>
      <c r="E129" s="28">
        <v>30</v>
      </c>
      <c r="F129" s="27" t="s">
        <v>20</v>
      </c>
      <c r="G129" s="110">
        <v>15</v>
      </c>
      <c r="H129" s="27" t="s">
        <v>21</v>
      </c>
      <c r="I129" s="221">
        <v>0</v>
      </c>
      <c r="J129" s="30"/>
      <c r="K129" s="13">
        <f t="shared" si="12"/>
        <v>0</v>
      </c>
      <c r="L129" s="233">
        <f t="shared" si="13"/>
        <v>0</v>
      </c>
      <c r="M129" s="233">
        <f t="shared" si="14"/>
        <v>0</v>
      </c>
      <c r="N129" s="144"/>
      <c r="O129" s="203"/>
      <c r="P129" s="29"/>
      <c r="Q129" s="184"/>
    </row>
    <row r="130" spans="1:18">
      <c r="A130" s="193">
        <v>60</v>
      </c>
      <c r="B130" s="26" t="s">
        <v>240</v>
      </c>
      <c r="C130" s="25" t="s">
        <v>51</v>
      </c>
      <c r="D130" s="70" t="s">
        <v>241</v>
      </c>
      <c r="E130" s="28">
        <v>5</v>
      </c>
      <c r="F130" s="27" t="s">
        <v>20</v>
      </c>
      <c r="G130" s="110">
        <v>60</v>
      </c>
      <c r="H130" s="27" t="s">
        <v>21</v>
      </c>
      <c r="I130" s="221">
        <v>0</v>
      </c>
      <c r="J130" s="30"/>
      <c r="K130" s="13">
        <f t="shared" si="12"/>
        <v>0</v>
      </c>
      <c r="L130" s="233">
        <f t="shared" si="13"/>
        <v>0</v>
      </c>
      <c r="M130" s="233">
        <f t="shared" si="14"/>
        <v>0</v>
      </c>
      <c r="N130" s="144"/>
      <c r="O130" s="165"/>
      <c r="P130" s="183"/>
      <c r="Q130" s="184"/>
    </row>
    <row r="131" spans="1:18">
      <c r="A131" s="193">
        <v>61</v>
      </c>
      <c r="B131" s="26" t="s">
        <v>242</v>
      </c>
      <c r="C131" s="25" t="s">
        <v>243</v>
      </c>
      <c r="D131" s="27" t="s">
        <v>146</v>
      </c>
      <c r="E131" s="28">
        <v>50</v>
      </c>
      <c r="F131" s="27" t="s">
        <v>20</v>
      </c>
      <c r="G131" s="110">
        <v>10</v>
      </c>
      <c r="H131" s="27" t="s">
        <v>21</v>
      </c>
      <c r="I131" s="221">
        <v>0</v>
      </c>
      <c r="J131" s="30"/>
      <c r="K131" s="13">
        <f t="shared" si="12"/>
        <v>0</v>
      </c>
      <c r="L131" s="233">
        <f t="shared" si="13"/>
        <v>0</v>
      </c>
      <c r="M131" s="233">
        <f t="shared" si="14"/>
        <v>0</v>
      </c>
      <c r="N131" s="144"/>
      <c r="O131" s="203"/>
      <c r="P131" s="29"/>
      <c r="Q131" s="184"/>
    </row>
    <row r="132" spans="1:18">
      <c r="A132" s="193">
        <v>62</v>
      </c>
      <c r="B132" s="26" t="s">
        <v>244</v>
      </c>
      <c r="C132" s="25" t="s">
        <v>245</v>
      </c>
      <c r="D132" s="27" t="s">
        <v>86</v>
      </c>
      <c r="E132" s="28">
        <v>50</v>
      </c>
      <c r="F132" s="27" t="s">
        <v>20</v>
      </c>
      <c r="G132" s="110">
        <v>1</v>
      </c>
      <c r="H132" s="27" t="s">
        <v>21</v>
      </c>
      <c r="I132" s="221">
        <v>0</v>
      </c>
      <c r="J132" s="30"/>
      <c r="K132" s="13">
        <f t="shared" si="12"/>
        <v>0</v>
      </c>
      <c r="L132" s="233">
        <f t="shared" si="13"/>
        <v>0</v>
      </c>
      <c r="M132" s="233">
        <f t="shared" si="14"/>
        <v>0</v>
      </c>
      <c r="N132" s="144"/>
      <c r="O132" s="165"/>
      <c r="P132" s="183"/>
      <c r="Q132" s="184"/>
    </row>
    <row r="133" spans="1:18" ht="38.25">
      <c r="A133" s="193">
        <v>63</v>
      </c>
      <c r="B133" s="32" t="s">
        <v>246</v>
      </c>
      <c r="C133" s="33" t="s">
        <v>247</v>
      </c>
      <c r="D133" s="33" t="s">
        <v>248</v>
      </c>
      <c r="E133" s="59">
        <v>100</v>
      </c>
      <c r="F133" s="60" t="s">
        <v>24</v>
      </c>
      <c r="G133" s="59">
        <v>30</v>
      </c>
      <c r="H133" s="60" t="s">
        <v>56</v>
      </c>
      <c r="I133" s="222">
        <v>0</v>
      </c>
      <c r="J133" s="30"/>
      <c r="K133" s="13">
        <f t="shared" si="12"/>
        <v>0</v>
      </c>
      <c r="L133" s="233">
        <f t="shared" si="13"/>
        <v>0</v>
      </c>
      <c r="M133" s="233">
        <f t="shared" si="14"/>
        <v>0</v>
      </c>
      <c r="N133" s="144"/>
      <c r="O133" s="43"/>
      <c r="P133" s="183"/>
      <c r="Q133" s="184"/>
    </row>
    <row r="134" spans="1:18">
      <c r="A134" s="193">
        <v>64</v>
      </c>
      <c r="B134" s="26" t="s">
        <v>249</v>
      </c>
      <c r="C134" s="25" t="s">
        <v>32</v>
      </c>
      <c r="D134" s="27">
        <v>4.0000000000000001E-3</v>
      </c>
      <c r="E134" s="28">
        <v>30</v>
      </c>
      <c r="F134" s="27" t="s">
        <v>20</v>
      </c>
      <c r="G134" s="110">
        <v>10</v>
      </c>
      <c r="H134" s="27" t="s">
        <v>21</v>
      </c>
      <c r="I134" s="221">
        <v>0</v>
      </c>
      <c r="J134" s="30"/>
      <c r="K134" s="13">
        <f t="shared" si="12"/>
        <v>0</v>
      </c>
      <c r="L134" s="233">
        <f t="shared" si="13"/>
        <v>0</v>
      </c>
      <c r="M134" s="233">
        <f t="shared" si="14"/>
        <v>0</v>
      </c>
      <c r="N134" s="144"/>
      <c r="O134" s="203"/>
      <c r="P134" s="181"/>
      <c r="Q134" s="184"/>
    </row>
    <row r="135" spans="1:18">
      <c r="A135" s="193">
        <v>65</v>
      </c>
      <c r="B135" s="26" t="s">
        <v>250</v>
      </c>
      <c r="C135" s="25" t="s">
        <v>251</v>
      </c>
      <c r="D135" s="27">
        <v>0.1</v>
      </c>
      <c r="E135" s="28">
        <v>30</v>
      </c>
      <c r="F135" s="27" t="s">
        <v>20</v>
      </c>
      <c r="G135" s="110">
        <v>6</v>
      </c>
      <c r="H135" s="27" t="s">
        <v>21</v>
      </c>
      <c r="I135" s="221">
        <v>0</v>
      </c>
      <c r="J135" s="30"/>
      <c r="K135" s="13">
        <f t="shared" ref="K135:K136" si="15">ROUND(I135*(1+J135),2)</f>
        <v>0</v>
      </c>
      <c r="L135" s="233">
        <f t="shared" ref="L135:L136" si="16">ROUND(G135*I135,2)</f>
        <v>0</v>
      </c>
      <c r="M135" s="233">
        <f t="shared" ref="M135:M136" si="17">ROUND(L135*(1+J135),2)</f>
        <v>0</v>
      </c>
      <c r="N135" s="144"/>
      <c r="O135" s="165"/>
      <c r="P135" s="183"/>
      <c r="Q135" s="184"/>
    </row>
    <row r="136" spans="1:18">
      <c r="A136" s="193">
        <v>66</v>
      </c>
      <c r="B136" s="49" t="s">
        <v>253</v>
      </c>
      <c r="C136" s="50" t="s">
        <v>254</v>
      </c>
      <c r="D136" s="51" t="s">
        <v>42</v>
      </c>
      <c r="E136" s="52">
        <v>50</v>
      </c>
      <c r="F136" s="51" t="s">
        <v>24</v>
      </c>
      <c r="G136" s="110">
        <v>5</v>
      </c>
      <c r="H136" s="51" t="s">
        <v>56</v>
      </c>
      <c r="I136" s="221">
        <v>0</v>
      </c>
      <c r="J136" s="30"/>
      <c r="K136" s="13">
        <f t="shared" si="15"/>
        <v>0</v>
      </c>
      <c r="L136" s="233">
        <f t="shared" si="16"/>
        <v>0</v>
      </c>
      <c r="M136" s="233">
        <f t="shared" si="17"/>
        <v>0</v>
      </c>
      <c r="N136" s="151"/>
      <c r="O136" s="203"/>
      <c r="P136" s="182"/>
      <c r="Q136" s="184"/>
    </row>
    <row r="137" spans="1:18">
      <c r="B137" s="16" t="str">
        <f>"Zadanie "&amp;COUNTIF(C$3:$C137,"=Razem")</f>
        <v>Zadanie 8</v>
      </c>
      <c r="C137" s="17" t="s">
        <v>22</v>
      </c>
      <c r="D137" s="18"/>
      <c r="E137" s="18"/>
      <c r="F137" s="18"/>
      <c r="G137" s="18"/>
      <c r="H137" s="95"/>
      <c r="I137" s="219"/>
      <c r="J137" s="18"/>
      <c r="K137" s="18"/>
      <c r="L137" s="234">
        <f>SUM(L71:L136)</f>
        <v>0</v>
      </c>
      <c r="M137" s="235">
        <f>SUM(M71:M136)</f>
        <v>0</v>
      </c>
      <c r="N137" s="163"/>
      <c r="O137" s="186"/>
      <c r="P137" s="19"/>
      <c r="R137" s="249"/>
    </row>
    <row r="138" spans="1:18">
      <c r="A138" s="22" t="str">
        <f>B141</f>
        <v>Zadanie 9</v>
      </c>
      <c r="B138" s="23"/>
      <c r="C138" s="24"/>
      <c r="D138" s="24"/>
      <c r="E138" s="24"/>
      <c r="F138" s="24"/>
      <c r="G138" s="24"/>
      <c r="H138" s="96"/>
      <c r="I138" s="220"/>
      <c r="J138" s="24"/>
      <c r="K138" s="24"/>
      <c r="L138" s="211"/>
      <c r="M138" s="211"/>
      <c r="N138" s="143"/>
      <c r="O138" s="187"/>
      <c r="P138" s="24"/>
      <c r="Q138" s="24"/>
    </row>
    <row r="139" spans="1:18">
      <c r="A139" s="34">
        <v>1</v>
      </c>
      <c r="B139" s="32" t="s">
        <v>83</v>
      </c>
      <c r="C139" s="33" t="s">
        <v>49</v>
      </c>
      <c r="D139" s="34" t="s">
        <v>84</v>
      </c>
      <c r="E139" s="35">
        <v>1</v>
      </c>
      <c r="F139" s="34" t="s">
        <v>56</v>
      </c>
      <c r="G139" s="110">
        <v>30</v>
      </c>
      <c r="H139" s="34" t="s">
        <v>21</v>
      </c>
      <c r="I139" s="224">
        <v>0</v>
      </c>
      <c r="J139" s="45"/>
      <c r="K139" s="13">
        <f t="shared" ref="K139:K140" si="18">ROUND(I139*(1+J139),2)</f>
        <v>0</v>
      </c>
      <c r="L139" s="233">
        <f t="shared" ref="L139:L140" si="19">ROUND(G139*I139,2)</f>
        <v>0</v>
      </c>
      <c r="M139" s="233">
        <f t="shared" ref="M139:M140" si="20">ROUND(L139*(1+J139),2)</f>
        <v>0</v>
      </c>
      <c r="N139" s="144"/>
      <c r="O139" s="168"/>
      <c r="P139" s="183"/>
      <c r="Q139" s="184"/>
    </row>
    <row r="140" spans="1:18">
      <c r="A140" s="34">
        <v>2</v>
      </c>
      <c r="B140" s="32" t="s">
        <v>83</v>
      </c>
      <c r="C140" s="33" t="s">
        <v>49</v>
      </c>
      <c r="D140" s="34" t="s">
        <v>85</v>
      </c>
      <c r="E140" s="35">
        <v>1</v>
      </c>
      <c r="F140" s="34" t="s">
        <v>56</v>
      </c>
      <c r="G140" s="110">
        <v>80</v>
      </c>
      <c r="H140" s="34" t="s">
        <v>21</v>
      </c>
      <c r="I140" s="224">
        <v>0</v>
      </c>
      <c r="J140" s="45"/>
      <c r="K140" s="13">
        <f t="shared" si="18"/>
        <v>0</v>
      </c>
      <c r="L140" s="233">
        <f t="shared" si="19"/>
        <v>0</v>
      </c>
      <c r="M140" s="233">
        <f t="shared" si="20"/>
        <v>0</v>
      </c>
      <c r="N140" s="144"/>
      <c r="O140" s="168"/>
      <c r="P140" s="183"/>
      <c r="Q140" s="184"/>
    </row>
    <row r="141" spans="1:18">
      <c r="B141" s="16" t="str">
        <f>"Zadanie "&amp;COUNTIF(C$3:$C141,"=Razem")</f>
        <v>Zadanie 9</v>
      </c>
      <c r="C141" s="17" t="s">
        <v>22</v>
      </c>
      <c r="D141" s="18"/>
      <c r="E141" s="18"/>
      <c r="F141" s="18"/>
      <c r="G141" s="18"/>
      <c r="H141" s="95"/>
      <c r="I141" s="219"/>
      <c r="J141" s="18"/>
      <c r="K141" s="18"/>
      <c r="L141" s="234">
        <f>SUM(L139:L140)</f>
        <v>0</v>
      </c>
      <c r="M141" s="235">
        <f>SUM(M139:M140)</f>
        <v>0</v>
      </c>
      <c r="N141" s="163"/>
      <c r="O141" s="186"/>
      <c r="P141" s="19"/>
      <c r="R141" s="249"/>
    </row>
    <row r="142" spans="1:18">
      <c r="A142" s="22" t="str">
        <f>B144</f>
        <v>Zadanie 10</v>
      </c>
      <c r="B142" s="23"/>
      <c r="C142" s="24"/>
      <c r="D142" s="24"/>
      <c r="E142" s="24"/>
      <c r="F142" s="24"/>
      <c r="G142" s="24"/>
      <c r="H142" s="96"/>
      <c r="I142" s="220"/>
      <c r="J142" s="24"/>
      <c r="K142" s="24"/>
      <c r="L142" s="211"/>
      <c r="M142" s="211"/>
      <c r="N142" s="143"/>
      <c r="O142" s="187"/>
      <c r="P142" s="24"/>
      <c r="Q142" s="24"/>
    </row>
    <row r="143" spans="1:18" ht="25.5">
      <c r="A143" s="34">
        <v>1</v>
      </c>
      <c r="B143" s="32" t="s">
        <v>115</v>
      </c>
      <c r="C143" s="33" t="s">
        <v>116</v>
      </c>
      <c r="D143" s="34" t="s">
        <v>117</v>
      </c>
      <c r="E143" s="35">
        <v>5</v>
      </c>
      <c r="F143" s="34" t="s">
        <v>24</v>
      </c>
      <c r="G143" s="110">
        <v>400</v>
      </c>
      <c r="H143" s="34" t="s">
        <v>24</v>
      </c>
      <c r="I143" s="224">
        <v>0</v>
      </c>
      <c r="J143" s="30"/>
      <c r="K143" s="13">
        <f>ROUND(I143*(1+J143),2)</f>
        <v>0</v>
      </c>
      <c r="L143" s="233">
        <f>ROUND(G143*I143,2)</f>
        <v>0</v>
      </c>
      <c r="M143" s="233">
        <f>ROUND(L143*(1+J143),2)</f>
        <v>0</v>
      </c>
      <c r="N143" s="144"/>
      <c r="O143" s="168"/>
      <c r="P143" s="183"/>
      <c r="Q143" s="184"/>
    </row>
    <row r="144" spans="1:18">
      <c r="B144" s="16" t="str">
        <f>"Zadanie "&amp;COUNTIF(C$3:$C144,"=Razem")</f>
        <v>Zadanie 10</v>
      </c>
      <c r="C144" s="17" t="s">
        <v>22</v>
      </c>
      <c r="D144" s="18"/>
      <c r="E144" s="18"/>
      <c r="F144" s="18"/>
      <c r="G144" s="18"/>
      <c r="H144" s="95"/>
      <c r="I144" s="219"/>
      <c r="J144" s="18"/>
      <c r="K144" s="18"/>
      <c r="L144" s="234">
        <f>SUM(L143)</f>
        <v>0</v>
      </c>
      <c r="M144" s="235">
        <f>SUM(M143)</f>
        <v>0</v>
      </c>
      <c r="N144" s="163"/>
      <c r="O144" s="186"/>
      <c r="P144" s="19"/>
      <c r="R144" s="249"/>
    </row>
    <row r="145" spans="1:18">
      <c r="A145" s="22" t="str">
        <f>B147</f>
        <v>Zadanie 11</v>
      </c>
      <c r="B145" s="23"/>
      <c r="C145" s="24"/>
      <c r="D145" s="24"/>
      <c r="E145" s="24"/>
      <c r="F145" s="24"/>
      <c r="G145" s="24"/>
      <c r="H145" s="96"/>
      <c r="I145" s="220"/>
      <c r="J145" s="24"/>
      <c r="K145" s="24"/>
      <c r="L145" s="211"/>
      <c r="M145" s="211"/>
      <c r="N145" s="143"/>
      <c r="O145" s="187"/>
      <c r="P145" s="24"/>
      <c r="Q145" s="24"/>
    </row>
    <row r="146" spans="1:18">
      <c r="A146" s="27">
        <v>1</v>
      </c>
      <c r="B146" s="61" t="s">
        <v>123</v>
      </c>
      <c r="C146" s="25" t="s">
        <v>114</v>
      </c>
      <c r="D146" s="27" t="s">
        <v>124</v>
      </c>
      <c r="E146" s="28">
        <v>10</v>
      </c>
      <c r="F146" s="27" t="s">
        <v>20</v>
      </c>
      <c r="G146" s="99">
        <v>70</v>
      </c>
      <c r="H146" s="27" t="s">
        <v>21</v>
      </c>
      <c r="I146" s="221">
        <v>0</v>
      </c>
      <c r="J146" s="30"/>
      <c r="K146" s="13">
        <f>ROUND(I146*(1+J146),2)</f>
        <v>0</v>
      </c>
      <c r="L146" s="233">
        <f>ROUND(G146*I146,2)</f>
        <v>0</v>
      </c>
      <c r="M146" s="233">
        <f>ROUND(L146*(1+J146),2)</f>
        <v>0</v>
      </c>
      <c r="N146" s="144"/>
      <c r="O146" s="170"/>
      <c r="P146" s="183"/>
      <c r="Q146" s="184"/>
    </row>
    <row r="147" spans="1:18">
      <c r="B147" s="16" t="str">
        <f>"Zadanie "&amp;COUNTIF(C$3:$C147,"=Razem")</f>
        <v>Zadanie 11</v>
      </c>
      <c r="C147" s="17" t="s">
        <v>22</v>
      </c>
      <c r="D147" s="18"/>
      <c r="E147" s="18"/>
      <c r="F147" s="18"/>
      <c r="G147" s="18"/>
      <c r="H147" s="95"/>
      <c r="I147" s="219"/>
      <c r="J147" s="18"/>
      <c r="K147" s="18"/>
      <c r="L147" s="234">
        <f>SUM(L146)</f>
        <v>0</v>
      </c>
      <c r="M147" s="235">
        <f>SUM(M146)</f>
        <v>0</v>
      </c>
      <c r="N147" s="163"/>
      <c r="O147" s="186"/>
      <c r="P147" s="19"/>
      <c r="R147" s="249"/>
    </row>
    <row r="148" spans="1:18" s="97" customFormat="1">
      <c r="A148" s="22" t="str">
        <f>B151</f>
        <v>Zadanie 12</v>
      </c>
      <c r="B148" s="23"/>
      <c r="C148" s="24"/>
      <c r="D148" s="24"/>
      <c r="E148" s="24"/>
      <c r="F148" s="24"/>
      <c r="G148" s="24"/>
      <c r="H148" s="96"/>
      <c r="I148" s="220"/>
      <c r="J148" s="24"/>
      <c r="K148" s="24"/>
      <c r="L148" s="211"/>
      <c r="M148" s="211"/>
      <c r="N148" s="143"/>
      <c r="O148" s="187"/>
      <c r="P148" s="24"/>
      <c r="Q148" s="24"/>
    </row>
    <row r="149" spans="1:18" s="97" customFormat="1">
      <c r="A149" s="27">
        <v>1</v>
      </c>
      <c r="B149" s="26" t="s">
        <v>121</v>
      </c>
      <c r="C149" s="25" t="s">
        <v>51</v>
      </c>
      <c r="D149" s="27" t="s">
        <v>122</v>
      </c>
      <c r="E149" s="28">
        <v>5</v>
      </c>
      <c r="F149" s="27" t="s">
        <v>20</v>
      </c>
      <c r="G149" s="99">
        <v>800</v>
      </c>
      <c r="H149" s="27" t="s">
        <v>21</v>
      </c>
      <c r="I149" s="221">
        <v>0</v>
      </c>
      <c r="J149" s="30"/>
      <c r="K149" s="13">
        <f t="shared" ref="K149:K150" si="21">ROUND(I149*(1+J149),2)</f>
        <v>0</v>
      </c>
      <c r="L149" s="233">
        <f t="shared" ref="L149:L150" si="22">ROUND(G149*I149,2)</f>
        <v>0</v>
      </c>
      <c r="M149" s="233">
        <f t="shared" ref="M149:M150" si="23">ROUND(L149*(1+J149),2)</f>
        <v>0</v>
      </c>
      <c r="N149" s="144"/>
      <c r="O149" s="170"/>
      <c r="P149" s="183"/>
      <c r="Q149" s="184"/>
    </row>
    <row r="150" spans="1:18" s="97" customFormat="1">
      <c r="A150" s="27">
        <v>2</v>
      </c>
      <c r="B150" s="61" t="s">
        <v>125</v>
      </c>
      <c r="C150" s="25" t="s">
        <v>126</v>
      </c>
      <c r="D150" s="27" t="s">
        <v>127</v>
      </c>
      <c r="E150" s="28">
        <v>5</v>
      </c>
      <c r="F150" s="27" t="s">
        <v>20</v>
      </c>
      <c r="G150" s="99">
        <v>400</v>
      </c>
      <c r="H150" s="27" t="s">
        <v>21</v>
      </c>
      <c r="I150" s="221">
        <v>0</v>
      </c>
      <c r="J150" s="30"/>
      <c r="K150" s="13">
        <f t="shared" si="21"/>
        <v>0</v>
      </c>
      <c r="L150" s="233">
        <f t="shared" si="22"/>
        <v>0</v>
      </c>
      <c r="M150" s="233">
        <f t="shared" si="23"/>
        <v>0</v>
      </c>
      <c r="N150" s="144"/>
      <c r="O150" s="170"/>
      <c r="P150" s="183"/>
      <c r="Q150" s="184"/>
    </row>
    <row r="151" spans="1:18" s="97" customFormat="1">
      <c r="A151" s="15"/>
      <c r="B151" s="16" t="str">
        <f>"Zadanie "&amp;COUNTIF(C$3:$C151,"=Razem")</f>
        <v>Zadanie 12</v>
      </c>
      <c r="C151" s="17" t="s">
        <v>22</v>
      </c>
      <c r="D151" s="18"/>
      <c r="E151" s="18"/>
      <c r="F151" s="18"/>
      <c r="G151" s="18"/>
      <c r="H151" s="95"/>
      <c r="I151" s="219"/>
      <c r="J151" s="18"/>
      <c r="K151" s="18"/>
      <c r="L151" s="234">
        <f>SUM(L149:L150)</f>
        <v>0</v>
      </c>
      <c r="M151" s="235">
        <f>SUM(M149:M150)</f>
        <v>0</v>
      </c>
      <c r="N151" s="163"/>
      <c r="O151" s="186"/>
      <c r="P151" s="19"/>
      <c r="Q151" s="20"/>
      <c r="R151" s="249"/>
    </row>
    <row r="152" spans="1:18">
      <c r="A152" s="22" t="str">
        <f>B155</f>
        <v>Zadanie 13</v>
      </c>
      <c r="B152" s="23"/>
      <c r="C152" s="24"/>
      <c r="D152" s="24"/>
      <c r="E152" s="24"/>
      <c r="F152" s="24"/>
      <c r="G152" s="24"/>
      <c r="H152" s="96"/>
      <c r="I152" s="220"/>
      <c r="J152" s="24"/>
      <c r="K152" s="24"/>
      <c r="L152" s="211"/>
      <c r="M152" s="211"/>
      <c r="N152" s="143"/>
      <c r="O152" s="187"/>
      <c r="P152" s="24"/>
      <c r="Q152" s="24"/>
    </row>
    <row r="153" spans="1:18">
      <c r="A153" s="27">
        <v>1</v>
      </c>
      <c r="B153" s="26" t="s">
        <v>128</v>
      </c>
      <c r="C153" s="25" t="s">
        <v>129</v>
      </c>
      <c r="D153" s="27" t="s">
        <v>130</v>
      </c>
      <c r="E153" s="28">
        <v>1</v>
      </c>
      <c r="F153" s="27" t="s">
        <v>20</v>
      </c>
      <c r="G153" s="99">
        <v>1000</v>
      </c>
      <c r="H153" s="27" t="s">
        <v>20</v>
      </c>
      <c r="I153" s="221">
        <v>0</v>
      </c>
      <c r="J153" s="30"/>
      <c r="K153" s="13">
        <f t="shared" ref="K153:K154" si="24">ROUND(I153*(1+J153),2)</f>
        <v>0</v>
      </c>
      <c r="L153" s="233">
        <f t="shared" ref="L153:L154" si="25">ROUND(G153*I153,2)</f>
        <v>0</v>
      </c>
      <c r="M153" s="233">
        <f t="shared" ref="M153:M154" si="26">ROUND(L153*(1+J153),2)</f>
        <v>0</v>
      </c>
      <c r="N153" s="149"/>
      <c r="O153" s="170"/>
      <c r="P153" s="183"/>
      <c r="Q153" s="184"/>
    </row>
    <row r="154" spans="1:18">
      <c r="A154" s="27">
        <v>2</v>
      </c>
      <c r="B154" s="26" t="s">
        <v>128</v>
      </c>
      <c r="C154" s="25" t="s">
        <v>129</v>
      </c>
      <c r="D154" s="27" t="s">
        <v>131</v>
      </c>
      <c r="E154" s="28">
        <v>1</v>
      </c>
      <c r="F154" s="27" t="s">
        <v>20</v>
      </c>
      <c r="G154" s="99">
        <v>2000</v>
      </c>
      <c r="H154" s="27" t="s">
        <v>20</v>
      </c>
      <c r="I154" s="221">
        <v>0</v>
      </c>
      <c r="J154" s="30"/>
      <c r="K154" s="13">
        <f t="shared" si="24"/>
        <v>0</v>
      </c>
      <c r="L154" s="233">
        <f t="shared" si="25"/>
        <v>0</v>
      </c>
      <c r="M154" s="233">
        <f t="shared" si="26"/>
        <v>0</v>
      </c>
      <c r="N154" s="149"/>
      <c r="O154" s="170"/>
      <c r="P154" s="183"/>
      <c r="Q154" s="184"/>
    </row>
    <row r="155" spans="1:18">
      <c r="B155" s="16" t="str">
        <f>"Zadanie "&amp;COUNTIF(C$3:$C155,"=Razem")</f>
        <v>Zadanie 13</v>
      </c>
      <c r="C155" s="17" t="s">
        <v>22</v>
      </c>
      <c r="D155" s="18"/>
      <c r="E155" s="18"/>
      <c r="F155" s="18"/>
      <c r="G155" s="18"/>
      <c r="H155" s="95"/>
      <c r="I155" s="219"/>
      <c r="J155" s="18"/>
      <c r="K155" s="18"/>
      <c r="L155" s="234">
        <f>SUM(L153:L154)</f>
        <v>0</v>
      </c>
      <c r="M155" s="235">
        <f>SUM(M153:M154)</f>
        <v>0</v>
      </c>
      <c r="N155" s="163"/>
      <c r="O155" s="186"/>
      <c r="P155" s="19"/>
      <c r="R155" s="249"/>
    </row>
    <row r="156" spans="1:18">
      <c r="A156" s="22" t="str">
        <f>B158</f>
        <v>Zadanie 14</v>
      </c>
      <c r="B156" s="23"/>
      <c r="C156" s="24"/>
      <c r="D156" s="24"/>
      <c r="E156" s="24"/>
      <c r="F156" s="24"/>
      <c r="G156" s="24"/>
      <c r="H156" s="96"/>
      <c r="I156" s="220"/>
      <c r="J156" s="24"/>
      <c r="K156" s="24"/>
      <c r="L156" s="211"/>
      <c r="M156" s="211"/>
      <c r="N156" s="143"/>
      <c r="O156" s="187"/>
      <c r="P156" s="24"/>
      <c r="Q156" s="24"/>
    </row>
    <row r="157" spans="1:18">
      <c r="A157" s="27">
        <v>1</v>
      </c>
      <c r="B157" s="32" t="s">
        <v>132</v>
      </c>
      <c r="C157" s="25" t="s">
        <v>51</v>
      </c>
      <c r="D157" s="27" t="s">
        <v>133</v>
      </c>
      <c r="E157" s="28">
        <v>10</v>
      </c>
      <c r="F157" s="27" t="s">
        <v>20</v>
      </c>
      <c r="G157" s="99">
        <v>2000</v>
      </c>
      <c r="H157" s="27" t="s">
        <v>21</v>
      </c>
      <c r="I157" s="221">
        <v>0</v>
      </c>
      <c r="J157" s="30"/>
      <c r="K157" s="13">
        <f>ROUND(I157*(1+J157),2)</f>
        <v>0</v>
      </c>
      <c r="L157" s="233">
        <f>ROUND(G157*I157,2)</f>
        <v>0</v>
      </c>
      <c r="M157" s="233">
        <f>ROUND(L157*(1+J157),2)</f>
        <v>0</v>
      </c>
      <c r="N157" s="145"/>
      <c r="O157" s="170"/>
      <c r="P157" s="183"/>
      <c r="Q157" s="184"/>
    </row>
    <row r="158" spans="1:18">
      <c r="B158" s="16" t="str">
        <f>"Zadanie "&amp;COUNTIF(C$3:$C158,"=Razem")</f>
        <v>Zadanie 14</v>
      </c>
      <c r="C158" s="17" t="s">
        <v>22</v>
      </c>
      <c r="D158" s="18"/>
      <c r="E158" s="18"/>
      <c r="F158" s="18"/>
      <c r="G158" s="18"/>
      <c r="H158" s="95"/>
      <c r="I158" s="219"/>
      <c r="J158" s="18"/>
      <c r="K158" s="18"/>
      <c r="L158" s="234">
        <f>SUM(L157)</f>
        <v>0</v>
      </c>
      <c r="M158" s="235">
        <f>SUM(M157)</f>
        <v>0</v>
      </c>
      <c r="N158" s="163"/>
      <c r="O158" s="186"/>
      <c r="P158" s="19"/>
      <c r="R158" s="249"/>
    </row>
    <row r="159" spans="1:18">
      <c r="A159" s="22" t="str">
        <f>B181</f>
        <v>Zadanie 15</v>
      </c>
      <c r="B159" s="23"/>
      <c r="C159" s="24"/>
      <c r="D159" s="24"/>
      <c r="E159" s="24"/>
      <c r="F159" s="24"/>
      <c r="G159" s="24"/>
      <c r="H159" s="96"/>
      <c r="I159" s="220"/>
      <c r="J159" s="24"/>
      <c r="K159" s="24"/>
      <c r="L159" s="211"/>
      <c r="M159" s="211"/>
      <c r="N159" s="143"/>
      <c r="O159" s="187"/>
      <c r="P159" s="24"/>
      <c r="Q159" s="24"/>
    </row>
    <row r="160" spans="1:18">
      <c r="A160" s="194">
        <v>1</v>
      </c>
      <c r="B160" s="55" t="s">
        <v>256</v>
      </c>
      <c r="C160" s="38" t="s">
        <v>25</v>
      </c>
      <c r="D160" s="38" t="s">
        <v>29</v>
      </c>
      <c r="E160" s="39">
        <v>28</v>
      </c>
      <c r="F160" s="40" t="s">
        <v>24</v>
      </c>
      <c r="G160" s="112">
        <v>80</v>
      </c>
      <c r="H160" s="41" t="s">
        <v>56</v>
      </c>
      <c r="I160" s="225">
        <v>0</v>
      </c>
      <c r="J160" s="42"/>
      <c r="K160" s="13">
        <f t="shared" ref="K160:K180" si="27">ROUND(I160*(1+J160),2)</f>
        <v>0</v>
      </c>
      <c r="L160" s="233">
        <f t="shared" ref="L160:L180" si="28">ROUND(G160*I160,2)</f>
        <v>0</v>
      </c>
      <c r="M160" s="233">
        <f t="shared" ref="M160:M180" si="29">ROUND(L160*(1+J160),2)</f>
        <v>0</v>
      </c>
      <c r="N160" s="152"/>
      <c r="O160" s="43"/>
      <c r="P160" s="183"/>
      <c r="Q160" s="184"/>
    </row>
    <row r="161" spans="1:17">
      <c r="A161" s="194">
        <v>2</v>
      </c>
      <c r="B161" s="73" t="s">
        <v>257</v>
      </c>
      <c r="C161" s="38" t="s">
        <v>258</v>
      </c>
      <c r="D161" s="38" t="s">
        <v>164</v>
      </c>
      <c r="E161" s="39">
        <v>28</v>
      </c>
      <c r="F161" s="40" t="s">
        <v>24</v>
      </c>
      <c r="G161" s="112">
        <v>40</v>
      </c>
      <c r="H161" s="41" t="s">
        <v>56</v>
      </c>
      <c r="I161" s="225">
        <v>0</v>
      </c>
      <c r="J161" s="42"/>
      <c r="K161" s="13">
        <f t="shared" si="27"/>
        <v>0</v>
      </c>
      <c r="L161" s="233">
        <f t="shared" si="28"/>
        <v>0</v>
      </c>
      <c r="M161" s="233">
        <f t="shared" si="29"/>
        <v>0</v>
      </c>
      <c r="N161" s="152"/>
      <c r="O161" s="201"/>
      <c r="P161" s="182"/>
      <c r="Q161" s="184"/>
    </row>
    <row r="162" spans="1:17">
      <c r="A162" s="194">
        <v>3</v>
      </c>
      <c r="B162" s="55" t="s">
        <v>259</v>
      </c>
      <c r="C162" s="38" t="s">
        <v>110</v>
      </c>
      <c r="D162" s="38" t="s">
        <v>43</v>
      </c>
      <c r="E162" s="39">
        <v>30</v>
      </c>
      <c r="F162" s="40" t="s">
        <v>24</v>
      </c>
      <c r="G162" s="112">
        <v>80</v>
      </c>
      <c r="H162" s="41" t="s">
        <v>56</v>
      </c>
      <c r="I162" s="225">
        <v>0</v>
      </c>
      <c r="J162" s="42"/>
      <c r="K162" s="13">
        <f t="shared" si="27"/>
        <v>0</v>
      </c>
      <c r="L162" s="233">
        <f t="shared" si="28"/>
        <v>0</v>
      </c>
      <c r="M162" s="233">
        <f t="shared" si="29"/>
        <v>0</v>
      </c>
      <c r="N162" s="152"/>
      <c r="O162" s="201"/>
      <c r="P162" s="182"/>
      <c r="Q162" s="184"/>
    </row>
    <row r="163" spans="1:17" ht="25.5">
      <c r="A163" s="194">
        <v>4</v>
      </c>
      <c r="B163" s="55" t="s">
        <v>260</v>
      </c>
      <c r="C163" s="38" t="s">
        <v>261</v>
      </c>
      <c r="D163" s="38" t="s">
        <v>262</v>
      </c>
      <c r="E163" s="39">
        <v>28</v>
      </c>
      <c r="F163" s="40" t="s">
        <v>24</v>
      </c>
      <c r="G163" s="112">
        <v>60</v>
      </c>
      <c r="H163" s="41" t="s">
        <v>56</v>
      </c>
      <c r="I163" s="225">
        <v>0</v>
      </c>
      <c r="J163" s="42"/>
      <c r="K163" s="13">
        <f t="shared" si="27"/>
        <v>0</v>
      </c>
      <c r="L163" s="233">
        <f t="shared" si="28"/>
        <v>0</v>
      </c>
      <c r="M163" s="233">
        <f t="shared" si="29"/>
        <v>0</v>
      </c>
      <c r="N163" s="152"/>
      <c r="O163" s="201"/>
      <c r="P163" s="182"/>
      <c r="Q163" s="184"/>
    </row>
    <row r="164" spans="1:17">
      <c r="A164" s="194">
        <v>5</v>
      </c>
      <c r="B164" s="26" t="s">
        <v>263</v>
      </c>
      <c r="C164" s="25" t="s">
        <v>265</v>
      </c>
      <c r="D164" s="27" t="s">
        <v>224</v>
      </c>
      <c r="E164" s="28">
        <v>20</v>
      </c>
      <c r="F164" s="27" t="s">
        <v>20</v>
      </c>
      <c r="G164" s="110">
        <v>50</v>
      </c>
      <c r="H164" s="27" t="s">
        <v>21</v>
      </c>
      <c r="I164" s="221">
        <v>0</v>
      </c>
      <c r="J164" s="30"/>
      <c r="K164" s="13">
        <f t="shared" si="27"/>
        <v>0</v>
      </c>
      <c r="L164" s="233">
        <f t="shared" si="28"/>
        <v>0</v>
      </c>
      <c r="M164" s="233">
        <f t="shared" si="29"/>
        <v>0</v>
      </c>
      <c r="N164" s="144"/>
      <c r="O164" s="201"/>
      <c r="P164" s="182"/>
      <c r="Q164" s="184"/>
    </row>
    <row r="165" spans="1:17">
      <c r="A165" s="194">
        <v>6</v>
      </c>
      <c r="B165" s="26" t="s">
        <v>263</v>
      </c>
      <c r="C165" s="25" t="s">
        <v>265</v>
      </c>
      <c r="D165" s="27" t="s">
        <v>65</v>
      </c>
      <c r="E165" s="28">
        <v>30</v>
      </c>
      <c r="F165" s="27" t="s">
        <v>20</v>
      </c>
      <c r="G165" s="110">
        <v>40</v>
      </c>
      <c r="H165" s="27" t="s">
        <v>21</v>
      </c>
      <c r="I165" s="221">
        <v>0</v>
      </c>
      <c r="J165" s="30"/>
      <c r="K165" s="13">
        <f t="shared" si="27"/>
        <v>0</v>
      </c>
      <c r="L165" s="233">
        <f t="shared" si="28"/>
        <v>0</v>
      </c>
      <c r="M165" s="233">
        <f t="shared" si="29"/>
        <v>0</v>
      </c>
      <c r="N165" s="144"/>
      <c r="O165" s="201"/>
      <c r="P165" s="182"/>
      <c r="Q165" s="184"/>
    </row>
    <row r="166" spans="1:17">
      <c r="A166" s="194">
        <v>7</v>
      </c>
      <c r="B166" s="74" t="s">
        <v>266</v>
      </c>
      <c r="C166" s="75" t="s">
        <v>267</v>
      </c>
      <c r="D166" s="38" t="s">
        <v>262</v>
      </c>
      <c r="E166" s="39">
        <v>30</v>
      </c>
      <c r="F166" s="40" t="s">
        <v>24</v>
      </c>
      <c r="G166" s="112">
        <v>5</v>
      </c>
      <c r="H166" s="41" t="s">
        <v>56</v>
      </c>
      <c r="I166" s="225">
        <v>0</v>
      </c>
      <c r="J166" s="42"/>
      <c r="K166" s="13">
        <f t="shared" si="27"/>
        <v>0</v>
      </c>
      <c r="L166" s="233">
        <f t="shared" si="28"/>
        <v>0</v>
      </c>
      <c r="M166" s="233">
        <f t="shared" si="29"/>
        <v>0</v>
      </c>
      <c r="N166" s="152"/>
      <c r="O166" s="201"/>
      <c r="P166" s="183"/>
      <c r="Q166" s="184"/>
    </row>
    <row r="167" spans="1:17">
      <c r="A167" s="194">
        <v>8</v>
      </c>
      <c r="B167" s="55" t="s">
        <v>269</v>
      </c>
      <c r="C167" s="38" t="s">
        <v>25</v>
      </c>
      <c r="D167" s="38" t="s">
        <v>252</v>
      </c>
      <c r="E167" s="39">
        <v>60</v>
      </c>
      <c r="F167" s="40" t="s">
        <v>24</v>
      </c>
      <c r="G167" s="112">
        <v>2</v>
      </c>
      <c r="H167" s="41" t="s">
        <v>56</v>
      </c>
      <c r="I167" s="225">
        <v>0</v>
      </c>
      <c r="J167" s="42"/>
      <c r="K167" s="13">
        <f t="shared" si="27"/>
        <v>0</v>
      </c>
      <c r="L167" s="233">
        <f t="shared" si="28"/>
        <v>0</v>
      </c>
      <c r="M167" s="233">
        <f t="shared" si="29"/>
        <v>0</v>
      </c>
      <c r="N167" s="152"/>
      <c r="O167" s="201"/>
      <c r="P167" s="182"/>
      <c r="Q167" s="184"/>
    </row>
    <row r="168" spans="1:17">
      <c r="A168" s="194">
        <v>9</v>
      </c>
      <c r="B168" s="49" t="s">
        <v>271</v>
      </c>
      <c r="C168" s="50" t="s">
        <v>51</v>
      </c>
      <c r="D168" s="51" t="s">
        <v>272</v>
      </c>
      <c r="E168" s="52">
        <v>10</v>
      </c>
      <c r="F168" s="51" t="s">
        <v>20</v>
      </c>
      <c r="G168" s="114">
        <v>50</v>
      </c>
      <c r="H168" s="51" t="s">
        <v>21</v>
      </c>
      <c r="I168" s="224">
        <v>0</v>
      </c>
      <c r="J168" s="30"/>
      <c r="K168" s="13">
        <f t="shared" si="27"/>
        <v>0</v>
      </c>
      <c r="L168" s="233">
        <f t="shared" si="28"/>
        <v>0</v>
      </c>
      <c r="M168" s="233">
        <f t="shared" si="29"/>
        <v>0</v>
      </c>
      <c r="N168" s="144"/>
      <c r="O168" s="201"/>
      <c r="P168" s="183"/>
      <c r="Q168" s="184"/>
    </row>
    <row r="169" spans="1:17">
      <c r="A169" s="194">
        <v>10</v>
      </c>
      <c r="B169" s="49" t="s">
        <v>271</v>
      </c>
      <c r="C169" s="50" t="s">
        <v>32</v>
      </c>
      <c r="D169" s="51">
        <v>1E-3</v>
      </c>
      <c r="E169" s="52">
        <v>40</v>
      </c>
      <c r="F169" s="51" t="s">
        <v>20</v>
      </c>
      <c r="G169" s="114">
        <v>5</v>
      </c>
      <c r="H169" s="51" t="s">
        <v>21</v>
      </c>
      <c r="I169" s="224">
        <v>0</v>
      </c>
      <c r="J169" s="30"/>
      <c r="K169" s="13">
        <f t="shared" si="27"/>
        <v>0</v>
      </c>
      <c r="L169" s="233">
        <f t="shared" si="28"/>
        <v>0</v>
      </c>
      <c r="M169" s="233">
        <f t="shared" si="29"/>
        <v>0</v>
      </c>
      <c r="N169" s="144"/>
      <c r="O169" s="201"/>
      <c r="P169" s="182"/>
      <c r="Q169" s="184"/>
    </row>
    <row r="170" spans="1:17">
      <c r="A170" s="194">
        <v>11</v>
      </c>
      <c r="B170" s="55" t="s">
        <v>273</v>
      </c>
      <c r="C170" s="38" t="s">
        <v>25</v>
      </c>
      <c r="D170" s="38" t="s">
        <v>43</v>
      </c>
      <c r="E170" s="39">
        <v>20</v>
      </c>
      <c r="F170" s="40" t="s">
        <v>24</v>
      </c>
      <c r="G170" s="112">
        <v>200</v>
      </c>
      <c r="H170" s="41" t="s">
        <v>56</v>
      </c>
      <c r="I170" s="225">
        <v>0</v>
      </c>
      <c r="J170" s="42"/>
      <c r="K170" s="13">
        <f t="shared" si="27"/>
        <v>0</v>
      </c>
      <c r="L170" s="233">
        <f t="shared" si="28"/>
        <v>0</v>
      </c>
      <c r="M170" s="233">
        <f t="shared" si="29"/>
        <v>0</v>
      </c>
      <c r="N170" s="152"/>
      <c r="O170" s="201"/>
      <c r="P170" s="183"/>
      <c r="Q170" s="184"/>
    </row>
    <row r="171" spans="1:17">
      <c r="A171" s="194">
        <v>12</v>
      </c>
      <c r="B171" s="32" t="s">
        <v>275</v>
      </c>
      <c r="C171" s="50" t="s">
        <v>276</v>
      </c>
      <c r="D171" s="51" t="s">
        <v>65</v>
      </c>
      <c r="E171" s="52">
        <v>20</v>
      </c>
      <c r="F171" s="51" t="s">
        <v>20</v>
      </c>
      <c r="G171" s="114">
        <v>10</v>
      </c>
      <c r="H171" s="51" t="s">
        <v>21</v>
      </c>
      <c r="I171" s="221">
        <v>0</v>
      </c>
      <c r="J171" s="30"/>
      <c r="K171" s="13">
        <f t="shared" si="27"/>
        <v>0</v>
      </c>
      <c r="L171" s="233">
        <f t="shared" si="28"/>
        <v>0</v>
      </c>
      <c r="M171" s="233">
        <f t="shared" si="29"/>
        <v>0</v>
      </c>
      <c r="N171" s="144"/>
      <c r="O171" s="201"/>
      <c r="P171" s="182"/>
      <c r="Q171" s="184"/>
    </row>
    <row r="172" spans="1:17">
      <c r="A172" s="194">
        <v>13</v>
      </c>
      <c r="B172" s="55" t="s">
        <v>277</v>
      </c>
      <c r="C172" s="38" t="s">
        <v>37</v>
      </c>
      <c r="D172" s="33" t="s">
        <v>252</v>
      </c>
      <c r="E172" s="59">
        <v>28</v>
      </c>
      <c r="F172" s="60" t="s">
        <v>24</v>
      </c>
      <c r="G172" s="110">
        <v>5</v>
      </c>
      <c r="H172" s="41" t="s">
        <v>56</v>
      </c>
      <c r="I172" s="225">
        <v>0</v>
      </c>
      <c r="J172" s="42"/>
      <c r="K172" s="13">
        <f t="shared" si="27"/>
        <v>0</v>
      </c>
      <c r="L172" s="233">
        <f t="shared" si="28"/>
        <v>0</v>
      </c>
      <c r="M172" s="233">
        <f t="shared" si="29"/>
        <v>0</v>
      </c>
      <c r="N172" s="153"/>
      <c r="O172" s="201"/>
      <c r="P172" s="182"/>
      <c r="Q172" s="184"/>
    </row>
    <row r="173" spans="1:17">
      <c r="A173" s="194">
        <v>14</v>
      </c>
      <c r="B173" s="55" t="s">
        <v>277</v>
      </c>
      <c r="C173" s="33" t="s">
        <v>37</v>
      </c>
      <c r="D173" s="33" t="s">
        <v>93</v>
      </c>
      <c r="E173" s="59">
        <v>28</v>
      </c>
      <c r="F173" s="60" t="s">
        <v>24</v>
      </c>
      <c r="G173" s="110">
        <v>5</v>
      </c>
      <c r="H173" s="41" t="s">
        <v>56</v>
      </c>
      <c r="I173" s="225">
        <v>0</v>
      </c>
      <c r="J173" s="42"/>
      <c r="K173" s="13">
        <f t="shared" si="27"/>
        <v>0</v>
      </c>
      <c r="L173" s="233">
        <f t="shared" si="28"/>
        <v>0</v>
      </c>
      <c r="M173" s="233">
        <f t="shared" si="29"/>
        <v>0</v>
      </c>
      <c r="N173" s="153"/>
      <c r="O173" s="201"/>
      <c r="P173" s="182"/>
      <c r="Q173" s="184"/>
    </row>
    <row r="174" spans="1:17">
      <c r="A174" s="194">
        <v>15</v>
      </c>
      <c r="B174" s="26" t="s">
        <v>278</v>
      </c>
      <c r="C174" s="25" t="s">
        <v>32</v>
      </c>
      <c r="D174" s="27">
        <v>0.2</v>
      </c>
      <c r="E174" s="28">
        <v>50</v>
      </c>
      <c r="F174" s="27" t="s">
        <v>20</v>
      </c>
      <c r="G174" s="99">
        <v>20</v>
      </c>
      <c r="H174" s="27" t="s">
        <v>21</v>
      </c>
      <c r="I174" s="221">
        <v>0</v>
      </c>
      <c r="J174" s="30"/>
      <c r="K174" s="13">
        <f t="shared" si="27"/>
        <v>0</v>
      </c>
      <c r="L174" s="233">
        <f t="shared" si="28"/>
        <v>0</v>
      </c>
      <c r="M174" s="233">
        <f t="shared" si="29"/>
        <v>0</v>
      </c>
      <c r="N174" s="144"/>
      <c r="O174" s="201"/>
      <c r="P174" s="182"/>
      <c r="Q174" s="184"/>
    </row>
    <row r="175" spans="1:17">
      <c r="A175" s="194">
        <v>16</v>
      </c>
      <c r="B175" s="32" t="s">
        <v>279</v>
      </c>
      <c r="C175" s="25" t="s">
        <v>37</v>
      </c>
      <c r="D175" s="27">
        <v>0.05</v>
      </c>
      <c r="E175" s="28">
        <v>20</v>
      </c>
      <c r="F175" s="27" t="s">
        <v>20</v>
      </c>
      <c r="G175" s="99">
        <v>20</v>
      </c>
      <c r="H175" s="27" t="s">
        <v>21</v>
      </c>
      <c r="I175" s="221">
        <v>0</v>
      </c>
      <c r="J175" s="30"/>
      <c r="K175" s="13">
        <f t="shared" si="27"/>
        <v>0</v>
      </c>
      <c r="L175" s="233">
        <f t="shared" si="28"/>
        <v>0</v>
      </c>
      <c r="M175" s="233">
        <f t="shared" si="29"/>
        <v>0</v>
      </c>
      <c r="N175" s="144"/>
      <c r="O175" s="201"/>
      <c r="P175" s="183"/>
      <c r="Q175" s="184"/>
    </row>
    <row r="176" spans="1:17">
      <c r="A176" s="194">
        <v>17</v>
      </c>
      <c r="B176" s="26" t="s">
        <v>91</v>
      </c>
      <c r="C176" s="25" t="s">
        <v>37</v>
      </c>
      <c r="D176" s="27" t="s">
        <v>252</v>
      </c>
      <c r="E176" s="28">
        <v>28</v>
      </c>
      <c r="F176" s="27" t="s">
        <v>20</v>
      </c>
      <c r="G176" s="110">
        <v>20</v>
      </c>
      <c r="H176" s="27" t="s">
        <v>21</v>
      </c>
      <c r="I176" s="221">
        <v>0</v>
      </c>
      <c r="J176" s="30"/>
      <c r="K176" s="13">
        <f t="shared" si="27"/>
        <v>0</v>
      </c>
      <c r="L176" s="233">
        <f t="shared" si="28"/>
        <v>0</v>
      </c>
      <c r="M176" s="233">
        <f t="shared" si="29"/>
        <v>0</v>
      </c>
      <c r="N176" s="144"/>
      <c r="O176" s="201"/>
      <c r="P176" s="182"/>
      <c r="Q176" s="184"/>
    </row>
    <row r="177" spans="1:18">
      <c r="A177" s="194">
        <v>18</v>
      </c>
      <c r="B177" s="32" t="s">
        <v>281</v>
      </c>
      <c r="C177" s="76" t="s">
        <v>109</v>
      </c>
      <c r="D177" s="76" t="s">
        <v>274</v>
      </c>
      <c r="E177" s="77">
        <v>28</v>
      </c>
      <c r="F177" s="76" t="s">
        <v>24</v>
      </c>
      <c r="G177" s="110">
        <v>10</v>
      </c>
      <c r="H177" s="41" t="s">
        <v>56</v>
      </c>
      <c r="I177" s="224">
        <v>0</v>
      </c>
      <c r="J177" s="42"/>
      <c r="K177" s="13">
        <f t="shared" si="27"/>
        <v>0</v>
      </c>
      <c r="L177" s="233">
        <f t="shared" si="28"/>
        <v>0</v>
      </c>
      <c r="M177" s="233">
        <f t="shared" si="29"/>
        <v>0</v>
      </c>
      <c r="N177" s="148"/>
      <c r="O177" s="201"/>
      <c r="P177" s="182"/>
      <c r="Q177" s="184"/>
    </row>
    <row r="178" spans="1:18">
      <c r="A178" s="194">
        <v>19</v>
      </c>
      <c r="B178" s="55" t="s">
        <v>282</v>
      </c>
      <c r="C178" s="56" t="s">
        <v>280</v>
      </c>
      <c r="D178" s="56" t="s">
        <v>283</v>
      </c>
      <c r="E178" s="57">
        <v>1</v>
      </c>
      <c r="F178" s="56" t="s">
        <v>94</v>
      </c>
      <c r="G178" s="112">
        <v>5</v>
      </c>
      <c r="H178" s="41" t="s">
        <v>56</v>
      </c>
      <c r="I178" s="223">
        <v>0</v>
      </c>
      <c r="J178" s="42"/>
      <c r="K178" s="13">
        <f t="shared" si="27"/>
        <v>0</v>
      </c>
      <c r="L178" s="233">
        <f t="shared" si="28"/>
        <v>0</v>
      </c>
      <c r="M178" s="233">
        <f t="shared" si="29"/>
        <v>0</v>
      </c>
      <c r="N178" s="150"/>
      <c r="O178" s="201"/>
      <c r="P178" s="183"/>
      <c r="Q178" s="184"/>
    </row>
    <row r="179" spans="1:18">
      <c r="A179" s="194">
        <v>20</v>
      </c>
      <c r="B179" s="55" t="s">
        <v>282</v>
      </c>
      <c r="C179" s="56" t="s">
        <v>25</v>
      </c>
      <c r="D179" s="56" t="s">
        <v>268</v>
      </c>
      <c r="E179" s="57">
        <v>28</v>
      </c>
      <c r="F179" s="56" t="s">
        <v>24</v>
      </c>
      <c r="G179" s="112">
        <v>30</v>
      </c>
      <c r="H179" s="41" t="s">
        <v>56</v>
      </c>
      <c r="I179" s="223">
        <v>0</v>
      </c>
      <c r="J179" s="42"/>
      <c r="K179" s="13">
        <f t="shared" si="27"/>
        <v>0</v>
      </c>
      <c r="L179" s="233">
        <f t="shared" si="28"/>
        <v>0</v>
      </c>
      <c r="M179" s="233">
        <f t="shared" si="29"/>
        <v>0</v>
      </c>
      <c r="N179" s="150"/>
      <c r="O179" s="201"/>
      <c r="P179" s="182"/>
      <c r="Q179" s="184"/>
    </row>
    <row r="180" spans="1:18">
      <c r="A180" s="194">
        <v>21</v>
      </c>
      <c r="B180" s="55" t="s">
        <v>284</v>
      </c>
      <c r="C180" s="56" t="s">
        <v>110</v>
      </c>
      <c r="D180" s="78" t="s">
        <v>285</v>
      </c>
      <c r="E180" s="79">
        <v>28</v>
      </c>
      <c r="F180" s="78" t="s">
        <v>24</v>
      </c>
      <c r="G180" s="112">
        <v>5</v>
      </c>
      <c r="H180" s="41" t="s">
        <v>56</v>
      </c>
      <c r="I180" s="223">
        <v>0</v>
      </c>
      <c r="J180" s="80"/>
      <c r="K180" s="13">
        <f t="shared" si="27"/>
        <v>0</v>
      </c>
      <c r="L180" s="233">
        <f t="shared" si="28"/>
        <v>0</v>
      </c>
      <c r="M180" s="233">
        <f t="shared" si="29"/>
        <v>0</v>
      </c>
      <c r="N180" s="150"/>
      <c r="O180" s="201"/>
      <c r="P180" s="182"/>
      <c r="Q180" s="184"/>
    </row>
    <row r="181" spans="1:18">
      <c r="B181" s="16" t="str">
        <f>"Zadanie "&amp;COUNTIF(C$3:$C181,"=Razem")</f>
        <v>Zadanie 15</v>
      </c>
      <c r="C181" s="17" t="s">
        <v>22</v>
      </c>
      <c r="D181" s="18"/>
      <c r="E181" s="18"/>
      <c r="F181" s="18"/>
      <c r="G181" s="18"/>
      <c r="H181" s="95"/>
      <c r="I181" s="219"/>
      <c r="J181" s="18"/>
      <c r="K181" s="18"/>
      <c r="L181" s="234">
        <f>SUM(L160:L180)</f>
        <v>0</v>
      </c>
      <c r="M181" s="235">
        <f>SUM(M160:M180)</f>
        <v>0</v>
      </c>
      <c r="N181" s="163"/>
      <c r="O181" s="186"/>
      <c r="P181" s="19"/>
      <c r="R181" s="249"/>
    </row>
    <row r="182" spans="1:18">
      <c r="A182" s="22" t="str">
        <f>B185</f>
        <v>Zadanie 16</v>
      </c>
      <c r="B182" s="23"/>
      <c r="C182" s="24"/>
      <c r="D182" s="24"/>
      <c r="E182" s="24"/>
      <c r="F182" s="24"/>
      <c r="G182" s="24"/>
      <c r="H182" s="96"/>
      <c r="I182" s="220"/>
      <c r="J182" s="24"/>
      <c r="K182" s="24"/>
      <c r="L182" s="211"/>
      <c r="M182" s="211"/>
      <c r="N182" s="143"/>
      <c r="O182" s="187"/>
      <c r="P182" s="24"/>
      <c r="Q182" s="24"/>
    </row>
    <row r="183" spans="1:18" ht="51">
      <c r="A183" s="34">
        <v>1</v>
      </c>
      <c r="B183" s="68" t="s">
        <v>372</v>
      </c>
      <c r="C183" s="33" t="s">
        <v>286</v>
      </c>
      <c r="D183" s="34" t="s">
        <v>287</v>
      </c>
      <c r="E183" s="31">
        <v>50</v>
      </c>
      <c r="F183" s="34" t="s">
        <v>24</v>
      </c>
      <c r="G183" s="110">
        <v>100</v>
      </c>
      <c r="H183" s="34" t="s">
        <v>56</v>
      </c>
      <c r="I183" s="224">
        <v>0</v>
      </c>
      <c r="J183" s="30"/>
      <c r="K183" s="13">
        <f t="shared" ref="K183:K184" si="30">ROUND(I183*(1+J183),2)</f>
        <v>0</v>
      </c>
      <c r="L183" s="233">
        <f t="shared" ref="L183:L184" si="31">ROUND(G183*I183,2)</f>
        <v>0</v>
      </c>
      <c r="M183" s="233">
        <f t="shared" ref="M183:M184" si="32">ROUND(L183*(1+J183),2)</f>
        <v>0</v>
      </c>
      <c r="N183" s="81"/>
      <c r="O183" s="176"/>
      <c r="P183" s="183"/>
      <c r="Q183" s="184"/>
    </row>
    <row r="184" spans="1:18" ht="51">
      <c r="A184" s="34">
        <v>2</v>
      </c>
      <c r="B184" s="68" t="s">
        <v>372</v>
      </c>
      <c r="C184" s="33" t="s">
        <v>286</v>
      </c>
      <c r="D184" s="34" t="s">
        <v>288</v>
      </c>
      <c r="E184" s="31">
        <v>25</v>
      </c>
      <c r="F184" s="34" t="s">
        <v>24</v>
      </c>
      <c r="G184" s="110">
        <v>100</v>
      </c>
      <c r="H184" s="34" t="s">
        <v>56</v>
      </c>
      <c r="I184" s="224">
        <v>0</v>
      </c>
      <c r="J184" s="30"/>
      <c r="K184" s="13">
        <f t="shared" si="30"/>
        <v>0</v>
      </c>
      <c r="L184" s="233">
        <f t="shared" si="31"/>
        <v>0</v>
      </c>
      <c r="M184" s="233">
        <f t="shared" si="32"/>
        <v>0</v>
      </c>
      <c r="N184" s="81"/>
      <c r="O184" s="176"/>
      <c r="P184" s="183"/>
      <c r="Q184" s="184"/>
    </row>
    <row r="185" spans="1:18">
      <c r="B185" s="16" t="str">
        <f>"Zadanie "&amp;COUNTIF(C$3:$C185,"=Razem")</f>
        <v>Zadanie 16</v>
      </c>
      <c r="C185" s="17" t="s">
        <v>22</v>
      </c>
      <c r="D185" s="18"/>
      <c r="E185" s="18"/>
      <c r="F185" s="18"/>
      <c r="G185" s="18"/>
      <c r="H185" s="95"/>
      <c r="I185" s="219"/>
      <c r="J185" s="18"/>
      <c r="K185" s="18"/>
      <c r="L185" s="234">
        <f>SUM(L183:L184)</f>
        <v>0</v>
      </c>
      <c r="M185" s="235">
        <f>SUM(M183:M184)</f>
        <v>0</v>
      </c>
      <c r="N185" s="163"/>
      <c r="O185" s="186"/>
      <c r="P185" s="19"/>
      <c r="R185" s="249"/>
    </row>
    <row r="186" spans="1:18">
      <c r="A186" s="22" t="str">
        <f>B188</f>
        <v>Zadanie 17</v>
      </c>
      <c r="B186" s="23"/>
      <c r="C186" s="24"/>
      <c r="D186" s="24"/>
      <c r="E186" s="24"/>
      <c r="F186" s="24"/>
      <c r="G186" s="24"/>
      <c r="H186" s="96"/>
      <c r="I186" s="220"/>
      <c r="J186" s="24"/>
      <c r="K186" s="24"/>
      <c r="L186" s="211"/>
      <c r="M186" s="211"/>
      <c r="N186" s="143"/>
      <c r="O186" s="187"/>
      <c r="P186" s="24"/>
      <c r="Q186" s="24"/>
    </row>
    <row r="187" spans="1:18" ht="25.5">
      <c r="A187" s="34">
        <v>1</v>
      </c>
      <c r="B187" s="32" t="s">
        <v>291</v>
      </c>
      <c r="C187" s="33" t="s">
        <v>292</v>
      </c>
      <c r="D187" s="34" t="s">
        <v>293</v>
      </c>
      <c r="E187" s="35">
        <v>1</v>
      </c>
      <c r="F187" s="34" t="s">
        <v>21</v>
      </c>
      <c r="G187" s="59">
        <v>200</v>
      </c>
      <c r="H187" s="34" t="s">
        <v>21</v>
      </c>
      <c r="I187" s="224">
        <v>0</v>
      </c>
      <c r="J187" s="30"/>
      <c r="K187" s="13">
        <f>ROUND(I187*(1+J187),2)</f>
        <v>0</v>
      </c>
      <c r="L187" s="233">
        <f>ROUND(G187*I187,2)</f>
        <v>0</v>
      </c>
      <c r="M187" s="233">
        <f>ROUND(L187*(1+J187),2)</f>
        <v>0</v>
      </c>
      <c r="N187" s="144"/>
      <c r="O187" s="167"/>
      <c r="P187" s="25"/>
      <c r="Q187" s="37"/>
    </row>
    <row r="188" spans="1:18">
      <c r="A188" s="82"/>
      <c r="B188" s="16" t="str">
        <f>"Zadanie "&amp;COUNTIF(C$3:$C188,"=Razem")</f>
        <v>Zadanie 17</v>
      </c>
      <c r="C188" s="17" t="s">
        <v>22</v>
      </c>
      <c r="D188" s="18"/>
      <c r="E188" s="18"/>
      <c r="F188" s="18"/>
      <c r="G188" s="18"/>
      <c r="H188" s="95"/>
      <c r="I188" s="219"/>
      <c r="J188" s="18"/>
      <c r="K188" s="18"/>
      <c r="L188" s="234">
        <f>SUM(L187)</f>
        <v>0</v>
      </c>
      <c r="M188" s="235">
        <f>SUM(M187)</f>
        <v>0</v>
      </c>
      <c r="N188" s="163"/>
      <c r="O188" s="186"/>
      <c r="P188" s="19"/>
      <c r="R188" s="249"/>
    </row>
    <row r="189" spans="1:18" ht="76.5">
      <c r="A189" s="137" t="s">
        <v>373</v>
      </c>
      <c r="B189" s="134"/>
      <c r="C189" s="101"/>
      <c r="D189" s="102"/>
      <c r="E189" s="102"/>
      <c r="F189" s="102"/>
      <c r="G189" s="102"/>
      <c r="H189" s="102"/>
      <c r="I189" s="226"/>
      <c r="J189" s="102"/>
      <c r="K189" s="102"/>
      <c r="L189" s="236"/>
      <c r="M189" s="237"/>
      <c r="N189" s="154"/>
      <c r="O189" s="188"/>
      <c r="P189" s="135"/>
      <c r="Q189" s="136"/>
    </row>
    <row r="190" spans="1:18">
      <c r="A190" s="22" t="str">
        <f>B193</f>
        <v>Zadanie 18</v>
      </c>
      <c r="B190" s="23"/>
      <c r="C190" s="24"/>
      <c r="D190" s="24"/>
      <c r="E190" s="24"/>
      <c r="F190" s="24"/>
      <c r="G190" s="24"/>
      <c r="H190" s="96"/>
      <c r="I190" s="220"/>
      <c r="J190" s="24"/>
      <c r="K190" s="24"/>
      <c r="L190" s="211"/>
      <c r="M190" s="211"/>
      <c r="N190" s="143"/>
      <c r="O190" s="187"/>
      <c r="P190" s="24"/>
      <c r="Q190" s="24"/>
    </row>
    <row r="191" spans="1:18" ht="25.5">
      <c r="A191" s="34">
        <v>1</v>
      </c>
      <c r="B191" s="32" t="s">
        <v>294</v>
      </c>
      <c r="C191" s="33" t="s">
        <v>295</v>
      </c>
      <c r="D191" s="34" t="s">
        <v>296</v>
      </c>
      <c r="E191" s="35">
        <v>1</v>
      </c>
      <c r="F191" s="34" t="s">
        <v>20</v>
      </c>
      <c r="G191" s="110">
        <v>14000</v>
      </c>
      <c r="H191" s="34" t="s">
        <v>21</v>
      </c>
      <c r="I191" s="223">
        <v>0</v>
      </c>
      <c r="J191" s="30"/>
      <c r="K191" s="13">
        <f t="shared" ref="K191:K192" si="33">ROUND(I191*(1+J191),2)</f>
        <v>0</v>
      </c>
      <c r="L191" s="233">
        <f t="shared" ref="L191:L192" si="34">ROUND(G191*I191,2)</f>
        <v>0</v>
      </c>
      <c r="M191" s="233">
        <f t="shared" ref="M191:M192" si="35">ROUND(L191*(1+J191),2)</f>
        <v>0</v>
      </c>
      <c r="N191" s="144"/>
      <c r="O191" s="170"/>
      <c r="P191" s="183"/>
      <c r="Q191" s="184"/>
    </row>
    <row r="192" spans="1:18" ht="25.5">
      <c r="A192" s="34">
        <v>2</v>
      </c>
      <c r="B192" s="32" t="s">
        <v>294</v>
      </c>
      <c r="C192" s="33" t="s">
        <v>297</v>
      </c>
      <c r="D192" s="34" t="s">
        <v>298</v>
      </c>
      <c r="E192" s="35">
        <v>5</v>
      </c>
      <c r="F192" s="34" t="s">
        <v>20</v>
      </c>
      <c r="G192" s="110">
        <v>4000</v>
      </c>
      <c r="H192" s="34" t="s">
        <v>56</v>
      </c>
      <c r="I192" s="224">
        <v>0</v>
      </c>
      <c r="J192" s="30"/>
      <c r="K192" s="13">
        <f t="shared" si="33"/>
        <v>0</v>
      </c>
      <c r="L192" s="233">
        <f t="shared" si="34"/>
        <v>0</v>
      </c>
      <c r="M192" s="233">
        <f t="shared" si="35"/>
        <v>0</v>
      </c>
      <c r="N192" s="144"/>
      <c r="O192" s="170"/>
      <c r="P192" s="183"/>
      <c r="Q192" s="184"/>
    </row>
    <row r="193" spans="1:18">
      <c r="B193" s="16" t="str">
        <f>"Zadanie "&amp;COUNTIF(C$3:$C193,"=Razem")</f>
        <v>Zadanie 18</v>
      </c>
      <c r="C193" s="17" t="s">
        <v>22</v>
      </c>
      <c r="D193" s="18"/>
      <c r="E193" s="18"/>
      <c r="F193" s="18"/>
      <c r="G193" s="18"/>
      <c r="H193" s="95"/>
      <c r="I193" s="219"/>
      <c r="J193" s="18"/>
      <c r="K193" s="18"/>
      <c r="L193" s="234">
        <f>SUM(L191:L192)</f>
        <v>0</v>
      </c>
      <c r="M193" s="235">
        <f>SUM(M191:M192)</f>
        <v>0</v>
      </c>
      <c r="N193" s="163"/>
      <c r="O193" s="186"/>
      <c r="P193" s="19"/>
      <c r="R193" s="249"/>
    </row>
    <row r="194" spans="1:18">
      <c r="A194" s="22" t="str">
        <f>B197</f>
        <v>Zadanie 19</v>
      </c>
      <c r="B194" s="23"/>
      <c r="C194" s="24"/>
      <c r="D194" s="24"/>
      <c r="E194" s="24"/>
      <c r="F194" s="24"/>
      <c r="G194" s="24"/>
      <c r="H194" s="96"/>
      <c r="I194" s="220"/>
      <c r="J194" s="24"/>
      <c r="K194" s="24"/>
      <c r="L194" s="211"/>
      <c r="M194" s="211"/>
      <c r="N194" s="143"/>
      <c r="O194" s="187"/>
      <c r="P194" s="24"/>
      <c r="Q194" s="24"/>
    </row>
    <row r="195" spans="1:18">
      <c r="A195" s="34">
        <v>1</v>
      </c>
      <c r="B195" s="32" t="s">
        <v>299</v>
      </c>
      <c r="C195" s="33" t="s">
        <v>300</v>
      </c>
      <c r="D195" s="34" t="s">
        <v>301</v>
      </c>
      <c r="E195" s="35">
        <v>5</v>
      </c>
      <c r="F195" s="34" t="s">
        <v>20</v>
      </c>
      <c r="G195" s="110">
        <v>100</v>
      </c>
      <c r="H195" s="34" t="s">
        <v>21</v>
      </c>
      <c r="I195" s="224">
        <v>0</v>
      </c>
      <c r="J195" s="45"/>
      <c r="K195" s="13">
        <f t="shared" ref="K195:K196" si="36">ROUND(I195*(1+J195),2)</f>
        <v>0</v>
      </c>
      <c r="L195" s="233">
        <f t="shared" ref="L195:L196" si="37">ROUND(G195*I195,2)</f>
        <v>0</v>
      </c>
      <c r="M195" s="233">
        <f t="shared" ref="M195:M196" si="38">ROUND(L195*(1+J195),2)</f>
        <v>0</v>
      </c>
      <c r="N195" s="145"/>
      <c r="O195" s="177"/>
      <c r="P195" s="183"/>
      <c r="Q195" s="184"/>
    </row>
    <row r="196" spans="1:18">
      <c r="A196" s="34">
        <v>2</v>
      </c>
      <c r="B196" s="32" t="s">
        <v>299</v>
      </c>
      <c r="C196" s="33" t="s">
        <v>300</v>
      </c>
      <c r="D196" s="34" t="s">
        <v>302</v>
      </c>
      <c r="E196" s="35">
        <v>5</v>
      </c>
      <c r="F196" s="34" t="s">
        <v>20</v>
      </c>
      <c r="G196" s="110">
        <v>60</v>
      </c>
      <c r="H196" s="34" t="s">
        <v>21</v>
      </c>
      <c r="I196" s="224">
        <v>0</v>
      </c>
      <c r="J196" s="45"/>
      <c r="K196" s="13">
        <f t="shared" si="36"/>
        <v>0</v>
      </c>
      <c r="L196" s="233">
        <f t="shared" si="37"/>
        <v>0</v>
      </c>
      <c r="M196" s="233">
        <f t="shared" si="38"/>
        <v>0</v>
      </c>
      <c r="N196" s="145"/>
      <c r="O196" s="177"/>
      <c r="P196" s="183"/>
      <c r="Q196" s="184"/>
    </row>
    <row r="197" spans="1:18">
      <c r="B197" s="16" t="str">
        <f>"Zadanie "&amp;COUNTIF(C$3:$C197,"=Razem")</f>
        <v>Zadanie 19</v>
      </c>
      <c r="C197" s="17" t="s">
        <v>22</v>
      </c>
      <c r="D197" s="18"/>
      <c r="E197" s="18"/>
      <c r="F197" s="18"/>
      <c r="G197" s="18"/>
      <c r="H197" s="95"/>
      <c r="I197" s="219"/>
      <c r="J197" s="18"/>
      <c r="K197" s="18"/>
      <c r="L197" s="234">
        <f>SUM(L195:L196)</f>
        <v>0</v>
      </c>
      <c r="M197" s="235">
        <f>SUM(M195:M196)</f>
        <v>0</v>
      </c>
      <c r="N197" s="163"/>
      <c r="O197" s="186"/>
      <c r="P197" s="19"/>
      <c r="R197" s="249"/>
    </row>
    <row r="198" spans="1:18">
      <c r="A198" s="22" t="str">
        <f>B201</f>
        <v>Zadanie 20</v>
      </c>
      <c r="B198" s="23"/>
      <c r="C198" s="24"/>
      <c r="D198" s="24"/>
      <c r="E198" s="24"/>
      <c r="F198" s="24"/>
      <c r="G198" s="24"/>
      <c r="H198" s="96"/>
      <c r="I198" s="220"/>
      <c r="J198" s="24"/>
      <c r="K198" s="24"/>
      <c r="L198" s="211"/>
      <c r="M198" s="211"/>
      <c r="N198" s="143"/>
      <c r="O198" s="187"/>
      <c r="P198" s="24"/>
      <c r="Q198" s="24"/>
    </row>
    <row r="199" spans="1:18">
      <c r="A199" s="34">
        <v>1</v>
      </c>
      <c r="B199" s="68" t="s">
        <v>194</v>
      </c>
      <c r="C199" s="33" t="s">
        <v>129</v>
      </c>
      <c r="D199" s="33" t="s">
        <v>303</v>
      </c>
      <c r="E199" s="59">
        <v>1</v>
      </c>
      <c r="F199" s="60" t="s">
        <v>205</v>
      </c>
      <c r="G199" s="110">
        <v>40</v>
      </c>
      <c r="H199" s="36" t="s">
        <v>24</v>
      </c>
      <c r="I199" s="225">
        <v>0</v>
      </c>
      <c r="J199" s="69"/>
      <c r="K199" s="13">
        <f t="shared" ref="K199:K200" si="39">ROUND(I199*(1+J199),2)</f>
        <v>0</v>
      </c>
      <c r="L199" s="233">
        <f t="shared" ref="L199:L200" si="40">ROUND(G199*I199,2)</f>
        <v>0</v>
      </c>
      <c r="M199" s="233">
        <f t="shared" ref="M199:M200" si="41">ROUND(L199*(1+J199),2)</f>
        <v>0</v>
      </c>
      <c r="N199" s="155"/>
      <c r="O199" s="178"/>
      <c r="P199" s="183"/>
      <c r="Q199" s="184"/>
    </row>
    <row r="200" spans="1:18">
      <c r="A200" s="34">
        <v>2</v>
      </c>
      <c r="B200" s="68" t="s">
        <v>194</v>
      </c>
      <c r="C200" s="33" t="s">
        <v>129</v>
      </c>
      <c r="D200" s="33" t="s">
        <v>304</v>
      </c>
      <c r="E200" s="59">
        <v>1</v>
      </c>
      <c r="F200" s="60" t="s">
        <v>205</v>
      </c>
      <c r="G200" s="110">
        <v>15</v>
      </c>
      <c r="H200" s="36" t="s">
        <v>24</v>
      </c>
      <c r="I200" s="225">
        <v>0</v>
      </c>
      <c r="J200" s="69"/>
      <c r="K200" s="13">
        <f t="shared" si="39"/>
        <v>0</v>
      </c>
      <c r="L200" s="233">
        <f t="shared" si="40"/>
        <v>0</v>
      </c>
      <c r="M200" s="233">
        <f t="shared" si="41"/>
        <v>0</v>
      </c>
      <c r="N200" s="155"/>
      <c r="O200" s="178"/>
      <c r="P200" s="183"/>
      <c r="Q200" s="184"/>
    </row>
    <row r="201" spans="1:18">
      <c r="B201" s="16" t="str">
        <f>"Zadanie "&amp;COUNTIF(C$3:$C201,"=Razem")</f>
        <v>Zadanie 20</v>
      </c>
      <c r="C201" s="17" t="s">
        <v>22</v>
      </c>
      <c r="D201" s="18"/>
      <c r="E201" s="18"/>
      <c r="F201" s="18"/>
      <c r="G201" s="18"/>
      <c r="H201" s="95"/>
      <c r="I201" s="219"/>
      <c r="J201" s="18"/>
      <c r="K201" s="18"/>
      <c r="L201" s="234">
        <f>SUM(L199:L200)</f>
        <v>0</v>
      </c>
      <c r="M201" s="235">
        <f>SUM(M199:M200)</f>
        <v>0</v>
      </c>
      <c r="N201" s="163"/>
      <c r="O201" s="186"/>
      <c r="P201" s="19"/>
      <c r="R201" s="249"/>
    </row>
    <row r="202" spans="1:18">
      <c r="A202" s="22" t="str">
        <f>B204</f>
        <v>Zadanie 21</v>
      </c>
      <c r="B202" s="23"/>
      <c r="C202" s="24"/>
      <c r="D202" s="24"/>
      <c r="E202" s="24"/>
      <c r="F202" s="24"/>
      <c r="G202" s="24"/>
      <c r="H202" s="96"/>
      <c r="I202" s="220"/>
      <c r="J202" s="24"/>
      <c r="K202" s="24"/>
      <c r="L202" s="211"/>
      <c r="M202" s="211"/>
      <c r="N202" s="143"/>
      <c r="O202" s="187"/>
      <c r="P202" s="24"/>
      <c r="Q202" s="24"/>
    </row>
    <row r="203" spans="1:18">
      <c r="A203" s="27">
        <v>1</v>
      </c>
      <c r="B203" s="26" t="s">
        <v>305</v>
      </c>
      <c r="C203" s="25" t="s">
        <v>51</v>
      </c>
      <c r="D203" s="27" t="s">
        <v>306</v>
      </c>
      <c r="E203" s="28">
        <v>10</v>
      </c>
      <c r="F203" s="27" t="s">
        <v>20</v>
      </c>
      <c r="G203" s="99">
        <v>60</v>
      </c>
      <c r="H203" s="27" t="s">
        <v>56</v>
      </c>
      <c r="I203" s="221">
        <v>0</v>
      </c>
      <c r="J203" s="30"/>
      <c r="K203" s="13">
        <f>ROUND(I203*(1+J203),2)</f>
        <v>0</v>
      </c>
      <c r="L203" s="233">
        <f>ROUND(G203*I203,2)</f>
        <v>0</v>
      </c>
      <c r="M203" s="233">
        <f>ROUND(L203*(1+J203),2)</f>
        <v>0</v>
      </c>
      <c r="N203" s="149"/>
      <c r="O203" s="170"/>
      <c r="P203" s="183"/>
      <c r="Q203" s="184"/>
    </row>
    <row r="204" spans="1:18">
      <c r="B204" s="16" t="str">
        <f>"Zadanie "&amp;COUNTIF(C$3:$C204,"=Razem")</f>
        <v>Zadanie 21</v>
      </c>
      <c r="C204" s="17" t="s">
        <v>22</v>
      </c>
      <c r="D204" s="18"/>
      <c r="E204" s="18"/>
      <c r="F204" s="18"/>
      <c r="G204" s="18"/>
      <c r="H204" s="95"/>
      <c r="I204" s="219"/>
      <c r="J204" s="18"/>
      <c r="K204" s="18"/>
      <c r="L204" s="234">
        <f>SUM(L203)</f>
        <v>0</v>
      </c>
      <c r="M204" s="235">
        <f>SUM(M203)</f>
        <v>0</v>
      </c>
      <c r="N204" s="163"/>
      <c r="O204" s="186"/>
      <c r="P204" s="19"/>
      <c r="R204" s="249"/>
    </row>
    <row r="205" spans="1:18">
      <c r="A205" s="22" t="str">
        <f>B207</f>
        <v>Zadanie 22</v>
      </c>
      <c r="B205" s="23"/>
      <c r="C205" s="24"/>
      <c r="D205" s="24"/>
      <c r="E205" s="24"/>
      <c r="F205" s="24"/>
      <c r="G205" s="24"/>
      <c r="H205" s="96"/>
      <c r="I205" s="220"/>
      <c r="J205" s="24"/>
      <c r="K205" s="24"/>
      <c r="L205" s="211"/>
      <c r="M205" s="211"/>
      <c r="N205" s="143"/>
      <c r="O205" s="187"/>
      <c r="P205" s="24"/>
      <c r="Q205" s="24"/>
    </row>
    <row r="206" spans="1:18" ht="38.25">
      <c r="A206" s="27">
        <v>1</v>
      </c>
      <c r="B206" s="26" t="s">
        <v>307</v>
      </c>
      <c r="C206" s="25" t="s">
        <v>18</v>
      </c>
      <c r="D206" s="27" t="s">
        <v>308</v>
      </c>
      <c r="E206" s="28">
        <v>1</v>
      </c>
      <c r="F206" s="27" t="s">
        <v>20</v>
      </c>
      <c r="G206" s="110">
        <v>10</v>
      </c>
      <c r="H206" s="27" t="s">
        <v>21</v>
      </c>
      <c r="I206" s="221">
        <v>0</v>
      </c>
      <c r="J206" s="30"/>
      <c r="K206" s="13">
        <f>ROUND(I206*(1+J206),2)</f>
        <v>0</v>
      </c>
      <c r="L206" s="233">
        <f>ROUND(G206*I206,2)</f>
        <v>0</v>
      </c>
      <c r="M206" s="233">
        <f>ROUND(L206*(1+J206),2)</f>
        <v>0</v>
      </c>
      <c r="N206" s="144"/>
      <c r="O206" s="165"/>
      <c r="P206" s="183"/>
      <c r="Q206" s="184"/>
    </row>
    <row r="207" spans="1:18">
      <c r="B207" s="16" t="str">
        <f>"Zadanie "&amp;COUNTIF(C$3:$C207,"=Razem")</f>
        <v>Zadanie 22</v>
      </c>
      <c r="C207" s="17" t="s">
        <v>22</v>
      </c>
      <c r="D207" s="18"/>
      <c r="E207" s="18"/>
      <c r="F207" s="18"/>
      <c r="G207" s="18"/>
      <c r="H207" s="95"/>
      <c r="I207" s="219"/>
      <c r="J207" s="18"/>
      <c r="K207" s="18"/>
      <c r="L207" s="234">
        <f>SUM(L206)</f>
        <v>0</v>
      </c>
      <c r="M207" s="235">
        <f>SUM(M206)</f>
        <v>0</v>
      </c>
      <c r="N207" s="163"/>
      <c r="O207" s="186"/>
      <c r="P207" s="19"/>
      <c r="R207" s="249"/>
    </row>
    <row r="208" spans="1:18">
      <c r="A208" s="22" t="str">
        <f>B210</f>
        <v>Zadanie 23</v>
      </c>
      <c r="B208" s="23"/>
      <c r="C208" s="24"/>
      <c r="D208" s="24"/>
      <c r="E208" s="24"/>
      <c r="F208" s="24"/>
      <c r="G208" s="24"/>
      <c r="H208" s="96"/>
      <c r="I208" s="220"/>
      <c r="J208" s="24"/>
      <c r="K208" s="24"/>
      <c r="L208" s="211"/>
      <c r="M208" s="211"/>
      <c r="N208" s="143"/>
      <c r="O208" s="187"/>
      <c r="P208" s="24"/>
      <c r="Q208" s="24"/>
    </row>
    <row r="209" spans="1:18" ht="25.5">
      <c r="A209" s="27">
        <v>1</v>
      </c>
      <c r="B209" s="32" t="s">
        <v>309</v>
      </c>
      <c r="C209" s="33" t="s">
        <v>292</v>
      </c>
      <c r="D209" s="27" t="s">
        <v>310</v>
      </c>
      <c r="E209" s="28">
        <v>6</v>
      </c>
      <c r="F209" s="27" t="s">
        <v>20</v>
      </c>
      <c r="G209" s="99">
        <v>40</v>
      </c>
      <c r="H209" s="27" t="s">
        <v>56</v>
      </c>
      <c r="I209" s="221">
        <v>0</v>
      </c>
      <c r="J209" s="30"/>
      <c r="K209" s="13">
        <f>ROUND(I209*(1+J209),2)</f>
        <v>0</v>
      </c>
      <c r="L209" s="233">
        <f>ROUND(G209*I209,2)</f>
        <v>0</v>
      </c>
      <c r="M209" s="233">
        <f>ROUND(L209*(1+J209),2)</f>
        <v>0</v>
      </c>
      <c r="N209" s="156"/>
      <c r="O209" s="167"/>
      <c r="P209" s="25"/>
      <c r="Q209" s="37"/>
    </row>
    <row r="210" spans="1:18">
      <c r="B210" s="16" t="str">
        <f>"Zadanie "&amp;COUNTIF(C$3:$C210,"=Razem")</f>
        <v>Zadanie 23</v>
      </c>
      <c r="C210" s="17" t="s">
        <v>22</v>
      </c>
      <c r="D210" s="18"/>
      <c r="E210" s="18"/>
      <c r="F210" s="18"/>
      <c r="G210" s="18"/>
      <c r="H210" s="95"/>
      <c r="I210" s="219"/>
      <c r="J210" s="18"/>
      <c r="K210" s="18"/>
      <c r="L210" s="234">
        <f>SUM(L209)</f>
        <v>0</v>
      </c>
      <c r="M210" s="235">
        <f>SUM(M209)</f>
        <v>0</v>
      </c>
      <c r="N210" s="163"/>
      <c r="O210" s="186"/>
      <c r="P210" s="19"/>
      <c r="R210" s="249"/>
    </row>
    <row r="211" spans="1:18">
      <c r="A211" s="22" t="str">
        <f>B213</f>
        <v>Zadanie 24</v>
      </c>
      <c r="B211" s="23"/>
      <c r="C211" s="24"/>
      <c r="D211" s="24"/>
      <c r="E211" s="24"/>
      <c r="F211" s="24"/>
      <c r="G211" s="24"/>
      <c r="H211" s="96"/>
      <c r="I211" s="220"/>
      <c r="J211" s="24"/>
      <c r="K211" s="24"/>
      <c r="L211" s="211"/>
      <c r="M211" s="211"/>
      <c r="N211" s="143"/>
      <c r="O211" s="187"/>
      <c r="P211" s="24"/>
      <c r="Q211" s="24"/>
    </row>
    <row r="212" spans="1:18" ht="38.25">
      <c r="A212" s="34">
        <v>1</v>
      </c>
      <c r="B212" s="32" t="s">
        <v>311</v>
      </c>
      <c r="C212" s="33" t="s">
        <v>312</v>
      </c>
      <c r="D212" s="34" t="s">
        <v>313</v>
      </c>
      <c r="E212" s="34">
        <v>1</v>
      </c>
      <c r="F212" s="105" t="s">
        <v>24</v>
      </c>
      <c r="G212" s="110">
        <v>3000</v>
      </c>
      <c r="H212" s="105" t="s">
        <v>24</v>
      </c>
      <c r="I212" s="224">
        <v>0</v>
      </c>
      <c r="J212" s="45"/>
      <c r="K212" s="13">
        <f>ROUND(I212*(1+J212),2)</f>
        <v>0</v>
      </c>
      <c r="L212" s="233">
        <f>ROUND(G212*I212,2)</f>
        <v>0</v>
      </c>
      <c r="M212" s="233">
        <f>ROUND(L212*(1+J212),2)</f>
        <v>0</v>
      </c>
      <c r="N212" s="157"/>
      <c r="O212" s="166"/>
      <c r="P212" s="183"/>
      <c r="Q212" s="184"/>
    </row>
    <row r="213" spans="1:18">
      <c r="B213" s="16" t="str">
        <f>"Zadanie "&amp;COUNTIF(C$3:$C213,"=Razem")</f>
        <v>Zadanie 24</v>
      </c>
      <c r="C213" s="17" t="s">
        <v>22</v>
      </c>
      <c r="D213" s="18"/>
      <c r="E213" s="18"/>
      <c r="F213" s="18"/>
      <c r="G213" s="18"/>
      <c r="H213" s="95"/>
      <c r="I213" s="219"/>
      <c r="J213" s="18"/>
      <c r="K213" s="18"/>
      <c r="L213" s="234">
        <f>SUM(L212)</f>
        <v>0</v>
      </c>
      <c r="M213" s="235">
        <f>SUM(M212)</f>
        <v>0</v>
      </c>
      <c r="N213" s="163"/>
      <c r="O213" s="186"/>
      <c r="P213" s="19"/>
      <c r="R213" s="249"/>
    </row>
    <row r="214" spans="1:18">
      <c r="A214" s="22" t="str">
        <f>B216</f>
        <v>Zadanie 25</v>
      </c>
      <c r="B214" s="23"/>
      <c r="C214" s="24"/>
      <c r="D214" s="24"/>
      <c r="E214" s="24"/>
      <c r="F214" s="24"/>
      <c r="G214" s="24"/>
      <c r="H214" s="96"/>
      <c r="I214" s="220"/>
      <c r="J214" s="24"/>
      <c r="K214" s="24"/>
      <c r="L214" s="211"/>
      <c r="M214" s="211"/>
      <c r="N214" s="143"/>
      <c r="O214" s="187"/>
      <c r="P214" s="24"/>
      <c r="Q214" s="24"/>
    </row>
    <row r="215" spans="1:18" ht="25.5">
      <c r="A215" s="34">
        <v>1</v>
      </c>
      <c r="B215" s="32" t="s">
        <v>314</v>
      </c>
      <c r="C215" s="83" t="s">
        <v>315</v>
      </c>
      <c r="D215" s="84" t="s">
        <v>316</v>
      </c>
      <c r="E215" s="85">
        <v>1</v>
      </c>
      <c r="F215" s="84" t="s">
        <v>94</v>
      </c>
      <c r="G215" s="116">
        <v>110</v>
      </c>
      <c r="H215" s="84" t="s">
        <v>56</v>
      </c>
      <c r="I215" s="224">
        <v>0</v>
      </c>
      <c r="J215" s="30"/>
      <c r="K215" s="13">
        <f>ROUND(I215*(1+J215),2)</f>
        <v>0</v>
      </c>
      <c r="L215" s="233">
        <f>ROUND(G215*I215,2)</f>
        <v>0</v>
      </c>
      <c r="M215" s="233">
        <f>ROUND(L215*(1+J215),2)</f>
        <v>0</v>
      </c>
      <c r="N215" s="144"/>
      <c r="O215" s="169"/>
      <c r="P215" s="183"/>
      <c r="Q215" s="184"/>
    </row>
    <row r="216" spans="1:18">
      <c r="B216" s="16" t="str">
        <f>"Zadanie "&amp;COUNTIF(C$3:$C216,"=Razem")</f>
        <v>Zadanie 25</v>
      </c>
      <c r="C216" s="17" t="s">
        <v>22</v>
      </c>
      <c r="D216" s="18"/>
      <c r="E216" s="18"/>
      <c r="F216" s="18"/>
      <c r="G216" s="18"/>
      <c r="H216" s="95"/>
      <c r="I216" s="219"/>
      <c r="J216" s="18"/>
      <c r="K216" s="18"/>
      <c r="L216" s="234">
        <f>SUM(L215)</f>
        <v>0</v>
      </c>
      <c r="M216" s="235">
        <f>SUM(M215)</f>
        <v>0</v>
      </c>
      <c r="N216" s="163"/>
      <c r="O216" s="186"/>
      <c r="P216" s="19"/>
      <c r="R216" s="249"/>
    </row>
    <row r="217" spans="1:18">
      <c r="A217" s="22" t="str">
        <f>B224</f>
        <v>Zadanie 26</v>
      </c>
      <c r="B217" s="23"/>
      <c r="C217" s="24"/>
      <c r="D217" s="24"/>
      <c r="E217" s="24"/>
      <c r="F217" s="24"/>
      <c r="G217" s="24"/>
      <c r="H217" s="96"/>
      <c r="I217" s="220"/>
      <c r="J217" s="24"/>
      <c r="K217" s="24"/>
      <c r="L217" s="211"/>
      <c r="M217" s="211"/>
      <c r="N217" s="143"/>
      <c r="O217" s="187"/>
      <c r="P217" s="24"/>
      <c r="Q217" s="24"/>
    </row>
    <row r="218" spans="1:18">
      <c r="A218" s="27">
        <v>1</v>
      </c>
      <c r="B218" s="26" t="s">
        <v>382</v>
      </c>
      <c r="C218" s="33" t="s">
        <v>384</v>
      </c>
      <c r="D218" s="27" t="s">
        <v>318</v>
      </c>
      <c r="E218" s="28">
        <v>5</v>
      </c>
      <c r="F218" s="27" t="s">
        <v>20</v>
      </c>
      <c r="G218" s="110">
        <v>5</v>
      </c>
      <c r="H218" s="27" t="s">
        <v>56</v>
      </c>
      <c r="I218" s="224">
        <v>0</v>
      </c>
      <c r="J218" s="30"/>
      <c r="K218" s="13">
        <f t="shared" ref="K218:K223" si="42">ROUND(I218*(1+J218),2)</f>
        <v>0</v>
      </c>
      <c r="L218" s="233">
        <f t="shared" ref="L218:L223" si="43">ROUND(G218*I218,2)</f>
        <v>0</v>
      </c>
      <c r="M218" s="233">
        <f t="shared" ref="M218:M223" si="44">ROUND(L218*(1+J218),2)</f>
        <v>0</v>
      </c>
      <c r="N218" s="144"/>
      <c r="O218" s="169"/>
      <c r="P218" s="53"/>
      <c r="Q218" s="71"/>
    </row>
    <row r="219" spans="1:18">
      <c r="A219" s="27">
        <v>2</v>
      </c>
      <c r="B219" s="26" t="s">
        <v>383</v>
      </c>
      <c r="C219" s="33" t="s">
        <v>384</v>
      </c>
      <c r="D219" s="27" t="s">
        <v>318</v>
      </c>
      <c r="E219" s="28">
        <v>5</v>
      </c>
      <c r="F219" s="27" t="s">
        <v>20</v>
      </c>
      <c r="G219" s="110">
        <v>2</v>
      </c>
      <c r="H219" s="27" t="s">
        <v>56</v>
      </c>
      <c r="I219" s="221">
        <v>0</v>
      </c>
      <c r="J219" s="30"/>
      <c r="K219" s="13">
        <f t="shared" si="42"/>
        <v>0</v>
      </c>
      <c r="L219" s="233">
        <f t="shared" si="43"/>
        <v>0</v>
      </c>
      <c r="M219" s="233">
        <f t="shared" si="44"/>
        <v>0</v>
      </c>
      <c r="N219" s="144"/>
      <c r="O219" s="165"/>
      <c r="P219" s="53"/>
      <c r="Q219" s="71"/>
    </row>
    <row r="220" spans="1:18">
      <c r="A220" s="27">
        <v>3</v>
      </c>
      <c r="B220" s="26" t="s">
        <v>385</v>
      </c>
      <c r="C220" s="33" t="s">
        <v>384</v>
      </c>
      <c r="D220" s="27" t="s">
        <v>318</v>
      </c>
      <c r="E220" s="28">
        <v>10</v>
      </c>
      <c r="F220" s="27" t="s">
        <v>20</v>
      </c>
      <c r="G220" s="110">
        <v>4</v>
      </c>
      <c r="H220" s="27" t="s">
        <v>56</v>
      </c>
      <c r="I220" s="221">
        <v>0</v>
      </c>
      <c r="J220" s="30"/>
      <c r="K220" s="13">
        <f t="shared" si="42"/>
        <v>0</v>
      </c>
      <c r="L220" s="233">
        <f t="shared" si="43"/>
        <v>0</v>
      </c>
      <c r="M220" s="233">
        <f t="shared" si="44"/>
        <v>0</v>
      </c>
      <c r="N220" s="144"/>
      <c r="O220" s="165"/>
      <c r="P220" s="53"/>
      <c r="Q220" s="71"/>
    </row>
    <row r="221" spans="1:18">
      <c r="A221" s="27">
        <v>4</v>
      </c>
      <c r="B221" s="26" t="s">
        <v>383</v>
      </c>
      <c r="C221" s="33" t="s">
        <v>384</v>
      </c>
      <c r="D221" s="27" t="s">
        <v>319</v>
      </c>
      <c r="E221" s="28">
        <v>10</v>
      </c>
      <c r="F221" s="27" t="s">
        <v>20</v>
      </c>
      <c r="G221" s="110">
        <v>7</v>
      </c>
      <c r="H221" s="27" t="s">
        <v>56</v>
      </c>
      <c r="I221" s="221">
        <v>0</v>
      </c>
      <c r="J221" s="30"/>
      <c r="K221" s="13">
        <f t="shared" si="42"/>
        <v>0</v>
      </c>
      <c r="L221" s="233">
        <f t="shared" si="43"/>
        <v>0</v>
      </c>
      <c r="M221" s="233">
        <f t="shared" si="44"/>
        <v>0</v>
      </c>
      <c r="N221" s="144"/>
      <c r="O221" s="165"/>
      <c r="P221" s="53"/>
      <c r="Q221" s="71"/>
    </row>
    <row r="222" spans="1:18" s="97" customFormat="1" ht="25.5">
      <c r="A222" s="27">
        <v>5</v>
      </c>
      <c r="B222" s="138" t="s">
        <v>379</v>
      </c>
      <c r="C222" s="33" t="s">
        <v>317</v>
      </c>
      <c r="D222" s="33" t="s">
        <v>380</v>
      </c>
      <c r="E222" s="28">
        <v>3</v>
      </c>
      <c r="F222" s="27" t="s">
        <v>20</v>
      </c>
      <c r="G222" s="110">
        <v>2</v>
      </c>
      <c r="H222" s="27" t="s">
        <v>168</v>
      </c>
      <c r="I222" s="221">
        <v>0</v>
      </c>
      <c r="J222" s="30"/>
      <c r="K222" s="13">
        <f t="shared" si="42"/>
        <v>0</v>
      </c>
      <c r="L222" s="233">
        <f t="shared" si="43"/>
        <v>0</v>
      </c>
      <c r="M222" s="233">
        <f t="shared" si="44"/>
        <v>0</v>
      </c>
      <c r="N222" s="144"/>
      <c r="O222" s="165"/>
      <c r="P222" s="53"/>
      <c r="Q222" s="71"/>
    </row>
    <row r="223" spans="1:18" s="97" customFormat="1" ht="25.5">
      <c r="A223" s="27">
        <v>6</v>
      </c>
      <c r="B223" s="138" t="s">
        <v>379</v>
      </c>
      <c r="C223" s="33" t="s">
        <v>317</v>
      </c>
      <c r="D223" s="33" t="s">
        <v>381</v>
      </c>
      <c r="E223" s="28">
        <v>3</v>
      </c>
      <c r="F223" s="27" t="s">
        <v>20</v>
      </c>
      <c r="G223" s="110">
        <v>2</v>
      </c>
      <c r="H223" s="27" t="s">
        <v>168</v>
      </c>
      <c r="I223" s="221">
        <v>0</v>
      </c>
      <c r="J223" s="30"/>
      <c r="K223" s="13">
        <f t="shared" si="42"/>
        <v>0</v>
      </c>
      <c r="L223" s="233">
        <f t="shared" si="43"/>
        <v>0</v>
      </c>
      <c r="M223" s="233">
        <f t="shared" si="44"/>
        <v>0</v>
      </c>
      <c r="N223" s="144"/>
      <c r="O223" s="165"/>
      <c r="P223" s="53"/>
      <c r="Q223" s="71"/>
    </row>
    <row r="224" spans="1:18">
      <c r="B224" s="16" t="str">
        <f>"Zadanie "&amp;COUNTIF(C$3:$C224,"=Razem")</f>
        <v>Zadanie 26</v>
      </c>
      <c r="C224" s="17" t="s">
        <v>22</v>
      </c>
      <c r="D224" s="18"/>
      <c r="E224" s="18"/>
      <c r="F224" s="18"/>
      <c r="G224" s="18"/>
      <c r="H224" s="95"/>
      <c r="I224" s="219"/>
      <c r="J224" s="18"/>
      <c r="K224" s="18"/>
      <c r="L224" s="234">
        <f>SUM(L218:L223)</f>
        <v>0</v>
      </c>
      <c r="M224" s="235">
        <f>SUM(M218:M223)</f>
        <v>0</v>
      </c>
      <c r="N224" s="163"/>
      <c r="O224" s="186"/>
      <c r="P224" s="19"/>
      <c r="R224" s="249"/>
    </row>
    <row r="225" spans="1:18">
      <c r="A225" s="22" t="str">
        <f>B228</f>
        <v>Zadanie 27</v>
      </c>
      <c r="B225" s="23"/>
      <c r="C225" s="24"/>
      <c r="D225" s="24"/>
      <c r="E225" s="24"/>
      <c r="F225" s="24"/>
      <c r="G225" s="24"/>
      <c r="H225" s="96"/>
      <c r="I225" s="220"/>
      <c r="J225" s="24"/>
      <c r="K225" s="24"/>
      <c r="L225" s="211"/>
      <c r="M225" s="211"/>
      <c r="N225" s="143"/>
      <c r="O225" s="187"/>
      <c r="P225" s="24"/>
      <c r="Q225" s="24"/>
    </row>
    <row r="226" spans="1:18" ht="25.5">
      <c r="A226" s="34">
        <v>1</v>
      </c>
      <c r="B226" s="26" t="s">
        <v>322</v>
      </c>
      <c r="C226" s="33" t="s">
        <v>323</v>
      </c>
      <c r="D226" s="34" t="s">
        <v>324</v>
      </c>
      <c r="E226" s="62">
        <v>3</v>
      </c>
      <c r="F226" s="34" t="s">
        <v>94</v>
      </c>
      <c r="G226" s="110">
        <v>1</v>
      </c>
      <c r="H226" s="34" t="s">
        <v>325</v>
      </c>
      <c r="I226" s="224">
        <v>0</v>
      </c>
      <c r="J226" s="30"/>
      <c r="K226" s="13">
        <f t="shared" ref="K226:K227" si="45">ROUND(I226*(1+J226),2)</f>
        <v>0</v>
      </c>
      <c r="L226" s="233">
        <f t="shared" ref="L226:L227" si="46">ROUND(G226*I226,2)</f>
        <v>0</v>
      </c>
      <c r="M226" s="233">
        <f t="shared" ref="M226:M227" si="47">ROUND(L226*(1+J226),2)</f>
        <v>0</v>
      </c>
      <c r="N226" s="158"/>
      <c r="O226" s="179"/>
      <c r="P226" s="86"/>
      <c r="Q226" s="71"/>
    </row>
    <row r="227" spans="1:18" ht="25.5">
      <c r="A227" s="34">
        <v>2</v>
      </c>
      <c r="B227" s="26" t="s">
        <v>326</v>
      </c>
      <c r="C227" s="33" t="s">
        <v>327</v>
      </c>
      <c r="D227" s="34">
        <v>13.4</v>
      </c>
      <c r="E227" s="62">
        <v>3</v>
      </c>
      <c r="F227" s="34" t="s">
        <v>94</v>
      </c>
      <c r="G227" s="110">
        <v>1</v>
      </c>
      <c r="H227" s="34" t="s">
        <v>325</v>
      </c>
      <c r="I227" s="224">
        <v>0</v>
      </c>
      <c r="J227" s="30"/>
      <c r="K227" s="13">
        <f t="shared" si="45"/>
        <v>0</v>
      </c>
      <c r="L227" s="233">
        <f t="shared" si="46"/>
        <v>0</v>
      </c>
      <c r="M227" s="233">
        <f t="shared" si="47"/>
        <v>0</v>
      </c>
      <c r="N227" s="158"/>
      <c r="O227" s="179"/>
      <c r="P227" s="86"/>
      <c r="Q227" s="71"/>
    </row>
    <row r="228" spans="1:18">
      <c r="B228" s="16" t="str">
        <f>"Zadanie "&amp;COUNTIF(C$3:$C228,"=Razem")</f>
        <v>Zadanie 27</v>
      </c>
      <c r="C228" s="17" t="s">
        <v>22</v>
      </c>
      <c r="D228" s="18"/>
      <c r="E228" s="18"/>
      <c r="F228" s="18"/>
      <c r="G228" s="18"/>
      <c r="H228" s="95"/>
      <c r="I228" s="219"/>
      <c r="J228" s="18"/>
      <c r="K228" s="18"/>
      <c r="L228" s="234">
        <f>SUM(L226:L227)</f>
        <v>0</v>
      </c>
      <c r="M228" s="235">
        <f>SUM(M226:M227)</f>
        <v>0</v>
      </c>
      <c r="N228" s="163"/>
      <c r="O228" s="186"/>
      <c r="P228" s="19"/>
      <c r="R228" s="249"/>
    </row>
    <row r="229" spans="1:18">
      <c r="A229" s="22" t="str">
        <f>B231</f>
        <v>Zadanie 28</v>
      </c>
      <c r="B229" s="23"/>
      <c r="C229" s="24"/>
      <c r="D229" s="24"/>
      <c r="E229" s="24"/>
      <c r="F229" s="24"/>
      <c r="G229" s="24"/>
      <c r="H229" s="96"/>
      <c r="I229" s="220"/>
      <c r="J229" s="24"/>
      <c r="K229" s="24"/>
      <c r="L229" s="211"/>
      <c r="M229" s="211"/>
      <c r="N229" s="143"/>
      <c r="O229" s="187"/>
      <c r="P229" s="24"/>
      <c r="Q229" s="24"/>
    </row>
    <row r="230" spans="1:18" ht="25.5">
      <c r="A230" s="34">
        <v>1</v>
      </c>
      <c r="B230" s="26" t="s">
        <v>328</v>
      </c>
      <c r="C230" s="33" t="s">
        <v>323</v>
      </c>
      <c r="D230" s="34" t="s">
        <v>270</v>
      </c>
      <c r="E230" s="62">
        <v>6</v>
      </c>
      <c r="F230" s="34" t="s">
        <v>94</v>
      </c>
      <c r="G230" s="110">
        <v>8</v>
      </c>
      <c r="H230" s="34" t="s">
        <v>168</v>
      </c>
      <c r="I230" s="224">
        <v>0</v>
      </c>
      <c r="J230" s="30"/>
      <c r="K230" s="13">
        <f>ROUND(I230*(1+J230),2)</f>
        <v>0</v>
      </c>
      <c r="L230" s="233">
        <f>ROUND(G230*I230,2)</f>
        <v>0</v>
      </c>
      <c r="M230" s="233">
        <f>ROUND(L230*(1+J230),2)</f>
        <v>0</v>
      </c>
      <c r="N230" s="144"/>
      <c r="O230" s="179"/>
      <c r="P230" s="86"/>
      <c r="Q230" s="71"/>
    </row>
    <row r="231" spans="1:18">
      <c r="B231" s="16" t="str">
        <f>"Zadanie "&amp;COUNTIF(C$3:$C231,"=Razem")</f>
        <v>Zadanie 28</v>
      </c>
      <c r="C231" s="17" t="s">
        <v>22</v>
      </c>
      <c r="D231" s="18"/>
      <c r="E231" s="18"/>
      <c r="F231" s="18"/>
      <c r="G231" s="18"/>
      <c r="H231" s="95"/>
      <c r="I231" s="219"/>
      <c r="J231" s="18"/>
      <c r="K231" s="18"/>
      <c r="L231" s="234">
        <f>SUM(L230)</f>
        <v>0</v>
      </c>
      <c r="M231" s="235">
        <f>SUM(M230)</f>
        <v>0</v>
      </c>
      <c r="N231" s="163"/>
      <c r="O231" s="186"/>
      <c r="P231" s="19"/>
      <c r="R231" s="249"/>
    </row>
    <row r="232" spans="1:18">
      <c r="A232" s="22" t="str">
        <f>B234</f>
        <v>Zadanie 29</v>
      </c>
      <c r="B232" s="23"/>
      <c r="C232" s="24"/>
      <c r="D232" s="24"/>
      <c r="E232" s="24"/>
      <c r="F232" s="24"/>
      <c r="G232" s="24"/>
      <c r="H232" s="96"/>
      <c r="I232" s="220"/>
      <c r="J232" s="24"/>
      <c r="K232" s="24"/>
      <c r="L232" s="211"/>
      <c r="M232" s="211"/>
      <c r="N232" s="143"/>
      <c r="O232" s="187"/>
      <c r="P232" s="24"/>
      <c r="Q232" s="24"/>
    </row>
    <row r="233" spans="1:18">
      <c r="A233" s="27">
        <v>1</v>
      </c>
      <c r="B233" s="26" t="s">
        <v>329</v>
      </c>
      <c r="C233" s="33" t="s">
        <v>323</v>
      </c>
      <c r="D233" s="27" t="s">
        <v>321</v>
      </c>
      <c r="E233" s="28">
        <v>10</v>
      </c>
      <c r="F233" s="27" t="s">
        <v>20</v>
      </c>
      <c r="G233" s="110">
        <v>20</v>
      </c>
      <c r="H233" s="27" t="s">
        <v>56</v>
      </c>
      <c r="I233" s="221">
        <v>0</v>
      </c>
      <c r="J233" s="30"/>
      <c r="K233" s="13">
        <f>ROUND(I233*(1+J233),2)</f>
        <v>0</v>
      </c>
      <c r="L233" s="233">
        <f>ROUND(G233*I233,2)</f>
        <v>0</v>
      </c>
      <c r="M233" s="233">
        <f>ROUND(L233*(1+J233),2)</f>
        <v>0</v>
      </c>
      <c r="N233" s="144"/>
      <c r="O233" s="169"/>
      <c r="P233" s="183"/>
      <c r="Q233" s="184"/>
    </row>
    <row r="234" spans="1:18">
      <c r="B234" s="16" t="str">
        <f>"Zadanie "&amp;COUNTIF(C$3:$C234,"=Razem")</f>
        <v>Zadanie 29</v>
      </c>
      <c r="C234" s="17" t="s">
        <v>22</v>
      </c>
      <c r="D234" s="18"/>
      <c r="E234" s="18"/>
      <c r="F234" s="18"/>
      <c r="G234" s="18"/>
      <c r="H234" s="95"/>
      <c r="I234" s="219"/>
      <c r="J234" s="18"/>
      <c r="K234" s="18"/>
      <c r="L234" s="234">
        <f>SUM(L233)</f>
        <v>0</v>
      </c>
      <c r="M234" s="235">
        <f>SUM(M233)</f>
        <v>0</v>
      </c>
      <c r="N234" s="163"/>
      <c r="O234" s="186"/>
      <c r="P234" s="19"/>
      <c r="R234" s="249"/>
    </row>
    <row r="235" spans="1:18" s="97" customFormat="1">
      <c r="A235" s="22" t="str">
        <f>B237</f>
        <v>Zadanie 30</v>
      </c>
      <c r="B235" s="23"/>
      <c r="C235" s="24"/>
      <c r="D235" s="24"/>
      <c r="E235" s="24"/>
      <c r="F235" s="24"/>
      <c r="G235" s="24"/>
      <c r="H235" s="96"/>
      <c r="I235" s="220"/>
      <c r="J235" s="24"/>
      <c r="K235" s="24"/>
      <c r="L235" s="211"/>
      <c r="M235" s="211"/>
      <c r="N235" s="143"/>
      <c r="O235" s="187"/>
      <c r="P235" s="24"/>
      <c r="Q235" s="24"/>
    </row>
    <row r="236" spans="1:18" s="97" customFormat="1" ht="63.75">
      <c r="A236" s="27">
        <v>1</v>
      </c>
      <c r="B236" s="26" t="s">
        <v>358</v>
      </c>
      <c r="C236" s="25" t="s">
        <v>49</v>
      </c>
      <c r="D236" s="27" t="s">
        <v>122</v>
      </c>
      <c r="E236" s="98">
        <v>25</v>
      </c>
      <c r="F236" s="27" t="s">
        <v>20</v>
      </c>
      <c r="G236" s="99">
        <v>20</v>
      </c>
      <c r="H236" s="27" t="s">
        <v>168</v>
      </c>
      <c r="I236" s="221">
        <v>0</v>
      </c>
      <c r="J236" s="30"/>
      <c r="K236" s="13">
        <f>ROUND(I236*(1+J236),2)</f>
        <v>0</v>
      </c>
      <c r="L236" s="233">
        <f>ROUND(G236*I236,2)</f>
        <v>0</v>
      </c>
      <c r="M236" s="233">
        <f>ROUND(L236*(1+J236),2)</f>
        <v>0</v>
      </c>
      <c r="N236" s="144"/>
      <c r="O236" s="169"/>
      <c r="P236" s="183"/>
      <c r="Q236" s="184"/>
    </row>
    <row r="237" spans="1:18" s="97" customFormat="1">
      <c r="A237" s="15"/>
      <c r="B237" s="16" t="str">
        <f>"Zadanie "&amp;COUNTIF(C$3:$C237,"=Razem")</f>
        <v>Zadanie 30</v>
      </c>
      <c r="C237" s="17" t="s">
        <v>22</v>
      </c>
      <c r="D237" s="18"/>
      <c r="E237" s="18"/>
      <c r="F237" s="18"/>
      <c r="G237" s="18"/>
      <c r="H237" s="95"/>
      <c r="I237" s="219"/>
      <c r="J237" s="18"/>
      <c r="K237" s="18"/>
      <c r="L237" s="234">
        <f>SUM(L236)</f>
        <v>0</v>
      </c>
      <c r="M237" s="235">
        <f>SUM(M236)</f>
        <v>0</v>
      </c>
      <c r="N237" s="163"/>
      <c r="O237" s="186"/>
      <c r="P237" s="19"/>
      <c r="Q237" s="20"/>
      <c r="R237" s="249"/>
    </row>
    <row r="238" spans="1:18" s="97" customFormat="1">
      <c r="A238" s="15"/>
      <c r="B238" s="16"/>
      <c r="C238" s="17"/>
      <c r="D238" s="18"/>
      <c r="E238" s="18"/>
      <c r="F238" s="18"/>
      <c r="G238" s="18"/>
      <c r="H238" s="95"/>
      <c r="I238" s="219"/>
      <c r="J238" s="18"/>
      <c r="K238" s="18"/>
      <c r="L238" s="234"/>
      <c r="M238" s="235"/>
      <c r="N238" s="142"/>
      <c r="O238" s="188"/>
      <c r="P238" s="19"/>
      <c r="Q238" s="20"/>
    </row>
    <row r="239" spans="1:18" s="97" customFormat="1">
      <c r="A239" s="22" t="str">
        <f>B241</f>
        <v>Zadanie 31</v>
      </c>
      <c r="B239" s="23"/>
      <c r="C239" s="24"/>
      <c r="D239" s="24"/>
      <c r="E239" s="24"/>
      <c r="F239" s="24"/>
      <c r="G239" s="24"/>
      <c r="H239" s="96"/>
      <c r="I239" s="220"/>
      <c r="J239" s="24"/>
      <c r="K239" s="24"/>
      <c r="L239" s="211"/>
      <c r="M239" s="211"/>
      <c r="N239" s="143"/>
      <c r="O239" s="187"/>
      <c r="P239" s="24"/>
      <c r="Q239" s="24"/>
    </row>
    <row r="240" spans="1:18" ht="178.5">
      <c r="A240" s="27">
        <v>1</v>
      </c>
      <c r="B240" s="26" t="s">
        <v>365</v>
      </c>
      <c r="C240" s="119" t="s">
        <v>366</v>
      </c>
      <c r="D240" s="120" t="s">
        <v>367</v>
      </c>
      <c r="E240" s="104">
        <v>2</v>
      </c>
      <c r="F240" s="120" t="s">
        <v>24</v>
      </c>
      <c r="G240" s="110">
        <v>80</v>
      </c>
      <c r="H240" s="27" t="s">
        <v>56</v>
      </c>
      <c r="I240" s="221">
        <v>0</v>
      </c>
      <c r="J240" s="30"/>
      <c r="K240" s="13">
        <f>ROUND(I240*(1+J240),2)</f>
        <v>0</v>
      </c>
      <c r="L240" s="233">
        <f>ROUND(G240*I240,2)</f>
        <v>0</v>
      </c>
      <c r="M240" s="233">
        <f>ROUND(L240*(1+J240),2)</f>
        <v>0</v>
      </c>
      <c r="N240" s="144"/>
      <c r="O240" s="169"/>
      <c r="P240" s="183"/>
      <c r="Q240" s="184"/>
    </row>
    <row r="241" spans="1:18">
      <c r="B241" s="16" t="str">
        <f>"Zadanie "&amp;COUNTIF(C$3:$C241,"=Razem")</f>
        <v>Zadanie 31</v>
      </c>
      <c r="C241" s="17" t="s">
        <v>22</v>
      </c>
      <c r="D241" s="18"/>
      <c r="E241" s="18"/>
      <c r="F241" s="18"/>
      <c r="G241" s="18"/>
      <c r="H241" s="95"/>
      <c r="I241" s="219"/>
      <c r="J241" s="18"/>
      <c r="K241" s="18"/>
      <c r="L241" s="234">
        <f>SUM(L240)</f>
        <v>0</v>
      </c>
      <c r="M241" s="235">
        <f>SUM(M240)</f>
        <v>0</v>
      </c>
      <c r="N241" s="163"/>
      <c r="O241" s="186"/>
      <c r="P241" s="19"/>
      <c r="R241" s="249"/>
    </row>
    <row r="242" spans="1:18">
      <c r="A242" s="22" t="str">
        <f>B244</f>
        <v>Zadanie 32</v>
      </c>
      <c r="B242" s="23"/>
      <c r="C242" s="24"/>
      <c r="D242" s="24"/>
      <c r="E242" s="24"/>
      <c r="F242" s="24"/>
      <c r="G242" s="24"/>
      <c r="H242" s="96"/>
      <c r="I242" s="220"/>
      <c r="J242" s="24"/>
      <c r="K242" s="24"/>
      <c r="L242" s="211"/>
      <c r="M242" s="211"/>
      <c r="N242" s="143"/>
      <c r="O242" s="187"/>
      <c r="P242" s="24"/>
      <c r="Q242" s="24"/>
    </row>
    <row r="243" spans="1:18">
      <c r="A243" s="27">
        <v>1</v>
      </c>
      <c r="B243" s="26" t="s">
        <v>330</v>
      </c>
      <c r="C243" s="33" t="s">
        <v>332</v>
      </c>
      <c r="D243" s="27" t="s">
        <v>331</v>
      </c>
      <c r="E243" s="28">
        <v>5</v>
      </c>
      <c r="F243" s="27" t="s">
        <v>94</v>
      </c>
      <c r="G243" s="110">
        <v>5</v>
      </c>
      <c r="H243" s="27" t="s">
        <v>56</v>
      </c>
      <c r="I243" s="221">
        <v>0</v>
      </c>
      <c r="J243" s="30"/>
      <c r="K243" s="13">
        <f>ROUND(I243*(1+J243),2)</f>
        <v>0</v>
      </c>
      <c r="L243" s="233">
        <f>ROUND(G243*I243,2)</f>
        <v>0</v>
      </c>
      <c r="M243" s="233">
        <f>ROUND(L243*(1+J243),2)</f>
        <v>0</v>
      </c>
      <c r="N243" s="144"/>
      <c r="O243" s="169"/>
      <c r="P243" s="183"/>
      <c r="Q243" s="184"/>
    </row>
    <row r="244" spans="1:18">
      <c r="B244" s="16" t="str">
        <f>"Zadanie "&amp;COUNTIF(C$3:$C244,"=Razem")</f>
        <v>Zadanie 32</v>
      </c>
      <c r="C244" s="17" t="s">
        <v>22</v>
      </c>
      <c r="D244" s="18"/>
      <c r="E244" s="18"/>
      <c r="F244" s="18"/>
      <c r="G244" s="18"/>
      <c r="H244" s="95"/>
      <c r="I244" s="219"/>
      <c r="J244" s="18"/>
      <c r="K244" s="18"/>
      <c r="L244" s="234">
        <f>SUM(L243)</f>
        <v>0</v>
      </c>
      <c r="M244" s="235">
        <f>SUM(M243)</f>
        <v>0</v>
      </c>
      <c r="N244" s="163"/>
      <c r="O244" s="186"/>
      <c r="P244" s="19"/>
      <c r="R244" s="249"/>
    </row>
    <row r="245" spans="1:18">
      <c r="A245" s="22" t="str">
        <f>B247</f>
        <v>Zadanie 33</v>
      </c>
      <c r="B245" s="23"/>
      <c r="C245" s="24"/>
      <c r="D245" s="24"/>
      <c r="E245" s="24"/>
      <c r="F245" s="24"/>
      <c r="G245" s="24"/>
      <c r="H245" s="96"/>
      <c r="I245" s="220"/>
      <c r="J245" s="24"/>
      <c r="K245" s="24"/>
      <c r="L245" s="211"/>
      <c r="M245" s="211"/>
      <c r="N245" s="143"/>
      <c r="O245" s="187"/>
      <c r="P245" s="24"/>
      <c r="Q245" s="24"/>
    </row>
    <row r="246" spans="1:18">
      <c r="A246" s="34">
        <v>1</v>
      </c>
      <c r="B246" s="32" t="s">
        <v>255</v>
      </c>
      <c r="C246" s="33" t="s">
        <v>49</v>
      </c>
      <c r="D246" s="34" t="s">
        <v>87</v>
      </c>
      <c r="E246" s="72">
        <v>1</v>
      </c>
      <c r="F246" s="34" t="s">
        <v>20</v>
      </c>
      <c r="G246" s="117">
        <v>1500</v>
      </c>
      <c r="H246" s="34" t="s">
        <v>24</v>
      </c>
      <c r="I246" s="224">
        <v>0</v>
      </c>
      <c r="J246" s="30"/>
      <c r="K246" s="13">
        <f>ROUND(I246*(1+J246),2)</f>
        <v>0</v>
      </c>
      <c r="L246" s="233">
        <f>ROUND(G246*I246,2)</f>
        <v>0</v>
      </c>
      <c r="M246" s="233">
        <f>ROUND(L246*(1+J246),2)</f>
        <v>0</v>
      </c>
      <c r="N246" s="144"/>
      <c r="O246" s="180"/>
      <c r="P246" s="183"/>
      <c r="Q246" s="184"/>
    </row>
    <row r="247" spans="1:18">
      <c r="B247" s="16" t="str">
        <f>"Zadanie "&amp;COUNTIF(C$3:$C247,"=Razem")</f>
        <v>Zadanie 33</v>
      </c>
      <c r="C247" s="17" t="s">
        <v>22</v>
      </c>
      <c r="D247" s="18"/>
      <c r="E247" s="18"/>
      <c r="F247" s="18"/>
      <c r="G247" s="18"/>
      <c r="H247" s="95"/>
      <c r="I247" s="219"/>
      <c r="J247" s="18"/>
      <c r="K247" s="18"/>
      <c r="L247" s="234">
        <f>SUM(L246)</f>
        <v>0</v>
      </c>
      <c r="M247" s="235">
        <f>SUM(M246)</f>
        <v>0</v>
      </c>
      <c r="N247" s="163"/>
      <c r="O247" s="186"/>
      <c r="P247" s="19"/>
      <c r="R247" s="249"/>
    </row>
    <row r="248" spans="1:18" s="97" customFormat="1">
      <c r="A248" s="106" t="str">
        <f>B250</f>
        <v>Zadanie 34</v>
      </c>
      <c r="B248" s="23"/>
      <c r="C248" s="24"/>
      <c r="D248" s="24"/>
      <c r="E248" s="24"/>
      <c r="F248" s="24"/>
      <c r="G248" s="24"/>
      <c r="H248" s="96"/>
      <c r="I248" s="220"/>
      <c r="J248" s="24"/>
      <c r="K248" s="24"/>
      <c r="L248" s="211"/>
      <c r="M248" s="211"/>
      <c r="N248" s="143"/>
      <c r="O248" s="187"/>
      <c r="P248" s="24"/>
      <c r="Q248" s="24"/>
    </row>
    <row r="249" spans="1:18" s="97" customFormat="1" ht="51">
      <c r="A249" s="27">
        <v>1</v>
      </c>
      <c r="B249" s="258" t="s">
        <v>361</v>
      </c>
      <c r="C249" s="25" t="s">
        <v>360</v>
      </c>
      <c r="D249" s="27" t="s">
        <v>359</v>
      </c>
      <c r="E249" s="98">
        <v>1</v>
      </c>
      <c r="F249" s="27" t="s">
        <v>20</v>
      </c>
      <c r="G249" s="99">
        <v>100</v>
      </c>
      <c r="H249" s="27" t="s">
        <v>168</v>
      </c>
      <c r="I249" s="221">
        <v>0</v>
      </c>
      <c r="J249" s="30"/>
      <c r="K249" s="13">
        <f>ROUND(I249*(1+J249),2)</f>
        <v>0</v>
      </c>
      <c r="L249" s="233">
        <f>ROUND(G249*I249,2)</f>
        <v>0</v>
      </c>
      <c r="M249" s="233">
        <f>ROUND(L249*(1+J249),2)</f>
        <v>0</v>
      </c>
      <c r="N249" s="144"/>
      <c r="O249" s="169"/>
      <c r="P249" s="53"/>
      <c r="Q249" s="71"/>
    </row>
    <row r="250" spans="1:18" s="97" customFormat="1">
      <c r="A250" s="15"/>
      <c r="B250" s="16" t="str">
        <f>"Zadanie "&amp;COUNTIF(C$3:$C250,"=Razem")</f>
        <v>Zadanie 34</v>
      </c>
      <c r="C250" s="17" t="s">
        <v>22</v>
      </c>
      <c r="D250" s="18"/>
      <c r="E250" s="18"/>
      <c r="F250" s="18"/>
      <c r="G250" s="18"/>
      <c r="H250" s="95"/>
      <c r="I250" s="219"/>
      <c r="J250" s="18"/>
      <c r="K250" s="18"/>
      <c r="L250" s="234">
        <f>SUM(L249)</f>
        <v>0</v>
      </c>
      <c r="M250" s="235">
        <f>SUM(M249)</f>
        <v>0</v>
      </c>
      <c r="N250" s="163"/>
      <c r="O250" s="186"/>
      <c r="P250" s="19"/>
      <c r="Q250" s="20"/>
      <c r="R250" s="249"/>
    </row>
    <row r="251" spans="1:18" s="97" customFormat="1" ht="25.5">
      <c r="A251" s="103"/>
      <c r="B251" s="100" t="s">
        <v>362</v>
      </c>
      <c r="C251" s="101"/>
      <c r="D251" s="102"/>
      <c r="E251" s="102"/>
      <c r="F251" s="102"/>
      <c r="G251" s="102"/>
      <c r="H251" s="102"/>
      <c r="I251" s="226"/>
      <c r="J251" s="102"/>
      <c r="K251" s="102"/>
      <c r="L251" s="236"/>
      <c r="M251" s="237"/>
      <c r="N251" s="154"/>
      <c r="O251" s="188"/>
      <c r="P251" s="135"/>
      <c r="Q251" s="136"/>
    </row>
    <row r="252" spans="1:18">
      <c r="B252" s="16"/>
      <c r="C252" s="17"/>
      <c r="D252" s="18"/>
      <c r="E252" s="18"/>
      <c r="F252" s="18"/>
      <c r="G252" s="18"/>
      <c r="H252" s="95"/>
      <c r="I252" s="219"/>
      <c r="J252" s="18"/>
      <c r="K252" s="18"/>
      <c r="L252" s="234"/>
      <c r="M252" s="235"/>
      <c r="N252" s="142"/>
      <c r="O252" s="188"/>
      <c r="P252" s="19"/>
    </row>
    <row r="253" spans="1:18">
      <c r="A253" s="106" t="str">
        <f>B261</f>
        <v>Zadanie 35</v>
      </c>
      <c r="B253" s="107"/>
      <c r="C253" s="108"/>
      <c r="D253" s="108"/>
      <c r="E253" s="108"/>
      <c r="F253" s="108"/>
      <c r="G253" s="108"/>
      <c r="H253" s="109"/>
      <c r="I253" s="227"/>
      <c r="J253" s="108"/>
      <c r="K253" s="108"/>
      <c r="L253" s="212"/>
      <c r="M253" s="212"/>
      <c r="N253" s="159"/>
      <c r="O253" s="189"/>
      <c r="P253" s="108"/>
      <c r="Q253" s="108"/>
    </row>
    <row r="254" spans="1:18" ht="25.5">
      <c r="A254" s="127"/>
      <c r="B254" s="128" t="s">
        <v>348</v>
      </c>
      <c r="C254" s="128" t="s">
        <v>2</v>
      </c>
      <c r="D254" s="127" t="s">
        <v>3</v>
      </c>
      <c r="E254" s="129" t="s">
        <v>4</v>
      </c>
      <c r="F254" s="129" t="s">
        <v>5</v>
      </c>
      <c r="G254" s="130" t="s">
        <v>349</v>
      </c>
      <c r="H254" s="131" t="s">
        <v>350</v>
      </c>
      <c r="I254" s="228" t="s">
        <v>351</v>
      </c>
      <c r="J254" s="132" t="s">
        <v>9</v>
      </c>
      <c r="K254" s="133" t="s">
        <v>10</v>
      </c>
      <c r="L254" s="213" t="s">
        <v>11</v>
      </c>
      <c r="M254" s="238" t="s">
        <v>12</v>
      </c>
      <c r="N254" s="160"/>
      <c r="O254" s="262" t="s">
        <v>352</v>
      </c>
      <c r="P254" s="262"/>
      <c r="Q254" s="262"/>
    </row>
    <row r="255" spans="1:18">
      <c r="A255" s="245" t="s">
        <v>387</v>
      </c>
      <c r="B255" s="246" t="s">
        <v>388</v>
      </c>
      <c r="C255" s="246" t="s">
        <v>389</v>
      </c>
      <c r="D255" s="245" t="s">
        <v>390</v>
      </c>
      <c r="E255" s="246" t="s">
        <v>391</v>
      </c>
      <c r="F255" s="245" t="s">
        <v>392</v>
      </c>
      <c r="G255" s="246" t="s">
        <v>393</v>
      </c>
      <c r="H255" s="246" t="s">
        <v>394</v>
      </c>
      <c r="I255" s="247" t="s">
        <v>395</v>
      </c>
      <c r="J255" s="246" t="s">
        <v>396</v>
      </c>
      <c r="K255" s="245" t="s">
        <v>397</v>
      </c>
      <c r="L255" s="245" t="s">
        <v>401</v>
      </c>
      <c r="M255" s="245" t="s">
        <v>402</v>
      </c>
      <c r="N255" s="248" t="s">
        <v>398</v>
      </c>
      <c r="O255" s="263" t="s">
        <v>399</v>
      </c>
      <c r="P255" s="263"/>
      <c r="Q255" s="263"/>
    </row>
    <row r="256" spans="1:18" ht="191.25" customHeight="1">
      <c r="A256" s="123">
        <v>1</v>
      </c>
      <c r="B256" s="124" t="s">
        <v>336</v>
      </c>
      <c r="C256" s="125" t="s">
        <v>337</v>
      </c>
      <c r="D256" s="126" t="s">
        <v>338</v>
      </c>
      <c r="E256" s="243"/>
      <c r="F256" s="244"/>
      <c r="G256" s="111">
        <v>300</v>
      </c>
      <c r="H256" s="123" t="s">
        <v>339</v>
      </c>
      <c r="I256" s="229">
        <v>0</v>
      </c>
      <c r="J256" s="12"/>
      <c r="K256" s="13">
        <f t="shared" ref="K256:K260" si="48">ROUND(I256*(1+J256),2)</f>
        <v>0</v>
      </c>
      <c r="L256" s="233">
        <f t="shared" ref="L256:L260" si="49">ROUND(G256*I256,2)</f>
        <v>0</v>
      </c>
      <c r="M256" s="233">
        <f t="shared" ref="M256:M260" si="50">ROUND(L256*(1+J256),2)</f>
        <v>0</v>
      </c>
      <c r="N256" s="183"/>
      <c r="O256" s="259"/>
      <c r="P256" s="260"/>
      <c r="Q256" s="261"/>
    </row>
    <row r="257" spans="1:18" ht="172.5" customHeight="1">
      <c r="A257" s="27">
        <v>2</v>
      </c>
      <c r="B257" s="26" t="s">
        <v>340</v>
      </c>
      <c r="C257" s="119" t="s">
        <v>337</v>
      </c>
      <c r="D257" s="120" t="s">
        <v>338</v>
      </c>
      <c r="E257" s="240"/>
      <c r="F257" s="242"/>
      <c r="G257" s="110">
        <v>700</v>
      </c>
      <c r="H257" s="27" t="s">
        <v>339</v>
      </c>
      <c r="I257" s="221">
        <v>0</v>
      </c>
      <c r="J257" s="30"/>
      <c r="K257" s="13">
        <f t="shared" si="48"/>
        <v>0</v>
      </c>
      <c r="L257" s="233">
        <f t="shared" si="49"/>
        <v>0</v>
      </c>
      <c r="M257" s="233">
        <f t="shared" si="50"/>
        <v>0</v>
      </c>
      <c r="N257" s="183"/>
      <c r="O257" s="259"/>
      <c r="P257" s="260"/>
      <c r="Q257" s="261"/>
    </row>
    <row r="258" spans="1:18" ht="127.5">
      <c r="A258" s="123">
        <v>3</v>
      </c>
      <c r="B258" s="26" t="s">
        <v>343</v>
      </c>
      <c r="C258" s="119" t="s">
        <v>344</v>
      </c>
      <c r="D258" s="120" t="s">
        <v>345</v>
      </c>
      <c r="E258" s="240"/>
      <c r="F258" s="242"/>
      <c r="G258" s="110">
        <v>350</v>
      </c>
      <c r="H258" s="27" t="s">
        <v>339</v>
      </c>
      <c r="I258" s="221">
        <v>0</v>
      </c>
      <c r="J258" s="30"/>
      <c r="K258" s="13">
        <f t="shared" si="48"/>
        <v>0</v>
      </c>
      <c r="L258" s="233">
        <f t="shared" si="49"/>
        <v>0</v>
      </c>
      <c r="M258" s="233">
        <f t="shared" si="50"/>
        <v>0</v>
      </c>
      <c r="N258" s="183"/>
      <c r="O258" s="259"/>
      <c r="P258" s="260"/>
      <c r="Q258" s="261"/>
    </row>
    <row r="259" spans="1:18" ht="114.75">
      <c r="A259" s="27">
        <v>4</v>
      </c>
      <c r="B259" s="26" t="s">
        <v>346</v>
      </c>
      <c r="C259" s="119" t="s">
        <v>344</v>
      </c>
      <c r="D259" s="120" t="s">
        <v>338</v>
      </c>
      <c r="E259" s="240"/>
      <c r="F259" s="242"/>
      <c r="G259" s="110">
        <v>400</v>
      </c>
      <c r="H259" s="27" t="s">
        <v>339</v>
      </c>
      <c r="I259" s="221">
        <v>0</v>
      </c>
      <c r="J259" s="30"/>
      <c r="K259" s="13">
        <f t="shared" si="48"/>
        <v>0</v>
      </c>
      <c r="L259" s="233">
        <f t="shared" si="49"/>
        <v>0</v>
      </c>
      <c r="M259" s="233">
        <f t="shared" si="50"/>
        <v>0</v>
      </c>
      <c r="N259" s="183"/>
      <c r="O259" s="259"/>
      <c r="P259" s="260"/>
      <c r="Q259" s="261"/>
    </row>
    <row r="260" spans="1:18" ht="76.5">
      <c r="A260" s="27">
        <v>5</v>
      </c>
      <c r="B260" s="26" t="s">
        <v>347</v>
      </c>
      <c r="C260" s="119" t="s">
        <v>337</v>
      </c>
      <c r="D260" s="120" t="s">
        <v>341</v>
      </c>
      <c r="E260" s="240"/>
      <c r="F260" s="242"/>
      <c r="G260" s="110">
        <v>100</v>
      </c>
      <c r="H260" s="27" t="s">
        <v>342</v>
      </c>
      <c r="I260" s="221">
        <v>0</v>
      </c>
      <c r="J260" s="30"/>
      <c r="K260" s="13">
        <f t="shared" si="48"/>
        <v>0</v>
      </c>
      <c r="L260" s="233">
        <f t="shared" si="49"/>
        <v>0</v>
      </c>
      <c r="M260" s="233">
        <f t="shared" si="50"/>
        <v>0</v>
      </c>
      <c r="N260" s="183"/>
      <c r="O260" s="259"/>
      <c r="P260" s="260"/>
      <c r="Q260" s="261"/>
    </row>
    <row r="261" spans="1:18">
      <c r="B261" s="16" t="str">
        <f>"Zadanie "&amp;COUNTIF(C$3:$C261,"=Razem")</f>
        <v>Zadanie 35</v>
      </c>
      <c r="C261" s="17" t="s">
        <v>22</v>
      </c>
      <c r="G261" s="89"/>
      <c r="I261" s="230"/>
      <c r="J261" s="15"/>
      <c r="K261" s="90"/>
      <c r="L261" s="234">
        <f>SUM(L256:L260)</f>
        <v>0</v>
      </c>
      <c r="M261" s="235">
        <f>SUM(M256:M260)</f>
        <v>0</v>
      </c>
      <c r="N261" s="163"/>
      <c r="O261" s="186"/>
      <c r="P261" s="21"/>
      <c r="R261" s="249"/>
    </row>
    <row r="262" spans="1:18" s="97" customFormat="1">
      <c r="A262" s="15"/>
      <c r="B262" s="16"/>
      <c r="C262" s="17"/>
      <c r="D262" s="15"/>
      <c r="E262" s="89"/>
      <c r="F262" s="15"/>
      <c r="G262" s="89"/>
      <c r="H262" s="15"/>
      <c r="I262" s="230"/>
      <c r="J262" s="15"/>
      <c r="K262" s="90"/>
      <c r="L262" s="234"/>
      <c r="M262" s="235"/>
      <c r="N262" s="161"/>
      <c r="O262" s="190"/>
      <c r="P262" s="21"/>
      <c r="Q262" s="20"/>
      <c r="R262" s="122"/>
    </row>
    <row r="263" spans="1:18">
      <c r="A263" s="22" t="str">
        <f>B268</f>
        <v>Zadanie 36</v>
      </c>
      <c r="B263" s="23"/>
      <c r="C263" s="24"/>
      <c r="D263" s="24"/>
      <c r="E263" s="24"/>
      <c r="F263" s="24"/>
      <c r="G263" s="24"/>
      <c r="H263" s="96"/>
      <c r="I263" s="220"/>
      <c r="J263" s="24"/>
      <c r="K263" s="24"/>
      <c r="L263" s="211"/>
      <c r="M263" s="211"/>
      <c r="N263" s="143"/>
      <c r="O263" s="187"/>
      <c r="P263" s="24"/>
      <c r="Q263" s="24"/>
    </row>
    <row r="264" spans="1:18" ht="191.25" customHeight="1">
      <c r="A264" s="27">
        <v>1</v>
      </c>
      <c r="B264" s="26" t="s">
        <v>353</v>
      </c>
      <c r="C264" s="119" t="s">
        <v>337</v>
      </c>
      <c r="D264" s="120" t="s">
        <v>345</v>
      </c>
      <c r="E264" s="240"/>
      <c r="F264" s="241"/>
      <c r="G264" s="110">
        <v>500</v>
      </c>
      <c r="H264" s="27" t="s">
        <v>342</v>
      </c>
      <c r="I264" s="221">
        <v>0</v>
      </c>
      <c r="J264" s="30"/>
      <c r="K264" s="13">
        <f t="shared" ref="K264:K267" si="51">ROUND(I264*(1+J264),2)</f>
        <v>0</v>
      </c>
      <c r="L264" s="233">
        <f t="shared" ref="L264:L267" si="52">ROUND(G264*I264,2)</f>
        <v>0</v>
      </c>
      <c r="M264" s="233">
        <f t="shared" ref="M264:M267" si="53">ROUND(L264*(1+J264),2)</f>
        <v>0</v>
      </c>
      <c r="N264" s="183"/>
      <c r="O264" s="259"/>
      <c r="P264" s="260"/>
      <c r="Q264" s="261"/>
    </row>
    <row r="265" spans="1:18" ht="140.25">
      <c r="A265" s="27">
        <v>2</v>
      </c>
      <c r="B265" s="26" t="s">
        <v>354</v>
      </c>
      <c r="C265" s="119" t="s">
        <v>337</v>
      </c>
      <c r="D265" s="120" t="s">
        <v>341</v>
      </c>
      <c r="E265" s="240"/>
      <c r="F265" s="242"/>
      <c r="G265" s="110">
        <v>600</v>
      </c>
      <c r="H265" s="27" t="s">
        <v>342</v>
      </c>
      <c r="I265" s="221">
        <v>0</v>
      </c>
      <c r="J265" s="30"/>
      <c r="K265" s="13">
        <f t="shared" si="51"/>
        <v>0</v>
      </c>
      <c r="L265" s="233">
        <f t="shared" si="52"/>
        <v>0</v>
      </c>
      <c r="M265" s="233">
        <f t="shared" si="53"/>
        <v>0</v>
      </c>
      <c r="N265" s="183"/>
      <c r="O265" s="259"/>
      <c r="P265" s="260"/>
      <c r="Q265" s="261"/>
    </row>
    <row r="266" spans="1:18" ht="137.25" customHeight="1">
      <c r="A266" s="27">
        <v>3</v>
      </c>
      <c r="B266" s="26" t="s">
        <v>355</v>
      </c>
      <c r="C266" s="119" t="s">
        <v>337</v>
      </c>
      <c r="D266" s="120" t="s">
        <v>356</v>
      </c>
      <c r="E266" s="240"/>
      <c r="F266" s="242"/>
      <c r="G266" s="110">
        <v>2500</v>
      </c>
      <c r="H266" s="27" t="s">
        <v>342</v>
      </c>
      <c r="I266" s="221">
        <v>0</v>
      </c>
      <c r="J266" s="30"/>
      <c r="K266" s="13">
        <f t="shared" si="51"/>
        <v>0</v>
      </c>
      <c r="L266" s="233">
        <f t="shared" si="52"/>
        <v>0</v>
      </c>
      <c r="M266" s="233">
        <f t="shared" si="53"/>
        <v>0</v>
      </c>
      <c r="N266" s="183"/>
      <c r="O266" s="259"/>
      <c r="P266" s="260"/>
      <c r="Q266" s="261"/>
    </row>
    <row r="267" spans="1:18" ht="178.5">
      <c r="A267" s="27">
        <v>4</v>
      </c>
      <c r="B267" s="26" t="s">
        <v>357</v>
      </c>
      <c r="C267" s="119" t="s">
        <v>344</v>
      </c>
      <c r="D267" s="120" t="s">
        <v>338</v>
      </c>
      <c r="E267" s="240"/>
      <c r="F267" s="242"/>
      <c r="G267" s="110">
        <v>800</v>
      </c>
      <c r="H267" s="27" t="s">
        <v>342</v>
      </c>
      <c r="I267" s="221">
        <v>0</v>
      </c>
      <c r="J267" s="30"/>
      <c r="K267" s="13">
        <f t="shared" si="51"/>
        <v>0</v>
      </c>
      <c r="L267" s="233">
        <f t="shared" si="52"/>
        <v>0</v>
      </c>
      <c r="M267" s="233">
        <f t="shared" si="53"/>
        <v>0</v>
      </c>
      <c r="N267" s="183"/>
      <c r="O267" s="259"/>
      <c r="P267" s="260"/>
      <c r="Q267" s="261"/>
    </row>
    <row r="268" spans="1:18">
      <c r="B268" s="16" t="str">
        <f>"Zadanie "&amp;COUNTIF(C$3:$C268,"=Razem")</f>
        <v>Zadanie 36</v>
      </c>
      <c r="C268" s="17" t="s">
        <v>22</v>
      </c>
      <c r="D268" s="207"/>
      <c r="E268" s="207"/>
      <c r="F268" s="207"/>
      <c r="G268" s="207"/>
      <c r="H268" s="207"/>
      <c r="I268" s="231"/>
      <c r="J268" s="207"/>
      <c r="K268" s="207"/>
      <c r="L268" s="234">
        <f>SUM(L264:L267)</f>
        <v>0</v>
      </c>
      <c r="M268" s="235">
        <f>SUM(M264:M267)</f>
        <v>0</v>
      </c>
      <c r="N268" s="163"/>
      <c r="O268" s="186"/>
      <c r="R268" s="249"/>
    </row>
    <row r="269" spans="1:18" s="97" customFormat="1">
      <c r="A269" s="5" t="str">
        <f>B271</f>
        <v>Zadanie 37</v>
      </c>
      <c r="B269" s="6"/>
      <c r="C269" s="7" t="str">
        <f>B270</f>
        <v>Polidocanol 2%</v>
      </c>
      <c r="D269" s="7"/>
      <c r="E269" s="7"/>
      <c r="F269" s="7"/>
      <c r="G269" s="121"/>
      <c r="H269" s="94"/>
      <c r="I269" s="217"/>
      <c r="J269" s="7"/>
      <c r="K269" s="7"/>
      <c r="L269" s="210"/>
      <c r="M269" s="210"/>
      <c r="N269" s="140"/>
      <c r="O269" s="185"/>
      <c r="P269" s="7"/>
      <c r="Q269" s="7"/>
    </row>
    <row r="270" spans="1:18" s="97" customFormat="1" ht="27" customHeight="1" thickBot="1">
      <c r="A270" s="34">
        <v>1</v>
      </c>
      <c r="B270" s="254" t="s">
        <v>378</v>
      </c>
      <c r="C270" s="255" t="s">
        <v>375</v>
      </c>
      <c r="D270" s="34" t="s">
        <v>376</v>
      </c>
      <c r="E270" s="35" t="s">
        <v>377</v>
      </c>
      <c r="F270" s="34" t="s">
        <v>20</v>
      </c>
      <c r="G270" s="110">
        <v>3</v>
      </c>
      <c r="H270" s="34" t="s">
        <v>21</v>
      </c>
      <c r="I270" s="224">
        <v>0</v>
      </c>
      <c r="J270" s="30"/>
      <c r="K270" s="13">
        <f>ROUND(I270*(1+J270),2)</f>
        <v>0</v>
      </c>
      <c r="L270" s="251">
        <f>ROUND(G270*I270,2)</f>
        <v>0</v>
      </c>
      <c r="M270" s="251">
        <f>ROUND(L270*(1+J270),2)</f>
        <v>0</v>
      </c>
      <c r="N270" s="144"/>
      <c r="O270" s="170"/>
      <c r="P270" s="46"/>
      <c r="Q270" s="71"/>
    </row>
    <row r="271" spans="1:18" s="97" customFormat="1" ht="15" thickBot="1">
      <c r="A271" s="15"/>
      <c r="B271" s="256" t="str">
        <f>"Zadanie "&amp;COUNTIF(C$3:$C271,"=Razem")</f>
        <v>Zadanie 37</v>
      </c>
      <c r="C271" s="257" t="s">
        <v>22</v>
      </c>
      <c r="D271" s="18"/>
      <c r="E271" s="18"/>
      <c r="F271" s="18"/>
      <c r="G271" s="18"/>
      <c r="H271" s="95"/>
      <c r="I271" s="219"/>
      <c r="J271" s="18"/>
      <c r="K271" s="18"/>
      <c r="L271" s="253">
        <f>SUM(L270)</f>
        <v>0</v>
      </c>
      <c r="M271" s="252">
        <f>SUM(M270)</f>
        <v>0</v>
      </c>
      <c r="N271" s="163"/>
      <c r="O271" s="186"/>
      <c r="P271" s="19"/>
      <c r="Q271" s="20"/>
      <c r="R271" s="249"/>
    </row>
  </sheetData>
  <autoFilter ref="A1:Q271"/>
  <mergeCells count="11">
    <mergeCell ref="O267:Q267"/>
    <mergeCell ref="O254:Q254"/>
    <mergeCell ref="O255:Q255"/>
    <mergeCell ref="O256:Q256"/>
    <mergeCell ref="O257:Q257"/>
    <mergeCell ref="O258:Q258"/>
    <mergeCell ref="O259:Q259"/>
    <mergeCell ref="O260:Q260"/>
    <mergeCell ref="O264:Q264"/>
    <mergeCell ref="O265:Q265"/>
    <mergeCell ref="O266:Q266"/>
  </mergeCells>
  <pageMargins left="0.31496062992125984" right="0.35433070866141736" top="0.74803149606299213" bottom="0.74803149606299213" header="0.31496062992125984" footer="0.31496062992125984"/>
  <pageSetup paperSize="9" scale="61" fitToHeight="0" orientation="landscape" blackAndWhite="1" r:id="rId1"/>
  <headerFooter>
    <oddHeader>&amp;Lsprawa nr 71/2023&amp;C&amp;"Czcionka tekstu podstawowego,Pogrubiony"FORMULARZ CENOWY&amp;R&amp;"Czcionka tekstu podstawowego,Pogrubiony"ZAŁĄCZNIK NR 8 DO SWZ</oddHeader>
    <oddFooter>Strona &amp;P z &amp;N</oddFooter>
  </headerFooter>
  <rowBreaks count="4" manualBreakCount="4">
    <brk id="69" max="17" man="1"/>
    <brk id="193" max="17" man="1"/>
    <brk id="234" max="17" man="1"/>
    <brk id="252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Zadania</vt:lpstr>
      <vt:lpstr>Zadania!Print_Area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user</cp:lastModifiedBy>
  <cp:lastPrinted>2023-06-20T12:11:32Z</cp:lastPrinted>
  <dcterms:created xsi:type="dcterms:W3CDTF">2023-02-17T08:07:13Z</dcterms:created>
  <dcterms:modified xsi:type="dcterms:W3CDTF">2023-06-29T07:15:32Z</dcterms:modified>
</cp:coreProperties>
</file>