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DC2FD7F4-6B49-4E2A-9AC6-6286C454DD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Formularz_cenowy" localSheetId="0">Arkusz1!$A$1:$M$83</definedName>
    <definedName name="Print_Area" localSheetId="0">Arkusz1!$A$1:$M$138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6" i="1" l="1"/>
  <c r="L95" i="1"/>
  <c r="J4" i="1"/>
  <c r="K4" i="1"/>
  <c r="L4" i="1" s="1"/>
  <c r="J6" i="1"/>
  <c r="K6" i="1"/>
  <c r="L6" i="1" s="1"/>
  <c r="J8" i="1"/>
  <c r="K8" i="1"/>
  <c r="L8" i="1"/>
  <c r="J10" i="1"/>
  <c r="K10" i="1"/>
  <c r="L10" i="1" s="1"/>
  <c r="J12" i="1"/>
  <c r="K12" i="1"/>
  <c r="L12" i="1" s="1"/>
  <c r="J14" i="1"/>
  <c r="K14" i="1"/>
  <c r="L14" i="1" s="1"/>
  <c r="J15" i="1"/>
  <c r="K15" i="1"/>
  <c r="L15" i="1" s="1"/>
  <c r="J18" i="1"/>
  <c r="K18" i="1"/>
  <c r="L18" i="1" s="1"/>
  <c r="J19" i="1"/>
  <c r="K19" i="1"/>
  <c r="L19" i="1" s="1"/>
  <c r="J20" i="1"/>
  <c r="K20" i="1"/>
  <c r="L20" i="1"/>
  <c r="J21" i="1"/>
  <c r="K21" i="1"/>
  <c r="L21" i="1" s="1"/>
  <c r="J22" i="1"/>
  <c r="K22" i="1"/>
  <c r="L22" i="1" s="1"/>
  <c r="J23" i="1"/>
  <c r="K23" i="1"/>
  <c r="L23" i="1" s="1"/>
  <c r="J24" i="1"/>
  <c r="K24" i="1"/>
  <c r="L24" i="1" s="1"/>
  <c r="J25" i="1"/>
  <c r="K25" i="1"/>
  <c r="L25" i="1" s="1"/>
  <c r="J28" i="1"/>
  <c r="K28" i="1"/>
  <c r="L28" i="1" s="1"/>
  <c r="K16" i="1" l="1"/>
  <c r="L16" i="1"/>
  <c r="K26" i="1"/>
  <c r="L26" i="1"/>
  <c r="K130" i="1"/>
  <c r="L130" i="1" s="1"/>
  <c r="K137" i="1"/>
  <c r="L137" i="1" s="1"/>
  <c r="K128" i="1"/>
  <c r="L128" i="1" s="1"/>
  <c r="K126" i="1"/>
  <c r="L126" i="1" s="1"/>
  <c r="K101" i="1"/>
  <c r="L101" i="1" s="1"/>
  <c r="K94" i="1"/>
  <c r="L94" i="1" s="1"/>
  <c r="K93" i="1"/>
  <c r="L93" i="1" s="1"/>
  <c r="K90" i="1"/>
  <c r="L90" i="1" s="1"/>
  <c r="K88" i="1"/>
  <c r="L88" i="1" s="1"/>
  <c r="K86" i="1"/>
  <c r="L86" i="1" s="1"/>
  <c r="K81" i="1"/>
  <c r="L81" i="1" s="1"/>
  <c r="K80" i="1"/>
  <c r="L80" i="1" s="1"/>
  <c r="K77" i="1"/>
  <c r="L77" i="1" s="1"/>
  <c r="K76" i="1"/>
  <c r="L76" i="1" s="1"/>
  <c r="K67" i="1"/>
  <c r="K66" i="1"/>
  <c r="K65" i="1"/>
  <c r="K58" i="1"/>
  <c r="K57" i="1"/>
  <c r="K55" i="1"/>
  <c r="K54" i="1"/>
  <c r="K53" i="1"/>
  <c r="K52" i="1"/>
  <c r="K51" i="1"/>
  <c r="K50" i="1"/>
  <c r="K47" i="1"/>
  <c r="L47" i="1" s="1"/>
  <c r="K45" i="1"/>
  <c r="L45" i="1" s="1"/>
  <c r="K43" i="1"/>
  <c r="L43" i="1" s="1"/>
  <c r="K40" i="1"/>
  <c r="K39" i="1"/>
  <c r="K38" i="1"/>
  <c r="K35" i="1"/>
  <c r="L35" i="1" s="1"/>
  <c r="K34" i="1"/>
  <c r="L34" i="1" s="1"/>
  <c r="K32" i="1"/>
  <c r="L32" i="1" s="1"/>
  <c r="K30" i="1"/>
  <c r="L30" i="1" s="1"/>
  <c r="J123" i="1"/>
  <c r="J128" i="1"/>
  <c r="L36" i="1" l="1"/>
  <c r="K36" i="1"/>
  <c r="K82" i="1"/>
  <c r="K78" i="1"/>
  <c r="K41" i="1"/>
  <c r="J137" i="1"/>
  <c r="J98" i="1" l="1"/>
  <c r="K98" i="1"/>
  <c r="L98" i="1" s="1"/>
  <c r="J97" i="1"/>
  <c r="K97" i="1"/>
  <c r="L97" i="1" s="1"/>
  <c r="J81" i="1"/>
  <c r="J88" i="1"/>
  <c r="J130" i="1"/>
  <c r="J34" i="1" l="1"/>
  <c r="J126" i="1" l="1"/>
  <c r="K123" i="1"/>
  <c r="L123" i="1" s="1"/>
  <c r="K122" i="1"/>
  <c r="L122" i="1" s="1"/>
  <c r="J122" i="1"/>
  <c r="K121" i="1"/>
  <c r="L121" i="1" s="1"/>
  <c r="J121" i="1"/>
  <c r="K120" i="1"/>
  <c r="L120" i="1" s="1"/>
  <c r="J120" i="1"/>
  <c r="K119" i="1"/>
  <c r="L119" i="1" s="1"/>
  <c r="J119" i="1"/>
  <c r="K118" i="1"/>
  <c r="L118" i="1" s="1"/>
  <c r="J118" i="1"/>
  <c r="K117" i="1"/>
  <c r="L117" i="1" s="1"/>
  <c r="J117" i="1"/>
  <c r="K116" i="1"/>
  <c r="L116" i="1" s="1"/>
  <c r="J116" i="1"/>
  <c r="K115" i="1"/>
  <c r="L115" i="1" s="1"/>
  <c r="J115" i="1"/>
  <c r="K114" i="1"/>
  <c r="L114" i="1" s="1"/>
  <c r="J114" i="1"/>
  <c r="K111" i="1"/>
  <c r="L111" i="1" s="1"/>
  <c r="J111" i="1"/>
  <c r="K108" i="1"/>
  <c r="L108" i="1" s="1"/>
  <c r="J108" i="1"/>
  <c r="K105" i="1"/>
  <c r="L105" i="1" s="1"/>
  <c r="J105" i="1"/>
  <c r="K104" i="1"/>
  <c r="L104" i="1" s="1"/>
  <c r="J104" i="1"/>
  <c r="J101" i="1"/>
  <c r="K100" i="1"/>
  <c r="L100" i="1" s="1"/>
  <c r="J100" i="1"/>
  <c r="K99" i="1"/>
  <c r="L99" i="1" s="1"/>
  <c r="J99" i="1"/>
  <c r="K96" i="1"/>
  <c r="J96" i="1"/>
  <c r="K95" i="1"/>
  <c r="J95" i="1"/>
  <c r="J94" i="1"/>
  <c r="J93" i="1"/>
  <c r="K102" i="1" l="1"/>
  <c r="K124" i="1"/>
  <c r="L124" i="1"/>
  <c r="K106" i="1"/>
  <c r="L102" i="1"/>
  <c r="L106" i="1"/>
  <c r="J35" i="1" l="1"/>
  <c r="K46" i="1"/>
  <c r="J46" i="1"/>
  <c r="J47" i="1"/>
  <c r="J45" i="1"/>
  <c r="K48" i="1" l="1"/>
  <c r="L46" i="1"/>
  <c r="L48" i="1" s="1"/>
  <c r="J90" i="1"/>
  <c r="K70" i="1" l="1"/>
  <c r="L70" i="1" s="1"/>
  <c r="J70" i="1"/>
  <c r="K72" i="1" l="1"/>
  <c r="L72" i="1" s="1"/>
  <c r="J72" i="1"/>
  <c r="J86" i="1"/>
  <c r="K84" i="1" l="1"/>
  <c r="L84" i="1" s="1"/>
  <c r="J84" i="1"/>
  <c r="J80" i="1"/>
  <c r="L82" i="1" s="1"/>
  <c r="K74" i="1" l="1"/>
  <c r="J77" i="1" l="1"/>
  <c r="J76" i="1"/>
  <c r="L78" i="1" l="1"/>
  <c r="L74" i="1"/>
  <c r="J74" i="1"/>
  <c r="J30" i="1" l="1"/>
  <c r="J32" i="1"/>
  <c r="L38" i="1"/>
  <c r="L39" i="1"/>
  <c r="L40" i="1"/>
  <c r="J43" i="1"/>
  <c r="L50" i="1"/>
  <c r="L51" i="1"/>
  <c r="L52" i="1"/>
  <c r="L53" i="1"/>
  <c r="L54" i="1"/>
  <c r="L55" i="1"/>
  <c r="K56" i="1"/>
  <c r="L57" i="1"/>
  <c r="L58" i="1"/>
  <c r="K61" i="1"/>
  <c r="K62" i="1"/>
  <c r="L62" i="1" s="1"/>
  <c r="K63" i="1"/>
  <c r="L63" i="1" s="1"/>
  <c r="K64" i="1"/>
  <c r="L64" i="1" s="1"/>
  <c r="L65" i="1"/>
  <c r="L66" i="1"/>
  <c r="L67" i="1"/>
  <c r="J67" i="1"/>
  <c r="J66" i="1"/>
  <c r="J65" i="1"/>
  <c r="J64" i="1"/>
  <c r="J63" i="1"/>
  <c r="J62" i="1"/>
  <c r="J61" i="1"/>
  <c r="J58" i="1"/>
  <c r="J57" i="1"/>
  <c r="J56" i="1"/>
  <c r="J55" i="1"/>
  <c r="J54" i="1"/>
  <c r="J53" i="1"/>
  <c r="J52" i="1"/>
  <c r="J51" i="1"/>
  <c r="J50" i="1"/>
  <c r="J40" i="1"/>
  <c r="J39" i="1"/>
  <c r="J38" i="1"/>
  <c r="L61" i="1" l="1"/>
  <c r="L68" i="1" s="1"/>
  <c r="K68" i="1"/>
  <c r="L56" i="1"/>
  <c r="L59" i="1" s="1"/>
  <c r="K59" i="1"/>
  <c r="L41" i="1"/>
</calcChain>
</file>

<file path=xl/sharedStrings.xml><?xml version="1.0" encoding="utf-8"?>
<sst xmlns="http://schemas.openxmlformats.org/spreadsheetml/2006/main" count="254" uniqueCount="163">
  <si>
    <t xml:space="preserve">L.p. </t>
  </si>
  <si>
    <t>Nazwa materiału</t>
  </si>
  <si>
    <t>Wielkość</t>
  </si>
  <si>
    <t>Kod towaru</t>
  </si>
  <si>
    <t xml:space="preserve">Producent </t>
  </si>
  <si>
    <t>J.M</t>
  </si>
  <si>
    <t xml:space="preserve"> % VAT</t>
  </si>
  <si>
    <t>Wartość netto</t>
  </si>
  <si>
    <t>Wartość brutto</t>
  </si>
  <si>
    <t>Uwagi</t>
  </si>
  <si>
    <t>op</t>
  </si>
  <si>
    <t>Maszynki jednorazowe do golenia,  dwuostrzowe</t>
  </si>
  <si>
    <t>szt</t>
  </si>
  <si>
    <t>RAZEM:</t>
  </si>
  <si>
    <t>op.</t>
  </si>
  <si>
    <t>para</t>
  </si>
  <si>
    <t>Elektroda ekg spoczynkowa z mocowaniem na klips płaski np. typ CA610 a  100 szt. (dla dorosłych)</t>
  </si>
  <si>
    <t>Elektroda igłowa koncentryczna jednorazowa nr kat. 9013S0032</t>
  </si>
  <si>
    <t>Cewnik Foley dwudrożny sterylny</t>
  </si>
  <si>
    <t>CH8-10</t>
  </si>
  <si>
    <t>Cewnik Nelaton</t>
  </si>
  <si>
    <t>CH-6-18</t>
  </si>
  <si>
    <t>Cewnik Tieman</t>
  </si>
  <si>
    <t>Worek do moczu z zaworem spustowym sterylny</t>
  </si>
  <si>
    <t>2000ml</t>
  </si>
  <si>
    <t>Zatyczka do cewnika sterylna</t>
  </si>
  <si>
    <t>Łącznik prosty 7x7</t>
  </si>
  <si>
    <t>Łącznik prosty 7x10</t>
  </si>
  <si>
    <t>Koc ratowniczy</t>
  </si>
  <si>
    <t>kpl</t>
  </si>
  <si>
    <t>Szyna na palec Zimmera</t>
  </si>
  <si>
    <t>230x20</t>
  </si>
  <si>
    <t>260x20</t>
  </si>
  <si>
    <t>400x20</t>
  </si>
  <si>
    <t>Prezerwatywa pudrowana bez zbiorniczka opak. a 1szt</t>
  </si>
  <si>
    <t>Sonda żołądkowa z dwoma lub z czterema otworami bocznymi</t>
  </si>
  <si>
    <t>Pończochy przeciwzakrzepowe typu TED Kendall, kodowane kolorami, posiadające elastyczny klin w górnej części pończochy (różne rozmiary dla dorosłych)</t>
  </si>
  <si>
    <t>CH-10-22</t>
  </si>
  <si>
    <t>Zestaw do kontrolowanej zbiórki stolca posiadający kieszonkę na palec umożliwiającą bezpieczną, precyzyjną i atraumatyczną aplikację systemu w ciało pacjenta</t>
  </si>
  <si>
    <t>CH-12-24 z balonem 5-15ml lub 5-10ml</t>
  </si>
  <si>
    <t>Cewnik Foley dwudrożny pediatryczny lateks silikonowany, sterylny z prowadnicą i zastawką plastykową</t>
  </si>
  <si>
    <t>Korek do kaniuli (wykonany trzpień zamykający światło kaniuli poniżej krawędzi korka) pakowane pojedynczo (każde opakowanie osobne), opakowanie umożliwiające otwarcie przez rozwarcie listków gwarantujące sterylność wyrobu</t>
  </si>
  <si>
    <t>Kranik trójdrożny z przedłużaczem 20-25cm (pozostały opis jak w poz. 3)</t>
  </si>
  <si>
    <t>Kranik trójdrożny z przedłużaczem 30cm (pozostały opis jak w poz. 3)</t>
  </si>
  <si>
    <t xml:space="preserve">Rampa 3-kranikowa
- kraniki obracane o 360° bez ograniczenia, typu Luer-Lock, posiadające trójramienny wskaźnik zamknięcia i otwarcia,
- każde z wejść zabezpieczone koreczkami, wykonane z poliwęglanu, z optycznym  indykatorem pozycji zamknięty/otwarty, odporne na ciśnienie min 4,5 bara,
- możliwość podawania tłuszczy i chemioterapeutyków,
- sterylna, niepirogenna, pakowana pojedynczo.
</t>
  </si>
  <si>
    <t>Maska tlenowa z miekkiego elastycznego PCV przeźroczysta antyalergiczne tworzywo nie zawierające lateksu anatomiczny kształt i szczelnie przylegająca do twarzy z drenem min 200cm o przekroju gwiazdkowym umożliwiający przepływ tlenu podczas zagięcia elastyczne paski z klipsem nastawnym na nos pakowane pojedyńczo, rozmiary S, M, L, XL</t>
  </si>
  <si>
    <t>Maska tlenowa dla dorosłych z workiem tlenowym  elastyczne paski z klipsem nastawnym na nos wykonana z tworzywa antyalergicznego nie zawierającego lateksu i drenem o przekroju gwiazdkowym umożliwiający przepływ tlenu nawet podczas zagięcia długści min 200cm, rozmiary S, M, L, XL</t>
  </si>
  <si>
    <t>Nebulizator z ustnikiem wykonany z  PCV, wkręcany, działający także pod kątem 45 stopni, wielkość rozpylanych cząsteczek 2-3 µm, z drenem o dł. 2m o przekroju gwiazdkowym
w zestawie wężyk (rura aerozolowa ) o dł. 16cm i średnicy ok. 2,5cm, nebulizator o pojemności 8-10ml skalowany co 2cm, średnica złącza nebulizatora F22, przeznaczony dla pacjentów powyżej 2 roku życia,nie zawierający lateksu,pakowany pojedyńczo</t>
  </si>
  <si>
    <t>Cewnik do tlenoterapii biernej bez gąbki donosowej dla dorosłych. Część donosowa z miękkiego materiału, mocowanie z tyłu głowy lub za uszy, uniwersalny łącznik pasujący do każdego źródła tlenu. Dren długości 200-213cm  przewód doprowadzający odporny na zgniecenia i zaginanie</t>
  </si>
  <si>
    <t xml:space="preserve">Maska do podawania tlenu dla doroslych typu Venturi z 6 oznaczonymi kolorami koncentratorami tlenu (stężenia 24%, 28%, 31%, 35%, 40%, 50%) maska wykonana z miękkiego i elastycznego PCV antyalergiczna bez zawartości lateksu, z elastycznym paskiem z nastawnymi klipsami na nos, dren długosci min. 2,1mm o przekroju gwiazdkowym zapobiegającym zamknięciu światła </t>
  </si>
  <si>
    <t>Komora wilgotna na oko</t>
  </si>
  <si>
    <t>szt.</t>
  </si>
  <si>
    <t>a25 szt.</t>
  </si>
  <si>
    <t>Szczoteczka do pobierania rozmazów cytologicznych typu Cerve-Brush Combi</t>
  </si>
  <si>
    <t>Śliniak jednorazowy dla stomatologii</t>
  </si>
  <si>
    <t>Pokrowiec na zagłówek jednorazowy na fotel stomatologiczny</t>
  </si>
  <si>
    <t>Cewnik do tlenoterapii biernej bez gąbki donosowej dla dorosłych. Część donosowa z miękkiego materiału, mocowanie z tyłu głowy lub za uszy, uniwersalny łącznik pasujący do każdego źródła tlenu. Dren długości minimum 5m  przewód doprowadzający odporny na zgniecenia i zaginanie</t>
  </si>
  <si>
    <t>40x36</t>
  </si>
  <si>
    <t>Elektroda powierzchniowa 9013S0242/NF-10-S.C./AP/12 a12szt.</t>
  </si>
  <si>
    <t>a12szt.</t>
  </si>
  <si>
    <t>Obłożenie do inekcji doszklistowej w minimalnym składzie:
Obłożenie na stolik niepylące 75x90 cm - 1 szt.
Rozwóra metalowa Baraquer jednorazowa -1szt
Obłożenie na pacjenta 50x60 z otworem na oko naciętym 10cm x 10cm i przylepcem -1szt
Metalowy znacznik pomiaru odległości iniekcji od rąbka 3,5-4,0mm -1szt
Pałeczki absorbcyjne ("papierosy") -2szt</t>
  </si>
  <si>
    <t>45x42</t>
  </si>
  <si>
    <t xml:space="preserve">Elektroda do defibrylatora CU Medical System iPAD SP1 o powierzchni 120cm² o energii wyjściowej w trakcie defibrylacji wynoszącej 150 J przy 50 Ω </t>
  </si>
  <si>
    <t>uniwersalna</t>
  </si>
  <si>
    <t>Elektroda do defibrylacji/kardiowersji - Stat-Padz dla dorosłych</t>
  </si>
  <si>
    <t>Igła do biopsji kostnej 11Gx100mm np.: NX11100-00</t>
  </si>
  <si>
    <t>Pasy bezpieczeństwa na nadgarstek a 2szt.</t>
  </si>
  <si>
    <t xml:space="preserve">35 x 8 cm </t>
  </si>
  <si>
    <t>CH-8-20 dł 800</t>
  </si>
  <si>
    <t>CH-22-28 dł 800</t>
  </si>
  <si>
    <t>CH-30-36 dł 800</t>
  </si>
  <si>
    <t>ZADANIA 26</t>
  </si>
  <si>
    <t>Strzykawka 10 ml(konstrukcja całkowicie szczelna, uniemozliwiająca demontaż tłoka), połączona trwale z konektorem (uniemożliwiającym pobranie roztworu leku cytostatycznego z fiolki w systemie hermetycznie zamkniętym). Strzykawka zawiera uszczelkę 3 warstwową, uniemożliwiająca uwalnianie sie oparów/aerozoli poprzez tylną część strzykawki oraz sterylne powietrze wewnątrz. Wewnątrz strzykawki rurka ze stali nierdzewnej, w kótrej znajdują się dwie igły, jedna dla płynu wykorzystywana do transferu leku, druga do sterylnego powietrza dostarczanego ze strzykawki do fiolki (zapewnione wyrównane ciśnienie przy transferze cieczy z oraz do fiolki). Materiały z których wykonana jest strzykawka są wolne od: DEHP, lateksu i BPA.  Strzykawka stanowi część systemu zamkniętego posiadającego kod ONB wydany przez FDA.</t>
  </si>
  <si>
    <t xml:space="preserve"> 10ml</t>
  </si>
  <si>
    <t>Strzykawka 20ml(konstrukcja całkowicie szczelna, uniemozliwiająca demontaż tłoka), połączona trwale z konektorem (uniemożliwiającym pobranie roztworu leku cytostatycznego z fiolki w systemie hermetycznie zamkniętym). Strzykawka zawiera uszczelkę 3 warstwową, uniemożliwiająca uwalnianie sie oparów/aerozoli poprzez tylną część strzykawki oraz sterylne powietrze wewnątrz. Wewnątrz strzykawki rurka ze stali nierdzewnej, w kótrej znajdują się dwie igły, jedna dla płynu wykorzystywana do transferu leku, druga do sterylnego powietrza dostarczanego ze strzykawki do fiolki (zapewnione wyrównane ciśnienie przy transferze cieczy z oraz do fiolki). Materiały z których wykonana jest strzykawka są wolne od: DEHP, lateksu i BPA.  Strzykawka stanowi część systemu zamkniętego posiadającego kod ONB wydany przez FDA.</t>
  </si>
  <si>
    <t xml:space="preserve"> 20ml</t>
  </si>
  <si>
    <t>Strzykawka 60ml(konstrukcja całkowicie szczelna, uniemozliwiająca demontaż tłoka), połączona trwale z konektorem (uniemożliwiającym pobranie roztworu leku cytostatycznego z fiolki w systemie hermetycznie zamkniętym). Strzykawka zawiera uszczelkę 3 warstwową, uniemożliwiająca uwalnianie sie oparów/aerozoli poprzez tylną część strzykawki oraz sterylne powietrze wewnątrz. Wewnątrz strzykawki rurka ze stali nierdzewnej, w kótrej znajdują się dwie igły, jedna dla płynu wykorzystywana do transferu leku, druga do sterylnego powietrza dostarczanego ze strzykawki do fiolki (zapewnione wyrównane ciśnienie przy transferze cieczy z oraz do fiolki). Materiały z których wykonana jest strzykawka są wolne od: DEHP, lateksu i BPA.  Strzykawka stanowi część systemu zamkniętego posiadającego kod ONB wydany przez FDA.</t>
  </si>
  <si>
    <t>60ml</t>
  </si>
  <si>
    <t>Adapter jałowy, apirogenny pasujący do wszystkich typów standardowych fiolek, połączony na stałe z fiolką po nakłuciu. Centralne nakłucie.Łącznik we współpracy ze strzykawką zapewnia  wyrównanie ciśnienia przy transferze cieczy z oraz do fiolki. Adapter musi być kompatybilny ze strzykawką z p-kto. 1,2,3 Adapter jest częścią systemu zamkniętego posiadającą kod ONB wydany przez FDA oraz gwarantuje czystość mikrobiologiczną leku. Adapter nie zawiera lateksu, BPA, DEHP.</t>
  </si>
  <si>
    <t>13-20mm (średnica określona przy zamówieniu)</t>
  </si>
  <si>
    <t>Adapter kolcowy, jałowy, apirogenny, do pobierania oraz dostrzykiwania rozpuszczalnika/leku, umożliwiający przepływ powietrza w celu wyrównywania ciśnień, kompatybilny ze strzykawkami z p-kto. 1,2,3 systemu zamkniętego; materiał wolny od DEHP, BPA oraz lateksu; część systemu zamkniętego posiadającego kod ONB wydany przez FDA.</t>
  </si>
  <si>
    <t>Łącznik jałowy, apirogenny, kompatybilny ze strzykawkami z p-kto. 1,2,3 systemu zamkniętego; łącznik umożliwiający podanie leku do pęcherza moczowego przez cewnik; materiał wolny od DEHP, BPA oraz lateksu; element systemu zamkniętego posiadającego kod ONB wydany przez FDA.</t>
  </si>
  <si>
    <t>Dren długi 3 drożny z dodatkowym portem bocznym. Dren  jednorazowy sterylny wykonany z medycznego PVC wolny od DEHP służący do  podawania leku cytostatycznego wersja bursztynowa. Dren wyposażony w dwukierunkowy kolec z ABS umożliwiający swobodny przepływ leku, pasujący do wszystkich butelek oraz worków. Kolec wyposażony w odpowietrznik oraz filtr bakteryjny. Na linii drenu pomiędzy kolcem a dwudrożnym złączem znajduje się zacisk wykonany z polipropylenu. Dren wyposażony w 2-drożne złącze typu „Y” wykonane z medycznego ABS z wbudowanymi dwoma zaworami zwrotnymi z przezroczystego ABS z silikonową membraną, zabezpieczone dwoma korkami z polipropylenu. Komora kroplowa z medycznego PVC wolna od DEHP, z filtrem dyskowym; Na linii zacisk rolkowy z ABS, a w dalszej części drugi zacisk z polipropylenu. Na końcu drenu znajduje się dwukierunkowy zawór bezigłowy z poliwęglanu, z samouszczelniającą  silikonową membraną, zabezpieczony kapturkiem  ochronnym. Dren zakończony obrotową końcówką - męski  luer lock. Zaślepka końcówki wykonana z PP, z filtrem hydrofobowym, posiada żeński luer lock. Połączenia drenów zabezpieczone zaworami stanowią zamknięty system, w mysl definicji NIOSH i zapobiegają uwalnianiu się niebezpiecznych zanieczyszczeń do otoczenia.Termin trwałości 5 lat od daty sterylizacji.</t>
  </si>
  <si>
    <t>Dren długi 5 drożny z dodatkowym portem bocznym. Dren  jednorazowy sterylny wykonany z medycznego PVC wolny od DEHP służący do  podawania leku cytostatycznego wersja bursztynowa. Dren wyposażony w dwukierunkowy kolec z ABS umożliwiający swobodny przepływ leku, pasujący do wszystkich butelek oraz worków. Kolec wyposażony w odpowietrznik oraz filtr bakteryjny. Na linii drenu pomiędzy kolcem a dwudrożnym złączem znajduje się zacisk wykonany z polipropylenu. Dren wyposażony w 2-drożne złącze typu „Y” wykonane z medycznego ABS z wbudowanymi dwoma zaworami zwrotnymi z przezroczystego ABS z silikonową membraną, zabezpieczone dwoma korkami z polipropylenu. Komora kroplowa z medycznego PVC wolna od DEHP, z filtrem dyskowym; Na linii zacisk rolkowy z ABS, a w dalszej części drugi zacisk z polipropylenu. Na końcu drenu znajduje się dwukierunkowy zawór bezigłowy z poliwęglanu, z samouszczelniającą  silikonową membraną, zabezpieczony kapturkiem  ochronnym. Dren zakończony obrotową końcówką - męski  luer lock. Zaślepka końcówki wykonana z PP, z filtrem hydrofobowym, posiada żeński luer lock. Połączenia drenów zabezpieczone zaworami stanowią zamknięty system, w mysl definicji NIOSH i zapobiegają uwalnianiu się niebezpiecznych zanieczyszczeń do otoczenia.Termin trwałości 5 lat od daty sterylizacji.</t>
  </si>
  <si>
    <t>Dren krótki wersja bursztynowa. Dren jednorazowy sterylny do przygotowania i podawania leku cytostatycznego  w wersji  bursztynowej. Dren wyposażony w dwukierunkowy kolec z ABS umożliwiający swobodny przepływ leku, pasujący do wszystkich butelek oraz worków. Kolec  wyposażony w filtr antybakteryjny z zaworem silikonowym zapobiegającym wydostaniu się roztworu podczas wypełniania zestawu. Linia drenu wolna od DEHP. Na linii znajduje się zacisk. Dren zakończony obrotową końcówką - męski  luer lock. Zaślepka końcówki wykonana z  PP, z filtrem hydrofobowym 1,2 μm i złączem Luer Lock. Klasa medyczna IIa. Termin trwałości 5 lat od daty sterylizacji.</t>
  </si>
  <si>
    <t>ZADANIE 27</t>
  </si>
  <si>
    <t>Osłonki na opakowanie z lekiem cytostatycznym w kolorze zielonym rozmiar 100-250ml</t>
  </si>
  <si>
    <t>100-250ml</t>
  </si>
  <si>
    <t>Osłonki na opakowanie z lekiem cytostatycznym w kolorze zielonym rozmiar 500-1000ml</t>
  </si>
  <si>
    <t>500-1000ml</t>
  </si>
  <si>
    <t>ZADANIE 28</t>
  </si>
  <si>
    <t>Zabezpieczenie portu worka RTU (CAP Protective) dla worków  Fresenius Kabi</t>
  </si>
  <si>
    <t>ZADANIE 29</t>
  </si>
  <si>
    <t>ZADANIE 30</t>
  </si>
  <si>
    <t>Zestaw do infuzji dożylnej cysostatyków przy pomocy zgodnych pomp infuzyjnych - 3 porty bursztynowe bezigłowe</t>
  </si>
  <si>
    <t>Zestaw do infuzji dożylnej cysostatyków przy pomocy zgodnych pomp infuzyjnych -  3 porty bezigłowe</t>
  </si>
  <si>
    <t>Zestaw do infuzji dożylnej cysostatyków przy pomocy zgodnych pomp infuzyjnych - 5 portów bezigłowych</t>
  </si>
  <si>
    <t>Zestaw do infuzji dożylnej cysostatyków przy pomocy zgodnych pomp infuzyjnych - 5 portów bezigłowych bursztynowe</t>
  </si>
  <si>
    <t>Przyrząd CYTO-SET Line SpinLoc</t>
  </si>
  <si>
    <t>Przyrząd CYTO-SET Line Filtr</t>
  </si>
  <si>
    <t>Przyrząd CYTO-SET Line bez filtra bursztyn</t>
  </si>
  <si>
    <t>Koreczek uniwersalny dwufunkcyjny(combi) z końcówką męską i żeńską a 100szt.</t>
  </si>
  <si>
    <t>Spike z bezigłowym zaworem dostępu do iniekcji i pobierania toksycznych płynów z pojemników (np. szklanych fiolek oraz pojemników półsztywnych i szklanych). Posiada wbudowany filtr powietrza (0,2 µm) i filtr cząsteczek (5 µm), zagwarantowana stabilność mikrobiologiczna przez 14 dni, do stosowania z substancjami niebezpiecznymi wg NIOSH.</t>
  </si>
  <si>
    <t>Zabezpieczenie portu worka RTU (CAP Protective) dla worków B.Braun</t>
  </si>
  <si>
    <t>ZADANIE 31</t>
  </si>
  <si>
    <t>1ml</t>
  </si>
  <si>
    <t>Maska tlenowa z nebuliaztorem wykonana z przezroczystego PCV antyalergiczne tworzywo sztuczne nie zawierającej lateksu dren o przekroju gwiazdkowym umożliwiający przepływ tlenu nawet podczas zagięcia długości z drenem min 200cm, nebulizator pojemności 8-10ml wielkość rozpylania cząsteczek 2-3µm skalowany co 2 cm, średnica złącza nebulizatora F22, możliwość pracy w pozycji siedzącej i leżącej rozmiary S, M, L, XL</t>
  </si>
  <si>
    <t xml:space="preserve">Igła do portu naczyniowego zagięta 90º, ze skrzydełkami i drenem średnica 0,9 20G, długość 25mm </t>
  </si>
  <si>
    <t>ZADANIA 32</t>
  </si>
  <si>
    <t>23Gx3/4 0,6mmx19mm</t>
  </si>
  <si>
    <t xml:space="preserve">a - bezpieczna igła:        tempa kaniula zabezpieczająca umieszczona w kanale igły, chroniąca okoliczne tkanki przed przypadkowym nakłuciem,  jednokierunkowy zawór wentylowy w złączu igły                                                                   </t>
  </si>
  <si>
    <t>możliwość cofania się do kanału igły podczas penetracji tkanek,</t>
  </si>
  <si>
    <t xml:space="preserve"> jednokierunkowy zawór wentylowy w złączu igły                                                                    </t>
  </si>
  <si>
    <t>możliwość ewakuacji i powietrza i płynu z jamy opłucnej, z jednoczesnym zapobieganiem przedostania się powietrza w przeciwym kierunku</t>
  </si>
  <si>
    <t>b - bezpieczny cewnik            
zawór kulkowy z ręczną blokadą w złączu cewnika</t>
  </si>
  <si>
    <t>funkcja zamykania światła cewnika podczas wycofywania igły (ochrona przed odmą opłucnową w czasie wykonywania zabiegu)</t>
  </si>
  <si>
    <t>ZADANIE 33</t>
  </si>
  <si>
    <t>Wziernik  sterylny jednorazowy Cusco, pakowany indywidualnie.. Regulowany centralnym zamkiem "śrubą" przy pomocy, której produkt jest blokowany według potrzeb użytkownika.(XXS, XS,S, M, L, XL)</t>
  </si>
  <si>
    <t>Elektroda ekg z pianki polietylenowej dla dorosłych żel stały z zastosowaniem mocnego i hypoalergicznego klejuposiadająca języczek ułatwiający aplikacje, nie zawierające latexu i PVC a50szt.</t>
  </si>
  <si>
    <t>Elektroda EKG do pracy przy rezonansie magnetycznym a 50szt.</t>
  </si>
  <si>
    <t>Pojemnik na próbki biologiczne do transportu medycznegoz nakrętką poj.15ml</t>
  </si>
  <si>
    <t>ZADANIE 34</t>
  </si>
  <si>
    <t>Igła typu Motylek ze skrzydełkami z krótkim drenem do 18cm</t>
  </si>
  <si>
    <r>
      <t>Kranik trójdrożny z optycznym wskaźnikiem zamknięcia i otwarcia, obrót 360</t>
    </r>
    <r>
      <rPr>
        <vertAlign val="superscript"/>
        <sz val="12"/>
        <rFont val="Arial Narrow"/>
        <family val="2"/>
        <charset val="238"/>
      </rPr>
      <t>0</t>
    </r>
    <r>
      <rPr>
        <sz val="12"/>
        <rFont val="Arial Narrow"/>
        <family val="2"/>
        <charset val="238"/>
      </rPr>
      <t xml:space="preserve"> (bez ograniczeń), wykonany z poliwęglanu, każde z wejść zabezpieczone koreczkiem, bezlateksowy umożliwiający podawanie tłuszczy i chemioterapeutyków,odporny na ciśnienie - 4,5 bara, kolorowe znaczniki umożliwiające oznaczenie kranika w zależności od zastosowania, trójramienny, jałowy, pakowany pojedynczo (każde opakowanie osobne) </t>
    </r>
  </si>
  <si>
    <r>
      <t>Kranik trójdrożny z przedłużaczem 10cm, z optycznym wskaźnikiem zamknięcia i otwarcia, obrót 360</t>
    </r>
    <r>
      <rPr>
        <vertAlign val="superscript"/>
        <sz val="12"/>
        <rFont val="Arial Narrow"/>
        <family val="2"/>
        <charset val="238"/>
      </rPr>
      <t>0</t>
    </r>
    <r>
      <rPr>
        <sz val="12"/>
        <rFont val="Arial Narrow"/>
        <family val="2"/>
        <charset val="238"/>
      </rPr>
      <t xml:space="preserve"> (bez ograniczeń), wykonany z poliwęglanu, każde z wejść zabezpieczone koreczkiem, bezlateksowy umożliwiający podawanie tłuszczy i chemioterapeutyków,odporny na ciśnienie - 4,5 bara, trójramienny, jałowy, pakowany pojedynczo (każde opakowanie osobne), przedłużacz bez zawartości ftalanów</t>
    </r>
  </si>
  <si>
    <r>
      <t xml:space="preserve">Szpatułki drewniane sterylne a100szt </t>
    </r>
    <r>
      <rPr>
        <i/>
        <sz val="12"/>
        <rFont val="Arial Narrow"/>
        <family val="2"/>
        <charset val="238"/>
      </rPr>
      <t>(pojedynczo pakowane)</t>
    </r>
  </si>
  <si>
    <r>
      <t xml:space="preserve">Strzykawka 1ml trzyczęściowa Luer-Lock z  ograniczoną </t>
    </r>
    <r>
      <rPr>
        <sz val="12"/>
        <color indexed="8"/>
        <rFont val="Arial Narrow"/>
        <family val="2"/>
        <charset val="238"/>
      </rPr>
      <t>przestrzenią martwą w strzykawce-LDS a100szt.</t>
    </r>
  </si>
  <si>
    <t xml:space="preserve">Zestaw do bezpiecznej punkcji opłucnej  </t>
  </si>
  <si>
    <t>ZADANIE 25</t>
  </si>
  <si>
    <t xml:space="preserve"> ZADANIE 24</t>
  </si>
  <si>
    <t>ZADANIE 23</t>
  </si>
  <si>
    <t>ZADANIE 22</t>
  </si>
  <si>
    <t>ZADANIE 1</t>
  </si>
  <si>
    <t>ZADANIE 2</t>
  </si>
  <si>
    <t>ZADANIE 3</t>
  </si>
  <si>
    <t>ZADANIE 4</t>
  </si>
  <si>
    <t xml:space="preserve"> ZADANIE 5</t>
  </si>
  <si>
    <t>ZADANIE 6</t>
  </si>
  <si>
    <t>ZADANIE 7</t>
  </si>
  <si>
    <t>ZADANIE 8</t>
  </si>
  <si>
    <t>ZADANIE 9</t>
  </si>
  <si>
    <t>ZADANIE 10</t>
  </si>
  <si>
    <t>ZADANIE 11</t>
  </si>
  <si>
    <t>ZADANIE 12</t>
  </si>
  <si>
    <t>ZADANIE 13</t>
  </si>
  <si>
    <t>ZADANIE 14</t>
  </si>
  <si>
    <t>ZADANIE 15</t>
  </si>
  <si>
    <t>ZADANIE 17</t>
  </si>
  <si>
    <t>ZADANIE 16</t>
  </si>
  <si>
    <t>ZADANIE 18</t>
  </si>
  <si>
    <t>ZADANIE 19</t>
  </si>
  <si>
    <t>ZADANIE 20</t>
  </si>
  <si>
    <t xml:space="preserve"> ZADANIE 21</t>
  </si>
  <si>
    <t>Jednorazowy filtr strzykawkowy do przesączania kropli ocznych , Luer-Lock o średnicy porów 0,2mikrona(Sterylne sączki do kropli ocznych z filtrem 0,2 micron ) a 50szt.</t>
  </si>
  <si>
    <t>Ilość</t>
  </si>
  <si>
    <t>Rampa 3-kranikowa z przedłużaczem min10cm
- kraniki obracane o 360° bez ograniczenia, typu Luer-Lock, posiadające trójramienny wskaźnik zamknięcia i otwarcia,
- każde z wejść zabezpieczone koreczkami, wykonane z poliwęglanu, z optycznym  indykatorem pozycji zamknięty/otwarty, odporne na ciśnienie min 4,5 bara,
- możliwość podawania tłuszczy i chemioterapeutyków,
- sterylna, niepirogenna, pakowana pojedynczo.</t>
  </si>
  <si>
    <t>Rampa 5-kranikowa 
- kraniki obracane o 360° bez ograniczenia, typu Luer-Lock, posiadające trójramienny wskaźnik zamknięcia i otwarcia,
- każde z wejść zabezpieczone koreczkami, wykonane z poliwęglanu, z optycznym  indykatorem pozycji zamknięty/otwarty, odporne na ciśnienie min 4,5 bara,
- możliwość podawania tłuszczy i chemioterapeutyków,
- sterylna, niepirogenna, pakowana pojedynczo.</t>
  </si>
  <si>
    <t>Rampa 5-kranikowa z przedłużaczem min 10cm
- kraniki obracane o 360° bez ograniczenia, typu Luer-Lock, posiadające trójramienny wskaźnik zamknięcia i otwarcia,
- każde z wejść zabezpieczone koreczkami, wykonane z poliwęglanu, z optycznym  indykatorem pozycji zamknięty/otwarty, odporne na ciśnienie min 4,5 bara,
- możliwość podawania tłuszczy i chemioterapeutyków,
- sterylna, niepirogenna, pakowana pojedynczo.</t>
  </si>
  <si>
    <t xml:space="preserve">Taśma do operacyjnego leczenia zaburzeń statyki jednocześnie wysiłkowego nietrzymania moczu u kobiet, z polipropylenu monofilamentowego, o długości 500 mm (± 5 mm), szerokość 12,5mm (± 1,0 mm), grubości 0,5 ( (± 0,05 mm), wielkości oczek splotu: 1 x 1,25 mm, porowatości 85%, gramatura:70g/m2, odporność na rozerwanie&gt; 55%, wydłużenie max: 57,3%,wydłużenie przy 10N: 8,6% rozmiar porów w mm:1,36x 0,42, 1,485x 0,76, . 
Taśma tkana z atraumatycznymi brzegami o kształcie wydłużonej pętelki. Specjalny splot warunkujący  prawidłowe rozłożenie taśmy pod cewką. Taśma  ze symetrycznym zwężeniem 2,5 cm na końcach co ułatwia przewleczenie przez igłę. </t>
  </si>
  <si>
    <t xml:space="preserve">Siatka do leczenia zaburzeń statyki  : System składający się z 3 elementów  
1. Siatki wykonanej z : polipropylenu monofilamentowego, implant o anatomicznym kształcie, z 6 ramionami. Górne ramiona zakończone niebieskimi żyłkami. Środkowe ramiona zakończone zielonymi żyłkami. Dolne ramiona zakończone białymi żyłkami. Wysokość: 8,5 cm, szerokość: 6 cm, gramatura: 19,2g/m2, grubość: 0,27mm, porowatość:59% 
2. Cztery prowadnice z nitinolu: długość500mm do przeprowadzenia ramiongórnych i środkowych 
3. Dwie prowadnice z nitinolu: dł 650mm do przeprowadzenia ramion dolnych. </t>
  </si>
  <si>
    <t>Podpis i pieczęć Wykonawcy</t>
  </si>
  <si>
    <t>Cena jedn. netto</t>
  </si>
  <si>
    <t>Cena jedn.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</si>
</sst>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&quot;zł&quot;"/>
    <numFmt numFmtId="166" formatCode="#,##0.00&quot; zł&quot;"/>
    <numFmt numFmtId="167" formatCode="#,##0\ _z_ł"/>
    <numFmt numFmtId="168" formatCode="#,##0.00\ _z_ł"/>
    <numFmt numFmtId="169" formatCode="_-* #,##0.00\ [$zł-415]_-;\-* #,##0.00\ [$zł-415]_-;_-* &quot;-&quot;??\ [$zł-415]_-;_-@_-"/>
  </numFmts>
  <fonts count="28" x14ac:knownFonts="1">
    <font>
      <sz val="10"/>
      <name val="Arial CE"/>
      <charset val="238"/>
    </font>
    <font>
      <sz val="10"/>
      <name val="Arial CE"/>
      <charset val="238"/>
    </font>
    <font>
      <sz val="9"/>
      <name val="Arial Narrow"/>
      <family val="2"/>
      <charset val="238"/>
    </font>
    <font>
      <b/>
      <sz val="8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9"/>
      <color theme="1"/>
      <name val="Arial Narrow"/>
      <family val="2"/>
      <charset val="238"/>
    </font>
    <font>
      <vertAlign val="superscript"/>
      <sz val="12"/>
      <name val="Arial Narrow"/>
      <family val="2"/>
      <charset val="238"/>
    </font>
    <font>
      <sz val="12"/>
      <color theme="1"/>
      <name val="Arial Narrow"/>
      <family val="2"/>
      <charset val="238"/>
    </font>
    <font>
      <i/>
      <sz val="12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2"/>
      <color rgb="FFFF0000"/>
      <name val="Arial Narrow"/>
      <family val="2"/>
      <charset val="238"/>
    </font>
    <font>
      <sz val="12"/>
      <color rgb="FF000000"/>
      <name val="Arial Narrow"/>
      <family val="2"/>
      <charset val="238"/>
    </font>
    <font>
      <b/>
      <sz val="12"/>
      <color rgb="FFFF0000"/>
      <name val="Arial Narrow"/>
      <family val="2"/>
      <charset val="238"/>
    </font>
    <font>
      <sz val="12"/>
      <name val="Arial Narrow"/>
      <family val="2"/>
    </font>
    <font>
      <b/>
      <sz val="12"/>
      <name val="Arial CE"/>
      <charset val="238"/>
    </font>
    <font>
      <sz val="14"/>
      <name val="Arial Narrow"/>
      <family val="2"/>
      <charset val="238"/>
    </font>
    <font>
      <b/>
      <sz val="14"/>
      <name val="Arial Narrow"/>
      <family val="2"/>
      <charset val="238"/>
    </font>
    <font>
      <sz val="14"/>
      <name val="Arial CE"/>
      <charset val="238"/>
    </font>
    <font>
      <sz val="14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9">
    <xf numFmtId="0" fontId="0" fillId="0" borderId="0"/>
    <xf numFmtId="0" fontId="7" fillId="0" borderId="0"/>
    <xf numFmtId="0" fontId="1" fillId="0" borderId="0"/>
    <xf numFmtId="0" fontId="6" fillId="0" borderId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24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1" fontId="9" fillId="0" borderId="1" xfId="2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2" fontId="9" fillId="0" borderId="1" xfId="2" applyNumberFormat="1" applyFont="1" applyBorder="1" applyAlignment="1">
      <alignment horizontal="center" vertical="center" wrapText="1"/>
    </xf>
    <xf numFmtId="4" fontId="9" fillId="0" borderId="1" xfId="2" applyNumberFormat="1" applyFont="1" applyBorder="1" applyAlignment="1" applyProtection="1">
      <alignment horizontal="center" vertical="center" wrapText="1"/>
      <protection locked="0"/>
    </xf>
    <xf numFmtId="0" fontId="9" fillId="0" borderId="1" xfId="2" applyFont="1" applyBorder="1" applyAlignment="1" applyProtection="1">
      <alignment horizontal="center" vertical="center" wrapText="1"/>
      <protection locked="0"/>
    </xf>
    <xf numFmtId="4" fontId="9" fillId="0" borderId="1" xfId="2" applyNumberFormat="1" applyFont="1" applyBorder="1" applyAlignment="1">
      <alignment horizontal="center" vertical="center" wrapText="1"/>
    </xf>
    <xf numFmtId="169" fontId="9" fillId="0" borderId="1" xfId="2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9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0" fillId="0" borderId="1" xfId="3" applyFont="1" applyBorder="1" applyAlignment="1">
      <alignment horizontal="left" vertical="center" wrapText="1"/>
    </xf>
    <xf numFmtId="0" fontId="15" fillId="0" borderId="1" xfId="1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2" fontId="10" fillId="0" borderId="1" xfId="1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167" fontId="10" fillId="0" borderId="1" xfId="1" applyNumberFormat="1" applyFont="1" applyBorder="1" applyAlignment="1">
      <alignment horizontal="center" vertical="center"/>
    </xf>
    <xf numFmtId="1" fontId="10" fillId="0" borderId="1" xfId="1" applyNumberFormat="1" applyFont="1" applyBorder="1" applyAlignment="1">
      <alignment horizontal="center" vertical="center"/>
    </xf>
    <xf numFmtId="165" fontId="10" fillId="0" borderId="1" xfId="1" applyNumberFormat="1" applyFont="1" applyBorder="1" applyAlignment="1" applyProtection="1">
      <alignment horizontal="center" vertical="center"/>
      <protection locked="0"/>
    </xf>
    <xf numFmtId="9" fontId="10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0" fillId="0" borderId="1" xfId="8" applyNumberFormat="1" applyFont="1" applyFill="1" applyBorder="1" applyAlignment="1" applyProtection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 vertical="center"/>
    </xf>
    <xf numFmtId="169" fontId="11" fillId="0" borderId="1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 vertical="center"/>
    </xf>
    <xf numFmtId="165" fontId="10" fillId="0" borderId="1" xfId="4" applyNumberFormat="1" applyFont="1" applyFill="1" applyBorder="1" applyAlignment="1" applyProtection="1">
      <alignment horizontal="center" vertical="center"/>
    </xf>
    <xf numFmtId="169" fontId="10" fillId="0" borderId="1" xfId="0" applyNumberFormat="1" applyFont="1" applyBorder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 wrapText="1"/>
    </xf>
    <xf numFmtId="165" fontId="10" fillId="0" borderId="1" xfId="5" applyNumberFormat="1" applyFont="1" applyFill="1" applyBorder="1" applyAlignment="1" applyProtection="1">
      <alignment horizontal="center" vertical="center"/>
    </xf>
    <xf numFmtId="0" fontId="11" fillId="0" borderId="1" xfId="0" applyFont="1" applyBorder="1" applyAlignment="1">
      <alignment horizontal="center" vertical="center"/>
    </xf>
    <xf numFmtId="165" fontId="10" fillId="0" borderId="1" xfId="5" applyNumberFormat="1" applyFont="1" applyFill="1" applyBorder="1" applyAlignment="1" applyProtection="1">
      <alignment horizontal="center" vertical="center"/>
      <protection locked="0"/>
    </xf>
    <xf numFmtId="166" fontId="11" fillId="0" borderId="1" xfId="0" applyNumberFormat="1" applyFont="1" applyBorder="1" applyAlignment="1">
      <alignment horizontal="center" vertical="center"/>
    </xf>
    <xf numFmtId="166" fontId="11" fillId="0" borderId="1" xfId="0" applyNumberFormat="1" applyFont="1" applyBorder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1" fontId="10" fillId="0" borderId="1" xfId="0" applyNumberFormat="1" applyFont="1" applyBorder="1" applyAlignment="1">
      <alignment horizontal="left" vertical="center" wrapText="1"/>
    </xf>
    <xf numFmtId="9" fontId="10" fillId="0" borderId="1" xfId="0" applyNumberFormat="1" applyFont="1" applyBorder="1" applyAlignment="1" applyProtection="1">
      <alignment horizontal="center" vertical="center"/>
      <protection locked="0"/>
    </xf>
    <xf numFmtId="44" fontId="10" fillId="0" borderId="1" xfId="4" applyFont="1" applyFill="1" applyBorder="1" applyAlignment="1">
      <alignment horizontal="center" vertical="center"/>
    </xf>
    <xf numFmtId="9" fontId="10" fillId="0" borderId="1" xfId="6" applyFont="1" applyFill="1" applyBorder="1" applyAlignment="1">
      <alignment horizontal="center" vertical="center"/>
    </xf>
    <xf numFmtId="2" fontId="10" fillId="0" borderId="1" xfId="3" applyNumberFormat="1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167" fontId="10" fillId="0" borderId="1" xfId="3" applyNumberFormat="1" applyFont="1" applyBorder="1" applyAlignment="1">
      <alignment horizontal="center" vertical="center"/>
    </xf>
    <xf numFmtId="3" fontId="10" fillId="0" borderId="1" xfId="3" applyNumberFormat="1" applyFont="1" applyBorder="1" applyAlignment="1">
      <alignment horizontal="center" vertical="center"/>
    </xf>
    <xf numFmtId="165" fontId="10" fillId="0" borderId="1" xfId="3" applyNumberFormat="1" applyFont="1" applyBorder="1" applyAlignment="1" applyProtection="1">
      <alignment horizontal="center" vertical="center"/>
      <protection locked="0"/>
    </xf>
    <xf numFmtId="9" fontId="10" fillId="0" borderId="1" xfId="3" applyNumberFormat="1" applyFont="1" applyBorder="1" applyAlignment="1">
      <alignment horizontal="center" vertical="center"/>
    </xf>
    <xf numFmtId="169" fontId="11" fillId="0" borderId="1" xfId="1" applyNumberFormat="1" applyFont="1" applyBorder="1" applyAlignment="1">
      <alignment horizontal="center" vertical="center"/>
    </xf>
    <xf numFmtId="44" fontId="11" fillId="0" borderId="1" xfId="4" applyFont="1" applyFill="1" applyBorder="1" applyAlignment="1">
      <alignment horizontal="center" vertical="center" wrapText="1"/>
    </xf>
    <xf numFmtId="44" fontId="17" fillId="0" borderId="1" xfId="4" applyFont="1" applyFill="1" applyBorder="1" applyAlignment="1">
      <alignment horizontal="center" vertical="center"/>
    </xf>
    <xf numFmtId="169" fontId="10" fillId="0" borderId="1" xfId="4" applyNumberFormat="1" applyFont="1" applyFill="1" applyBorder="1" applyAlignment="1">
      <alignment horizontal="center" vertical="center"/>
    </xf>
    <xf numFmtId="169" fontId="11" fillId="0" borderId="1" xfId="4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 wrapText="1"/>
    </xf>
    <xf numFmtId="4" fontId="15" fillId="0" borderId="1" xfId="0" applyNumberFormat="1" applyFont="1" applyBorder="1" applyAlignment="1" applyProtection="1">
      <alignment horizontal="center" vertical="center" wrapText="1"/>
      <protection locked="0"/>
    </xf>
    <xf numFmtId="9" fontId="15" fillId="0" borderId="1" xfId="0" applyNumberFormat="1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>
      <alignment horizontal="center" vertical="center"/>
    </xf>
    <xf numFmtId="3" fontId="17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165" fontId="15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 wrapText="1"/>
    </xf>
    <xf numFmtId="9" fontId="10" fillId="0" borderId="1" xfId="0" applyNumberFormat="1" applyFont="1" applyBorder="1" applyAlignment="1" applyProtection="1">
      <alignment horizontal="center" vertical="center" wrapText="1"/>
      <protection locked="0"/>
    </xf>
    <xf numFmtId="44" fontId="10" fillId="0" borderId="1" xfId="4" applyFont="1" applyFill="1" applyBorder="1" applyAlignment="1">
      <alignment vertical="center"/>
    </xf>
    <xf numFmtId="9" fontId="15" fillId="0" borderId="1" xfId="0" applyNumberFormat="1" applyFont="1" applyBorder="1" applyAlignment="1" applyProtection="1">
      <alignment vertical="center" wrapText="1"/>
      <protection locked="0"/>
    </xf>
    <xf numFmtId="0" fontId="2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165" fontId="10" fillId="0" borderId="1" xfId="0" applyNumberFormat="1" applyFont="1" applyBorder="1" applyAlignment="1">
      <alignment horizontal="center" vertical="center" wrapText="1"/>
    </xf>
    <xf numFmtId="9" fontId="11" fillId="0" borderId="1" xfId="6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44" fontId="21" fillId="0" borderId="1" xfId="4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 wrapText="1"/>
    </xf>
    <xf numFmtId="165" fontId="11" fillId="0" borderId="1" xfId="0" applyNumberFormat="1" applyFont="1" applyBorder="1" applyAlignment="1">
      <alignment horizontal="center" vertical="center"/>
    </xf>
    <xf numFmtId="168" fontId="10" fillId="0" borderId="1" xfId="0" applyNumberFormat="1" applyFont="1" applyBorder="1" applyAlignment="1">
      <alignment horizontal="center" vertical="center"/>
    </xf>
    <xf numFmtId="166" fontId="11" fillId="0" borderId="1" xfId="1" applyNumberFormat="1" applyFont="1" applyBorder="1" applyAlignment="1">
      <alignment horizontal="center" vertical="center"/>
    </xf>
    <xf numFmtId="44" fontId="11" fillId="0" borderId="1" xfId="4" applyFont="1" applyFill="1" applyBorder="1" applyAlignment="1">
      <alignment horizontal="center" vertical="center"/>
    </xf>
    <xf numFmtId="166" fontId="10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44" fontId="15" fillId="0" borderId="1" xfId="4" applyFont="1" applyFill="1" applyBorder="1" applyAlignment="1">
      <alignment horizontal="center" vertical="center" wrapText="1"/>
    </xf>
    <xf numFmtId="9" fontId="15" fillId="0" borderId="1" xfId="6" applyFont="1" applyFill="1" applyBorder="1" applyAlignment="1">
      <alignment horizontal="center" vertical="center"/>
    </xf>
    <xf numFmtId="44" fontId="15" fillId="0" borderId="1" xfId="4" applyFont="1" applyFill="1" applyBorder="1" applyAlignment="1" applyProtection="1">
      <alignment horizontal="center" vertical="center" wrapText="1"/>
      <protection locked="0"/>
    </xf>
    <xf numFmtId="0" fontId="10" fillId="0" borderId="1" xfId="4" applyNumberFormat="1" applyFont="1" applyFill="1" applyBorder="1" applyAlignment="1">
      <alignment horizontal="center" vertical="center"/>
    </xf>
    <xf numFmtId="9" fontId="10" fillId="0" borderId="1" xfId="6" applyFont="1" applyFill="1" applyBorder="1" applyAlignment="1">
      <alignment vertical="center"/>
    </xf>
    <xf numFmtId="44" fontId="10" fillId="0" borderId="1" xfId="4" applyFont="1" applyFill="1" applyBorder="1" applyAlignment="1">
      <alignment vertical="center" wrapText="1"/>
    </xf>
    <xf numFmtId="9" fontId="15" fillId="0" borderId="1" xfId="6" applyFont="1" applyFill="1" applyBorder="1" applyAlignment="1">
      <alignment vertical="center"/>
    </xf>
    <xf numFmtId="44" fontId="15" fillId="0" borderId="1" xfId="4" applyFont="1" applyFill="1" applyBorder="1" applyAlignment="1" applyProtection="1">
      <alignment vertical="center" wrapText="1"/>
      <protection locked="0"/>
    </xf>
    <xf numFmtId="4" fontId="17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vertical="center"/>
    </xf>
    <xf numFmtId="44" fontId="15" fillId="0" borderId="1" xfId="0" applyNumberFormat="1" applyFont="1" applyBorder="1" applyAlignment="1">
      <alignment horizontal="center" vertical="center" wrapText="1"/>
    </xf>
    <xf numFmtId="44" fontId="15" fillId="0" borderId="1" xfId="0" applyNumberFormat="1" applyFont="1" applyBorder="1" applyAlignment="1" applyProtection="1">
      <alignment horizontal="center" vertical="center" wrapText="1"/>
      <protection locked="0"/>
    </xf>
    <xf numFmtId="44" fontId="11" fillId="0" borderId="1" xfId="0" applyNumberFormat="1" applyFont="1" applyBorder="1" applyAlignment="1">
      <alignment horizontal="center" vertical="center" wrapText="1"/>
    </xf>
    <xf numFmtId="44" fontId="10" fillId="0" borderId="1" xfId="0" applyNumberFormat="1" applyFont="1" applyBorder="1" applyAlignment="1" applyProtection="1">
      <alignment horizontal="center" vertical="center" wrapText="1"/>
      <protection locked="0"/>
    </xf>
    <xf numFmtId="44" fontId="17" fillId="0" borderId="1" xfId="0" applyNumberFormat="1" applyFont="1" applyBorder="1" applyAlignment="1" applyProtection="1">
      <alignment horizontal="center" vertical="center" wrapText="1"/>
      <protection locked="0"/>
    </xf>
    <xf numFmtId="44" fontId="15" fillId="0" borderId="1" xfId="0" applyNumberFormat="1" applyFont="1" applyBorder="1" applyAlignment="1" applyProtection="1">
      <alignment vertical="center" wrapText="1"/>
      <protection locked="0"/>
    </xf>
    <xf numFmtId="44" fontId="15" fillId="0" borderId="1" xfId="0" applyNumberFormat="1" applyFont="1" applyBorder="1" applyAlignment="1">
      <alignment vertical="center" wrapText="1"/>
    </xf>
    <xf numFmtId="44" fontId="10" fillId="0" borderId="1" xfId="0" applyNumberFormat="1" applyFont="1" applyBorder="1" applyAlignment="1">
      <alignment horizontal="center" vertical="center"/>
    </xf>
    <xf numFmtId="9" fontId="10" fillId="0" borderId="0" xfId="0" applyNumberFormat="1" applyFont="1" applyAlignment="1">
      <alignment horizontal="center" vertical="center"/>
    </xf>
    <xf numFmtId="169" fontId="11" fillId="0" borderId="0" xfId="0" applyNumberFormat="1" applyFont="1" applyAlignment="1">
      <alignment horizontal="center" vertical="center"/>
    </xf>
    <xf numFmtId="169" fontId="11" fillId="0" borderId="4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1" fontId="10" fillId="0" borderId="5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165" fontId="10" fillId="0" borderId="5" xfId="0" applyNumberFormat="1" applyFont="1" applyBorder="1" applyAlignment="1">
      <alignment horizontal="center" vertical="center"/>
    </xf>
    <xf numFmtId="9" fontId="10" fillId="0" borderId="5" xfId="0" applyNumberFormat="1" applyFont="1" applyBorder="1" applyAlignment="1">
      <alignment horizontal="center" vertical="center"/>
    </xf>
    <xf numFmtId="1" fontId="10" fillId="0" borderId="3" xfId="0" applyNumberFormat="1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3" fontId="23" fillId="0" borderId="3" xfId="0" applyNumberFormat="1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49" fontId="24" fillId="0" borderId="3" xfId="0" applyNumberFormat="1" applyFont="1" applyBorder="1" applyAlignment="1">
      <alignment horizontal="center" vertical="center"/>
    </xf>
    <xf numFmtId="166" fontId="24" fillId="0" borderId="4" xfId="0" applyNumberFormat="1" applyFont="1" applyBorder="1" applyAlignment="1">
      <alignment horizontal="center" vertical="center"/>
    </xf>
    <xf numFmtId="169" fontId="24" fillId="0" borderId="4" xfId="0" applyNumberFormat="1" applyFont="1" applyBorder="1" applyAlignment="1">
      <alignment horizontal="center" vertical="center"/>
    </xf>
    <xf numFmtId="169" fontId="24" fillId="0" borderId="1" xfId="0" applyNumberFormat="1" applyFont="1" applyBorder="1" applyAlignment="1">
      <alignment horizontal="center" vertical="center"/>
    </xf>
    <xf numFmtId="166" fontId="24" fillId="0" borderId="1" xfId="0" applyNumberFormat="1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10" fillId="0" borderId="5" xfId="0" applyFont="1" applyBorder="1" applyAlignment="1">
      <alignment horizontal="center" vertical="center" wrapText="1"/>
    </xf>
    <xf numFmtId="165" fontId="10" fillId="0" borderId="5" xfId="5" applyNumberFormat="1" applyFont="1" applyFill="1" applyBorder="1" applyAlignment="1" applyProtection="1">
      <alignment horizontal="center" vertical="center"/>
      <protection locked="0"/>
    </xf>
    <xf numFmtId="49" fontId="10" fillId="0" borderId="5" xfId="2" applyNumberFormat="1" applyFont="1" applyBorder="1" applyAlignment="1">
      <alignment horizontal="center" vertical="center" wrapText="1"/>
    </xf>
    <xf numFmtId="1" fontId="10" fillId="0" borderId="5" xfId="2" applyNumberFormat="1" applyFont="1" applyBorder="1" applyAlignment="1">
      <alignment horizontal="center" vertical="center"/>
    </xf>
    <xf numFmtId="9" fontId="10" fillId="0" borderId="5" xfId="2" applyNumberFormat="1" applyFont="1" applyBorder="1" applyAlignment="1" applyProtection="1">
      <alignment horizontal="center" vertical="center"/>
      <protection locked="0"/>
    </xf>
    <xf numFmtId="2" fontId="10" fillId="0" borderId="5" xfId="0" applyNumberFormat="1" applyFont="1" applyBorder="1" applyAlignment="1">
      <alignment horizontal="center" vertical="center"/>
    </xf>
    <xf numFmtId="165" fontId="10" fillId="0" borderId="5" xfId="5" applyNumberFormat="1" applyFont="1" applyFill="1" applyBorder="1" applyAlignment="1" applyProtection="1">
      <alignment horizontal="center" vertical="center"/>
    </xf>
    <xf numFmtId="49" fontId="24" fillId="0" borderId="4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44" fontId="10" fillId="0" borderId="5" xfId="4" applyFont="1" applyFill="1" applyBorder="1" applyAlignment="1">
      <alignment horizontal="center" vertical="center"/>
    </xf>
    <xf numFmtId="9" fontId="10" fillId="0" borderId="5" xfId="6" applyFont="1" applyFill="1" applyBorder="1" applyAlignment="1">
      <alignment horizontal="center" vertical="center"/>
    </xf>
    <xf numFmtId="1" fontId="10" fillId="0" borderId="2" xfId="0" applyNumberFormat="1" applyFont="1" applyBorder="1" applyAlignment="1">
      <alignment vertical="center"/>
    </xf>
    <xf numFmtId="1" fontId="10" fillId="0" borderId="3" xfId="0" applyNumberFormat="1" applyFont="1" applyBorder="1" applyAlignment="1">
      <alignment vertical="center"/>
    </xf>
    <xf numFmtId="1" fontId="24" fillId="0" borderId="4" xfId="0" applyNumberFormat="1" applyFont="1" applyBorder="1" applyAlignment="1">
      <alignment horizontal="center" vertical="center"/>
    </xf>
    <xf numFmtId="169" fontId="11" fillId="0" borderId="4" xfId="1" applyNumberFormat="1" applyFont="1" applyBorder="1" applyAlignment="1">
      <alignment horizontal="center" vertical="center"/>
    </xf>
    <xf numFmtId="2" fontId="10" fillId="0" borderId="5" xfId="3" applyNumberFormat="1" applyFont="1" applyBorder="1" applyAlignment="1">
      <alignment horizontal="center" vertical="center"/>
    </xf>
    <xf numFmtId="0" fontId="10" fillId="0" borderId="5" xfId="3" applyFont="1" applyBorder="1" applyAlignment="1">
      <alignment horizontal="center" vertical="center"/>
    </xf>
    <xf numFmtId="167" fontId="10" fillId="0" borderId="5" xfId="3" applyNumberFormat="1" applyFont="1" applyBorder="1" applyAlignment="1">
      <alignment horizontal="center" vertical="center"/>
    </xf>
    <xf numFmtId="3" fontId="10" fillId="0" borderId="5" xfId="3" applyNumberFormat="1" applyFont="1" applyBorder="1" applyAlignment="1">
      <alignment horizontal="center" vertical="center"/>
    </xf>
    <xf numFmtId="165" fontId="10" fillId="0" borderId="5" xfId="3" applyNumberFormat="1" applyFont="1" applyBorder="1" applyAlignment="1" applyProtection="1">
      <alignment horizontal="center" vertical="center"/>
      <protection locked="0"/>
    </xf>
    <xf numFmtId="9" fontId="10" fillId="0" borderId="5" xfId="3" applyNumberFormat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 wrapText="1"/>
    </xf>
    <xf numFmtId="1" fontId="10" fillId="0" borderId="3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3" fontId="10" fillId="0" borderId="3" xfId="1" applyNumberFormat="1" applyFont="1" applyBorder="1" applyAlignment="1">
      <alignment horizontal="center" vertical="center"/>
    </xf>
    <xf numFmtId="165" fontId="10" fillId="0" borderId="3" xfId="1" applyNumberFormat="1" applyFont="1" applyBorder="1" applyAlignment="1">
      <alignment horizontal="center" vertical="center"/>
    </xf>
    <xf numFmtId="49" fontId="11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1" fontId="10" fillId="0" borderId="5" xfId="1" applyNumberFormat="1" applyFont="1" applyBorder="1" applyAlignment="1">
      <alignment horizontal="center" vertical="center"/>
    </xf>
    <xf numFmtId="165" fontId="10" fillId="0" borderId="5" xfId="1" applyNumberFormat="1" applyFont="1" applyBorder="1" applyAlignment="1" applyProtection="1">
      <alignment horizontal="center" vertical="center"/>
      <protection locked="0"/>
    </xf>
    <xf numFmtId="9" fontId="10" fillId="0" borderId="5" xfId="1" applyNumberFormat="1" applyFont="1" applyBorder="1" applyAlignment="1">
      <alignment horizontal="center" vertical="center"/>
    </xf>
    <xf numFmtId="166" fontId="24" fillId="0" borderId="4" xfId="1" applyNumberFormat="1" applyFont="1" applyBorder="1" applyAlignment="1">
      <alignment horizontal="center" vertical="center"/>
    </xf>
    <xf numFmtId="167" fontId="10" fillId="0" borderId="5" xfId="0" applyNumberFormat="1" applyFont="1" applyBorder="1" applyAlignment="1">
      <alignment horizontal="center" vertical="center"/>
    </xf>
    <xf numFmtId="0" fontId="24" fillId="0" borderId="2" xfId="1" applyFont="1" applyBorder="1" applyAlignment="1">
      <alignment horizontal="center" vertical="center" wrapText="1"/>
    </xf>
    <xf numFmtId="1" fontId="23" fillId="0" borderId="3" xfId="1" applyNumberFormat="1" applyFont="1" applyBorder="1" applyAlignment="1">
      <alignment horizontal="center" vertical="center"/>
    </xf>
    <xf numFmtId="0" fontId="23" fillId="0" borderId="3" xfId="1" applyFont="1" applyBorder="1" applyAlignment="1">
      <alignment horizontal="center" vertical="center"/>
    </xf>
    <xf numFmtId="3" fontId="23" fillId="0" borderId="3" xfId="1" applyNumberFormat="1" applyFont="1" applyBorder="1" applyAlignment="1">
      <alignment horizontal="center" vertical="center"/>
    </xf>
    <xf numFmtId="165" fontId="23" fillId="0" borderId="3" xfId="1" applyNumberFormat="1" applyFont="1" applyBorder="1" applyAlignment="1">
      <alignment horizontal="center" vertical="center"/>
    </xf>
    <xf numFmtId="49" fontId="24" fillId="0" borderId="3" xfId="1" applyNumberFormat="1" applyFont="1" applyBorder="1" applyAlignment="1">
      <alignment horizontal="center" vertical="center"/>
    </xf>
    <xf numFmtId="169" fontId="24" fillId="0" borderId="4" xfId="1" applyNumberFormat="1" applyFont="1" applyBorder="1" applyAlignment="1">
      <alignment horizontal="center" vertical="center"/>
    </xf>
    <xf numFmtId="169" fontId="24" fillId="0" borderId="1" xfId="1" applyNumberFormat="1" applyFont="1" applyBorder="1" applyAlignment="1">
      <alignment horizontal="center" vertical="center"/>
    </xf>
    <xf numFmtId="166" fontId="24" fillId="0" borderId="1" xfId="1" applyNumberFormat="1" applyFont="1" applyBorder="1" applyAlignment="1">
      <alignment horizontal="center" vertical="center"/>
    </xf>
    <xf numFmtId="0" fontId="25" fillId="0" borderId="0" xfId="0" applyFont="1"/>
    <xf numFmtId="3" fontId="10" fillId="0" borderId="5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9" fontId="10" fillId="0" borderId="5" xfId="0" applyNumberFormat="1" applyFont="1" applyBorder="1" applyAlignment="1" applyProtection="1">
      <alignment vertical="center" wrapText="1"/>
      <protection locked="0"/>
    </xf>
    <xf numFmtId="44" fontId="15" fillId="0" borderId="5" xfId="4" applyFont="1" applyFill="1" applyBorder="1" applyAlignment="1" applyProtection="1">
      <alignment vertical="center" wrapText="1"/>
      <protection locked="0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44" fontId="27" fillId="0" borderId="4" xfId="0" applyNumberFormat="1" applyFont="1" applyBorder="1" applyAlignment="1">
      <alignment horizontal="center" vertical="center"/>
    </xf>
    <xf numFmtId="44" fontId="27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9" fontId="15" fillId="0" borderId="5" xfId="0" applyNumberFormat="1" applyFont="1" applyBorder="1" applyAlignment="1" applyProtection="1">
      <alignment horizontal="center" vertical="center" wrapText="1"/>
      <protection locked="0"/>
    </xf>
    <xf numFmtId="44" fontId="15" fillId="0" borderId="5" xfId="0" applyNumberFormat="1" applyFont="1" applyBorder="1" applyAlignment="1" applyProtection="1">
      <alignment horizontal="center" vertical="center" wrapText="1"/>
      <protection locked="0"/>
    </xf>
    <xf numFmtId="3" fontId="15" fillId="0" borderId="5" xfId="0" applyNumberFormat="1" applyFont="1" applyBorder="1" applyAlignment="1">
      <alignment horizontal="center" vertical="center" wrapText="1"/>
    </xf>
    <xf numFmtId="4" fontId="15" fillId="0" borderId="5" xfId="0" applyNumberFormat="1" applyFont="1" applyBorder="1" applyAlignment="1" applyProtection="1">
      <alignment horizontal="center" vertical="center" wrapText="1"/>
      <protection locked="0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11" fillId="0" borderId="8" xfId="0" applyFont="1" applyBorder="1" applyAlignment="1">
      <alignment horizontal="center" vertical="center" wrapText="1"/>
    </xf>
    <xf numFmtId="44" fontId="10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4" fontId="10" fillId="0" borderId="1" xfId="4" applyFont="1" applyFill="1" applyBorder="1" applyAlignment="1">
      <alignment horizontal="center" vertical="center"/>
    </xf>
    <xf numFmtId="9" fontId="10" fillId="0" borderId="1" xfId="6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" fontId="24" fillId="0" borderId="1" xfId="0" applyNumberFormat="1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1" fontId="24" fillId="0" borderId="2" xfId="0" applyNumberFormat="1" applyFont="1" applyBorder="1" applyAlignment="1">
      <alignment horizontal="center" vertical="center"/>
    </xf>
    <xf numFmtId="1" fontId="24" fillId="0" borderId="3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/>
    </xf>
    <xf numFmtId="0" fontId="11" fillId="0" borderId="1" xfId="7" applyFont="1" applyBorder="1" applyAlignment="1" applyProtection="1">
      <alignment horizontal="center" vertical="center" wrapText="1"/>
      <protection locked="0"/>
    </xf>
    <xf numFmtId="1" fontId="11" fillId="0" borderId="1" xfId="1" applyNumberFormat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 wrapText="1"/>
    </xf>
    <xf numFmtId="1" fontId="24" fillId="0" borderId="1" xfId="1" applyNumberFormat="1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" fontId="11" fillId="0" borderId="1" xfId="7" applyNumberFormat="1" applyFont="1" applyBorder="1" applyAlignment="1" applyProtection="1">
      <alignment horizontal="center" vertical="center" wrapText="1"/>
      <protection locked="0"/>
    </xf>
    <xf numFmtId="1" fontId="11" fillId="0" borderId="7" xfId="7" applyNumberFormat="1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shrinkToFit="1"/>
    </xf>
  </cellXfs>
  <cellStyles count="9">
    <cellStyle name="Dziesiętny" xfId="8" builtinId="3"/>
    <cellStyle name="Normalny" xfId="0" builtinId="0"/>
    <cellStyle name="Normalny 2" xfId="1" xr:uid="{00000000-0005-0000-0000-000002000000}"/>
    <cellStyle name="Normalny_Arkusz1" xfId="2" xr:uid="{00000000-0005-0000-0000-000003000000}"/>
    <cellStyle name="Normalny_Arkusz1 2" xfId="3" xr:uid="{00000000-0005-0000-0000-000004000000}"/>
    <cellStyle name="Normalny_formularz_cenowy" xfId="7" xr:uid="{00000000-0005-0000-0000-000005000000}"/>
    <cellStyle name="Procentowy" xfId="6" builtinId="5"/>
    <cellStyle name="Walutowy" xfId="4" builtinId="4"/>
    <cellStyle name="Walutowy 2" xfId="5" xr:uid="{00000000-0005-0000-0000-000008000000}"/>
  </cellStyles>
  <dxfs count="0"/>
  <tableStyles count="2" defaultTableStyle="TableStyleMedium2" defaultPivotStyle="PivotStyleLight16">
    <tableStyle name="Styl tabeli 1" pivot="0" count="0" xr9:uid="{00000000-0011-0000-FFFF-FFFF00000000}"/>
    <tableStyle name="Styl tabeli 2" pivot="0" count="0" xr9:uid="{00000000-0011-0000-FFFF-FFFF01000000}"/>
  </tableStyles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0"/>
  <sheetViews>
    <sheetView tabSelected="1" view="pageLayout" topLeftCell="A77" zoomScale="80" zoomScaleNormal="70" zoomScaleSheetLayoutView="70" zoomScalePageLayoutView="80" workbookViewId="0">
      <selection activeCell="A125" sqref="A125:M125"/>
    </sheetView>
  </sheetViews>
  <sheetFormatPr defaultRowHeight="16.5" x14ac:dyDescent="0.2"/>
  <cols>
    <col min="1" max="1" width="4.42578125" style="15" customWidth="1"/>
    <col min="2" max="2" width="62.140625" style="15" customWidth="1"/>
    <col min="3" max="3" width="23.140625" style="15" customWidth="1"/>
    <col min="4" max="4" width="12.85546875" style="15" customWidth="1"/>
    <col min="5" max="5" width="10.42578125" style="15" customWidth="1"/>
    <col min="6" max="6" width="10.7109375" style="15" customWidth="1"/>
    <col min="7" max="7" width="6" style="15" customWidth="1"/>
    <col min="8" max="8" width="13.85546875" style="15" customWidth="1"/>
    <col min="9" max="9" width="9.140625" style="15" customWidth="1"/>
    <col min="10" max="10" width="14.140625" style="15" customWidth="1"/>
    <col min="11" max="11" width="21.5703125" style="16" customWidth="1"/>
    <col min="12" max="12" width="21.85546875" style="16" customWidth="1"/>
    <col min="13" max="13" width="9" style="19" customWidth="1"/>
    <col min="14" max="15" width="9.140625" style="3"/>
    <col min="16" max="17" width="0.140625" style="3" customWidth="1"/>
    <col min="18" max="16384" width="9.140625" style="3"/>
  </cols>
  <sheetData>
    <row r="1" spans="1:13" s="1" customFormat="1" ht="30" customHeight="1" x14ac:dyDescent="0.2">
      <c r="A1" s="7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9" t="s">
        <v>154</v>
      </c>
      <c r="G1" s="7" t="s">
        <v>5</v>
      </c>
      <c r="H1" s="10" t="s">
        <v>161</v>
      </c>
      <c r="I1" s="11" t="s">
        <v>6</v>
      </c>
      <c r="J1" s="12" t="s">
        <v>162</v>
      </c>
      <c r="K1" s="13" t="s">
        <v>7</v>
      </c>
      <c r="L1" s="13" t="s">
        <v>8</v>
      </c>
      <c r="M1" s="14" t="s">
        <v>9</v>
      </c>
    </row>
    <row r="2" spans="1:13" s="2" customFormat="1" ht="30" customHeight="1" x14ac:dyDescent="0.2">
      <c r="A2" s="14">
        <v>1</v>
      </c>
      <c r="B2" s="14">
        <v>2</v>
      </c>
      <c r="C2" s="14">
        <v>3</v>
      </c>
      <c r="D2" s="14">
        <v>4</v>
      </c>
      <c r="E2" s="14">
        <v>5</v>
      </c>
      <c r="F2" s="14">
        <v>6</v>
      </c>
      <c r="G2" s="14">
        <v>7</v>
      </c>
      <c r="H2" s="14">
        <v>8</v>
      </c>
      <c r="I2" s="14">
        <v>9</v>
      </c>
      <c r="J2" s="14">
        <v>10</v>
      </c>
      <c r="K2" s="14">
        <v>11</v>
      </c>
      <c r="L2" s="14">
        <v>12</v>
      </c>
      <c r="M2" s="14">
        <v>13</v>
      </c>
    </row>
    <row r="3" spans="1:13" s="4" customFormat="1" ht="15.75" x14ac:dyDescent="0.2">
      <c r="A3" s="220" t="s">
        <v>132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2"/>
    </row>
    <row r="4" spans="1:13" ht="51.75" customHeight="1" x14ac:dyDescent="0.2">
      <c r="A4" s="33">
        <v>1</v>
      </c>
      <c r="B4" s="51" t="s">
        <v>38</v>
      </c>
      <c r="C4" s="212"/>
      <c r="D4" s="33"/>
      <c r="E4" s="35"/>
      <c r="F4" s="36">
        <v>20</v>
      </c>
      <c r="G4" s="33" t="s">
        <v>29</v>
      </c>
      <c r="H4" s="37"/>
      <c r="I4" s="38"/>
      <c r="J4" s="37">
        <f>H4*(1+I4)</f>
        <v>0</v>
      </c>
      <c r="K4" s="39">
        <f>F4*H4</f>
        <v>0</v>
      </c>
      <c r="L4" s="39">
        <f>K4*(1+I4)</f>
        <v>0</v>
      </c>
      <c r="M4" s="100"/>
    </row>
    <row r="5" spans="1:13" s="4" customFormat="1" ht="15.75" x14ac:dyDescent="0.2">
      <c r="A5" s="220" t="s">
        <v>133</v>
      </c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2"/>
    </row>
    <row r="6" spans="1:13" ht="30" customHeight="1" x14ac:dyDescent="0.2">
      <c r="A6" s="33">
        <v>1</v>
      </c>
      <c r="B6" s="51" t="s">
        <v>11</v>
      </c>
      <c r="C6" s="212"/>
      <c r="D6" s="33"/>
      <c r="E6" s="35"/>
      <c r="F6" s="36">
        <v>7000</v>
      </c>
      <c r="G6" s="33" t="s">
        <v>12</v>
      </c>
      <c r="H6" s="37"/>
      <c r="I6" s="38"/>
      <c r="J6" s="37">
        <f>H6*(1+I6)</f>
        <v>0</v>
      </c>
      <c r="K6" s="39">
        <f>F6*H6</f>
        <v>0</v>
      </c>
      <c r="L6" s="39">
        <f>K6*(1+I6)</f>
        <v>0</v>
      </c>
      <c r="M6" s="47"/>
    </row>
    <row r="7" spans="1:13" s="4" customFormat="1" ht="15.75" x14ac:dyDescent="0.2">
      <c r="A7" s="220" t="s">
        <v>134</v>
      </c>
      <c r="B7" s="221"/>
      <c r="C7" s="221"/>
      <c r="D7" s="221"/>
      <c r="E7" s="221"/>
      <c r="F7" s="221"/>
      <c r="G7" s="221"/>
      <c r="H7" s="221"/>
      <c r="I7" s="221"/>
      <c r="J7" s="221"/>
      <c r="K7" s="221"/>
      <c r="L7" s="221"/>
      <c r="M7" s="222"/>
    </row>
    <row r="8" spans="1:13" ht="30" customHeight="1" x14ac:dyDescent="0.2">
      <c r="A8" s="33">
        <v>1</v>
      </c>
      <c r="B8" s="51" t="s">
        <v>50</v>
      </c>
      <c r="C8" s="212"/>
      <c r="D8" s="40"/>
      <c r="E8" s="35"/>
      <c r="F8" s="41">
        <v>200</v>
      </c>
      <c r="G8" s="33" t="s">
        <v>51</v>
      </c>
      <c r="H8" s="37"/>
      <c r="I8" s="38"/>
      <c r="J8" s="37">
        <f>H8*(1+I8)</f>
        <v>0</v>
      </c>
      <c r="K8" s="39">
        <f>F8*H8</f>
        <v>0</v>
      </c>
      <c r="L8" s="39">
        <f>K8*(1+I8)</f>
        <v>0</v>
      </c>
      <c r="M8" s="47"/>
    </row>
    <row r="9" spans="1:13" s="4" customFormat="1" ht="15.75" x14ac:dyDescent="0.2">
      <c r="A9" s="220" t="s">
        <v>135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</row>
    <row r="10" spans="1:13" s="5" customFormat="1" ht="54" customHeight="1" x14ac:dyDescent="0.2">
      <c r="A10" s="33">
        <v>1</v>
      </c>
      <c r="B10" s="52" t="s">
        <v>36</v>
      </c>
      <c r="C10" s="212"/>
      <c r="D10" s="40"/>
      <c r="E10" s="35"/>
      <c r="F10" s="33">
        <v>100</v>
      </c>
      <c r="G10" s="33" t="s">
        <v>15</v>
      </c>
      <c r="H10" s="42"/>
      <c r="I10" s="38"/>
      <c r="J10" s="37">
        <f>H10*(1+I10)</f>
        <v>0</v>
      </c>
      <c r="K10" s="39">
        <f>F10*H10</f>
        <v>0</v>
      </c>
      <c r="L10" s="39">
        <f>K10*(1+I10)</f>
        <v>0</v>
      </c>
      <c r="M10" s="47"/>
    </row>
    <row r="11" spans="1:13" s="4" customFormat="1" ht="15.75" x14ac:dyDescent="0.2">
      <c r="A11" s="220" t="s">
        <v>136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</row>
    <row r="12" spans="1:13" ht="33" customHeight="1" x14ac:dyDescent="0.2">
      <c r="A12" s="33">
        <v>1</v>
      </c>
      <c r="B12" s="52" t="s">
        <v>16</v>
      </c>
      <c r="C12" s="212"/>
      <c r="D12" s="33"/>
      <c r="E12" s="35"/>
      <c r="F12" s="36">
        <v>700</v>
      </c>
      <c r="G12" s="33" t="s">
        <v>14</v>
      </c>
      <c r="H12" s="37"/>
      <c r="I12" s="38"/>
      <c r="J12" s="37">
        <f>H12*(1+I12)</f>
        <v>0</v>
      </c>
      <c r="K12" s="39">
        <f>F12*H12</f>
        <v>0</v>
      </c>
      <c r="L12" s="39">
        <f>K12*(1+I12)</f>
        <v>0</v>
      </c>
      <c r="M12" s="49"/>
    </row>
    <row r="13" spans="1:13" s="4" customFormat="1" ht="15.75" x14ac:dyDescent="0.2">
      <c r="A13" s="220" t="s">
        <v>137</v>
      </c>
      <c r="B13" s="221"/>
      <c r="C13" s="221"/>
      <c r="D13" s="221"/>
      <c r="E13" s="221"/>
      <c r="F13" s="221"/>
      <c r="G13" s="221"/>
      <c r="H13" s="221"/>
      <c r="I13" s="221"/>
      <c r="J13" s="221"/>
      <c r="K13" s="221"/>
      <c r="L13" s="221"/>
      <c r="M13" s="222"/>
    </row>
    <row r="14" spans="1:13" ht="30" customHeight="1" x14ac:dyDescent="0.2">
      <c r="A14" s="33">
        <v>1</v>
      </c>
      <c r="B14" s="52" t="s">
        <v>17</v>
      </c>
      <c r="C14" s="34" t="s">
        <v>52</v>
      </c>
      <c r="D14" s="33"/>
      <c r="E14" s="35"/>
      <c r="F14" s="36">
        <v>3</v>
      </c>
      <c r="G14" s="33" t="s">
        <v>10</v>
      </c>
      <c r="H14" s="37"/>
      <c r="I14" s="38"/>
      <c r="J14" s="37">
        <f>H14*(1+I14)</f>
        <v>0</v>
      </c>
      <c r="K14" s="43">
        <f>F14*H14</f>
        <v>0</v>
      </c>
      <c r="L14" s="43">
        <f>K14*(1+I14)</f>
        <v>0</v>
      </c>
      <c r="M14" s="49"/>
    </row>
    <row r="15" spans="1:13" ht="30" customHeight="1" x14ac:dyDescent="0.2">
      <c r="A15" s="33">
        <v>2</v>
      </c>
      <c r="B15" s="52" t="s">
        <v>58</v>
      </c>
      <c r="C15" s="127" t="s">
        <v>59</v>
      </c>
      <c r="D15" s="128"/>
      <c r="E15" s="129"/>
      <c r="F15" s="130">
        <v>10</v>
      </c>
      <c r="G15" s="128" t="s">
        <v>10</v>
      </c>
      <c r="H15" s="131"/>
      <c r="I15" s="132"/>
      <c r="J15" s="131">
        <f>H15*(1+I15)</f>
        <v>0</v>
      </c>
      <c r="K15" s="43">
        <f>F15*H15</f>
        <v>0</v>
      </c>
      <c r="L15" s="43">
        <f>K15*(1+I15)</f>
        <v>0</v>
      </c>
      <c r="M15" s="49"/>
    </row>
    <row r="16" spans="1:13" s="144" customFormat="1" ht="31.5" customHeight="1" x14ac:dyDescent="0.2">
      <c r="A16" s="227"/>
      <c r="B16" s="228"/>
      <c r="C16" s="134"/>
      <c r="D16" s="135"/>
      <c r="E16" s="136"/>
      <c r="F16" s="137"/>
      <c r="G16" s="135"/>
      <c r="H16" s="138"/>
      <c r="I16" s="139"/>
      <c r="J16" s="140" t="s">
        <v>13</v>
      </c>
      <c r="K16" s="141">
        <f>SUM(K14:K15)</f>
        <v>0</v>
      </c>
      <c r="L16" s="142">
        <f>SUM(L14:L15)</f>
        <v>0</v>
      </c>
      <c r="M16" s="143"/>
    </row>
    <row r="17" spans="1:13" s="4" customFormat="1" ht="15.75" x14ac:dyDescent="0.2">
      <c r="A17" s="220" t="s">
        <v>138</v>
      </c>
      <c r="B17" s="221"/>
      <c r="C17" s="229"/>
      <c r="D17" s="229"/>
      <c r="E17" s="229"/>
      <c r="F17" s="229"/>
      <c r="G17" s="229"/>
      <c r="H17" s="229"/>
      <c r="I17" s="229"/>
      <c r="J17" s="229"/>
      <c r="K17" s="221"/>
      <c r="L17" s="221"/>
      <c r="M17" s="222"/>
    </row>
    <row r="18" spans="1:13" ht="31.5" x14ac:dyDescent="0.2">
      <c r="A18" s="33">
        <v>1</v>
      </c>
      <c r="B18" s="54" t="s">
        <v>18</v>
      </c>
      <c r="C18" s="45" t="s">
        <v>39</v>
      </c>
      <c r="D18" s="45"/>
      <c r="E18" s="18"/>
      <c r="F18" s="45">
        <v>10000</v>
      </c>
      <c r="G18" s="33" t="s">
        <v>12</v>
      </c>
      <c r="H18" s="46"/>
      <c r="I18" s="38"/>
      <c r="J18" s="37">
        <f t="shared" ref="J18:J24" si="0">H18*(1+I18)</f>
        <v>0</v>
      </c>
      <c r="K18" s="43">
        <f>F18*H18</f>
        <v>0</v>
      </c>
      <c r="L18" s="43">
        <f t="shared" ref="L18:L24" si="1">K18*(1+I18)</f>
        <v>0</v>
      </c>
      <c r="M18" s="47"/>
    </row>
    <row r="19" spans="1:13" ht="48" customHeight="1" x14ac:dyDescent="0.2">
      <c r="A19" s="33">
        <v>2</v>
      </c>
      <c r="B19" s="52" t="s">
        <v>40</v>
      </c>
      <c r="C19" s="18" t="s">
        <v>19</v>
      </c>
      <c r="D19" s="33"/>
      <c r="E19" s="18"/>
      <c r="F19" s="33">
        <v>30</v>
      </c>
      <c r="G19" s="33" t="s">
        <v>12</v>
      </c>
      <c r="H19" s="48"/>
      <c r="I19" s="38"/>
      <c r="J19" s="37">
        <f t="shared" si="0"/>
        <v>0</v>
      </c>
      <c r="K19" s="43">
        <f t="shared" ref="K19:K24" si="2">F19*H19</f>
        <v>0</v>
      </c>
      <c r="L19" s="43">
        <f t="shared" si="1"/>
        <v>0</v>
      </c>
      <c r="M19" s="47"/>
    </row>
    <row r="20" spans="1:13" ht="30" customHeight="1" x14ac:dyDescent="0.2">
      <c r="A20" s="33">
        <v>3</v>
      </c>
      <c r="B20" s="52" t="s">
        <v>20</v>
      </c>
      <c r="C20" s="18" t="s">
        <v>21</v>
      </c>
      <c r="D20" s="33"/>
      <c r="E20" s="18"/>
      <c r="F20" s="41">
        <v>3500</v>
      </c>
      <c r="G20" s="33" t="s">
        <v>12</v>
      </c>
      <c r="H20" s="48"/>
      <c r="I20" s="38"/>
      <c r="J20" s="37">
        <f t="shared" si="0"/>
        <v>0</v>
      </c>
      <c r="K20" s="43">
        <f t="shared" si="2"/>
        <v>0</v>
      </c>
      <c r="L20" s="43">
        <f t="shared" si="1"/>
        <v>0</v>
      </c>
      <c r="M20" s="47"/>
    </row>
    <row r="21" spans="1:13" ht="30" customHeight="1" x14ac:dyDescent="0.2">
      <c r="A21" s="33">
        <v>4</v>
      </c>
      <c r="B21" s="52" t="s">
        <v>22</v>
      </c>
      <c r="C21" s="18" t="s">
        <v>37</v>
      </c>
      <c r="D21" s="33"/>
      <c r="E21" s="18"/>
      <c r="F21" s="33">
        <v>200</v>
      </c>
      <c r="G21" s="33" t="s">
        <v>12</v>
      </c>
      <c r="H21" s="48"/>
      <c r="I21" s="38"/>
      <c r="J21" s="37">
        <f t="shared" si="0"/>
        <v>0</v>
      </c>
      <c r="K21" s="43">
        <f t="shared" si="2"/>
        <v>0</v>
      </c>
      <c r="L21" s="43">
        <f t="shared" si="1"/>
        <v>0</v>
      </c>
      <c r="M21" s="47"/>
    </row>
    <row r="22" spans="1:13" ht="30" customHeight="1" x14ac:dyDescent="0.2">
      <c r="A22" s="33">
        <v>5</v>
      </c>
      <c r="B22" s="52" t="s">
        <v>23</v>
      </c>
      <c r="C22" s="18" t="s">
        <v>24</v>
      </c>
      <c r="D22" s="33"/>
      <c r="E22" s="18"/>
      <c r="F22" s="41">
        <v>65000</v>
      </c>
      <c r="G22" s="33" t="s">
        <v>12</v>
      </c>
      <c r="H22" s="48"/>
      <c r="I22" s="38"/>
      <c r="J22" s="37">
        <f t="shared" si="0"/>
        <v>0</v>
      </c>
      <c r="K22" s="43">
        <f t="shared" si="2"/>
        <v>0</v>
      </c>
      <c r="L22" s="43">
        <f t="shared" si="1"/>
        <v>0</v>
      </c>
      <c r="M22" s="47"/>
    </row>
    <row r="23" spans="1:13" ht="30" customHeight="1" x14ac:dyDescent="0.2">
      <c r="A23" s="33">
        <v>6</v>
      </c>
      <c r="B23" s="52" t="s">
        <v>25</v>
      </c>
      <c r="C23" s="212"/>
      <c r="D23" s="33"/>
      <c r="E23" s="18"/>
      <c r="F23" s="41">
        <v>3500</v>
      </c>
      <c r="G23" s="33" t="s">
        <v>12</v>
      </c>
      <c r="H23" s="48"/>
      <c r="I23" s="38"/>
      <c r="J23" s="37">
        <f t="shared" si="0"/>
        <v>0</v>
      </c>
      <c r="K23" s="43">
        <f t="shared" si="2"/>
        <v>0</v>
      </c>
      <c r="L23" s="43">
        <f t="shared" si="1"/>
        <v>0</v>
      </c>
      <c r="M23" s="47"/>
    </row>
    <row r="24" spans="1:13" ht="30" customHeight="1" x14ac:dyDescent="0.2">
      <c r="A24" s="33">
        <v>7</v>
      </c>
      <c r="B24" s="52" t="s">
        <v>26</v>
      </c>
      <c r="C24" s="212"/>
      <c r="D24" s="33"/>
      <c r="E24" s="18"/>
      <c r="F24" s="33">
        <v>100</v>
      </c>
      <c r="G24" s="33" t="s">
        <v>12</v>
      </c>
      <c r="H24" s="48"/>
      <c r="I24" s="38"/>
      <c r="J24" s="37">
        <f t="shared" si="0"/>
        <v>0</v>
      </c>
      <c r="K24" s="43">
        <f t="shared" si="2"/>
        <v>0</v>
      </c>
      <c r="L24" s="43">
        <f t="shared" si="1"/>
        <v>0</v>
      </c>
      <c r="M24" s="47"/>
    </row>
    <row r="25" spans="1:13" ht="30" customHeight="1" x14ac:dyDescent="0.2">
      <c r="A25" s="33">
        <v>8</v>
      </c>
      <c r="B25" s="52" t="s">
        <v>27</v>
      </c>
      <c r="C25" s="212"/>
      <c r="D25" s="128"/>
      <c r="E25" s="145"/>
      <c r="F25" s="128">
        <v>100</v>
      </c>
      <c r="G25" s="128" t="s">
        <v>12</v>
      </c>
      <c r="H25" s="146"/>
      <c r="I25" s="132"/>
      <c r="J25" s="131">
        <f>H25*(1+I25)</f>
        <v>0</v>
      </c>
      <c r="K25" s="43">
        <f>F25*H25</f>
        <v>0</v>
      </c>
      <c r="L25" s="43">
        <f>K25*(1+I25)</f>
        <v>0</v>
      </c>
      <c r="M25" s="47"/>
    </row>
    <row r="26" spans="1:13" s="144" customFormat="1" ht="33" customHeight="1" x14ac:dyDescent="0.2">
      <c r="A26" s="227"/>
      <c r="B26" s="228"/>
      <c r="C26" s="134"/>
      <c r="D26" s="135"/>
      <c r="E26" s="136"/>
      <c r="F26" s="137"/>
      <c r="G26" s="135"/>
      <c r="H26" s="138"/>
      <c r="I26" s="139"/>
      <c r="J26" s="140" t="s">
        <v>13</v>
      </c>
      <c r="K26" s="141">
        <f>SUM(K18:K25)</f>
        <v>0</v>
      </c>
      <c r="L26" s="142">
        <f>SUM(L18:L25)</f>
        <v>0</v>
      </c>
      <c r="M26" s="143"/>
    </row>
    <row r="27" spans="1:13" s="4" customFormat="1" ht="15.75" x14ac:dyDescent="0.2">
      <c r="A27" s="220" t="s">
        <v>139</v>
      </c>
      <c r="B27" s="221"/>
      <c r="C27" s="229"/>
      <c r="D27" s="229"/>
      <c r="E27" s="229"/>
      <c r="F27" s="229"/>
      <c r="G27" s="229"/>
      <c r="H27" s="229"/>
      <c r="I27" s="229"/>
      <c r="J27" s="229"/>
      <c r="K27" s="221"/>
      <c r="L27" s="221"/>
      <c r="M27" s="222"/>
    </row>
    <row r="28" spans="1:13" ht="77.25" customHeight="1" x14ac:dyDescent="0.2">
      <c r="A28" s="33">
        <v>1</v>
      </c>
      <c r="B28" s="52" t="s">
        <v>117</v>
      </c>
      <c r="C28" s="212"/>
      <c r="D28" s="33"/>
      <c r="E28" s="35"/>
      <c r="F28" s="41">
        <v>7000</v>
      </c>
      <c r="G28" s="33" t="s">
        <v>12</v>
      </c>
      <c r="H28" s="37"/>
      <c r="I28" s="55"/>
      <c r="J28" s="37">
        <f>H28*(1+I28)</f>
        <v>0</v>
      </c>
      <c r="K28" s="39">
        <f>F28*H28</f>
        <v>0</v>
      </c>
      <c r="L28" s="39">
        <f>K28*(1+I28)</f>
        <v>0</v>
      </c>
      <c r="M28" s="47"/>
    </row>
    <row r="29" spans="1:13" s="4" customFormat="1" ht="15.75" x14ac:dyDescent="0.2">
      <c r="A29" s="223" t="s">
        <v>140</v>
      </c>
      <c r="B29" s="223"/>
      <c r="C29" s="223"/>
      <c r="D29" s="223"/>
      <c r="E29" s="223"/>
      <c r="F29" s="223"/>
      <c r="G29" s="223"/>
      <c r="H29" s="223"/>
      <c r="I29" s="223"/>
      <c r="J29" s="223"/>
      <c r="K29" s="223"/>
      <c r="L29" s="223"/>
      <c r="M29" s="223"/>
    </row>
    <row r="30" spans="1:13" ht="30" customHeight="1" x14ac:dyDescent="0.2">
      <c r="A30" s="33">
        <v>1</v>
      </c>
      <c r="B30" s="52" t="s">
        <v>28</v>
      </c>
      <c r="C30" s="212"/>
      <c r="D30" s="33"/>
      <c r="E30" s="35"/>
      <c r="F30" s="36">
        <v>100</v>
      </c>
      <c r="G30" s="33" t="s">
        <v>12</v>
      </c>
      <c r="H30" s="101"/>
      <c r="I30" s="38"/>
      <c r="J30" s="37">
        <f>H30*(1+I30)</f>
        <v>0</v>
      </c>
      <c r="K30" s="39">
        <f>F30*H30</f>
        <v>0</v>
      </c>
      <c r="L30" s="39">
        <f>K30*(1+I30)</f>
        <v>0</v>
      </c>
      <c r="M30" s="47"/>
    </row>
    <row r="31" spans="1:13" s="4" customFormat="1" ht="15.75" x14ac:dyDescent="0.2">
      <c r="A31" s="223" t="s">
        <v>141</v>
      </c>
      <c r="B31" s="223"/>
      <c r="C31" s="223"/>
      <c r="D31" s="223"/>
      <c r="E31" s="223"/>
      <c r="F31" s="223"/>
      <c r="G31" s="223"/>
      <c r="H31" s="223"/>
      <c r="I31" s="223"/>
      <c r="J31" s="223"/>
      <c r="K31" s="223"/>
      <c r="L31" s="223"/>
      <c r="M31" s="223"/>
    </row>
    <row r="32" spans="1:13" ht="30" customHeight="1" x14ac:dyDescent="0.2">
      <c r="A32" s="33">
        <v>1</v>
      </c>
      <c r="B32" s="52" t="s">
        <v>125</v>
      </c>
      <c r="C32" s="212"/>
      <c r="D32" s="40"/>
      <c r="E32" s="35"/>
      <c r="F32" s="33">
        <v>400</v>
      </c>
      <c r="G32" s="33" t="s">
        <v>10</v>
      </c>
      <c r="H32" s="37"/>
      <c r="I32" s="38"/>
      <c r="J32" s="37">
        <f>H32*(1+I32)</f>
        <v>0</v>
      </c>
      <c r="K32" s="39">
        <f>F32*H32</f>
        <v>0</v>
      </c>
      <c r="L32" s="39">
        <f>K32*(1+I32)</f>
        <v>0</v>
      </c>
      <c r="M32" s="47"/>
    </row>
    <row r="33" spans="1:13" s="4" customFormat="1" ht="15.75" x14ac:dyDescent="0.2">
      <c r="A33" s="223" t="s">
        <v>142</v>
      </c>
      <c r="B33" s="223"/>
      <c r="C33" s="223"/>
      <c r="D33" s="223"/>
      <c r="E33" s="223"/>
      <c r="F33" s="223"/>
      <c r="G33" s="223"/>
      <c r="H33" s="223"/>
      <c r="I33" s="223"/>
      <c r="J33" s="223"/>
      <c r="K33" s="223"/>
      <c r="L33" s="223"/>
      <c r="M33" s="223"/>
    </row>
    <row r="34" spans="1:13" ht="69.75" customHeight="1" x14ac:dyDescent="0.2">
      <c r="A34" s="33">
        <v>1</v>
      </c>
      <c r="B34" s="52" t="s">
        <v>118</v>
      </c>
      <c r="C34" s="18" t="s">
        <v>57</v>
      </c>
      <c r="D34" s="33"/>
      <c r="E34" s="35"/>
      <c r="F34" s="36">
        <v>4400</v>
      </c>
      <c r="G34" s="33" t="s">
        <v>14</v>
      </c>
      <c r="H34" s="37"/>
      <c r="I34" s="38"/>
      <c r="J34" s="37">
        <f>H34*(1+I34)</f>
        <v>0</v>
      </c>
      <c r="K34" s="43">
        <f>F34*H34</f>
        <v>0</v>
      </c>
      <c r="L34" s="43">
        <f>K34*(1+I34)</f>
        <v>0</v>
      </c>
      <c r="M34" s="49"/>
    </row>
    <row r="35" spans="1:13" ht="30" customHeight="1" x14ac:dyDescent="0.2">
      <c r="A35" s="33">
        <v>2</v>
      </c>
      <c r="B35" s="97" t="s">
        <v>119</v>
      </c>
      <c r="C35" s="147" t="s">
        <v>61</v>
      </c>
      <c r="D35" s="148"/>
      <c r="E35" s="129"/>
      <c r="F35" s="148">
        <v>8</v>
      </c>
      <c r="G35" s="148" t="s">
        <v>14</v>
      </c>
      <c r="H35" s="131"/>
      <c r="I35" s="149"/>
      <c r="J35" s="131">
        <f>H35*(1+I35)</f>
        <v>0</v>
      </c>
      <c r="K35" s="43">
        <f>F35*H35</f>
        <v>0</v>
      </c>
      <c r="L35" s="43">
        <f>K35*(1+I35)</f>
        <v>0</v>
      </c>
      <c r="M35" s="47"/>
    </row>
    <row r="36" spans="1:13" s="144" customFormat="1" ht="29.25" customHeight="1" x14ac:dyDescent="0.2">
      <c r="A36" s="225"/>
      <c r="B36" s="226"/>
      <c r="C36" s="134"/>
      <c r="D36" s="135"/>
      <c r="E36" s="136"/>
      <c r="F36" s="137"/>
      <c r="G36" s="135"/>
      <c r="H36" s="138"/>
      <c r="I36" s="139"/>
      <c r="J36" s="140" t="s">
        <v>13</v>
      </c>
      <c r="K36" s="141">
        <f>SUM(K34:K35)</f>
        <v>0</v>
      </c>
      <c r="L36" s="142">
        <f>SUM(L34:L35)</f>
        <v>0</v>
      </c>
      <c r="M36" s="143"/>
    </row>
    <row r="37" spans="1:13" s="4" customFormat="1" ht="15.75" x14ac:dyDescent="0.2">
      <c r="A37" s="223" t="s">
        <v>143</v>
      </c>
      <c r="B37" s="223"/>
      <c r="C37" s="224"/>
      <c r="D37" s="224"/>
      <c r="E37" s="224"/>
      <c r="F37" s="224"/>
      <c r="G37" s="224"/>
      <c r="H37" s="224"/>
      <c r="I37" s="224"/>
      <c r="J37" s="224"/>
      <c r="K37" s="223"/>
      <c r="L37" s="223"/>
      <c r="M37" s="223"/>
    </row>
    <row r="38" spans="1:13" ht="30" customHeight="1" x14ac:dyDescent="0.2">
      <c r="A38" s="33">
        <v>1</v>
      </c>
      <c r="B38" s="53" t="s">
        <v>30</v>
      </c>
      <c r="C38" s="18" t="s">
        <v>31</v>
      </c>
      <c r="D38" s="40"/>
      <c r="E38" s="35"/>
      <c r="F38" s="33">
        <v>200</v>
      </c>
      <c r="G38" s="33" t="s">
        <v>12</v>
      </c>
      <c r="H38" s="46"/>
      <c r="I38" s="38"/>
      <c r="J38" s="37">
        <f>H38*(1+I38)</f>
        <v>0</v>
      </c>
      <c r="K38" s="43">
        <f>F38*H38</f>
        <v>0</v>
      </c>
      <c r="L38" s="43">
        <f>K38*(1+I38)</f>
        <v>0</v>
      </c>
      <c r="M38" s="47"/>
    </row>
    <row r="39" spans="1:13" ht="30" customHeight="1" x14ac:dyDescent="0.2">
      <c r="A39" s="33">
        <v>2</v>
      </c>
      <c r="B39" s="53" t="s">
        <v>30</v>
      </c>
      <c r="C39" s="18" t="s">
        <v>32</v>
      </c>
      <c r="D39" s="40"/>
      <c r="E39" s="35"/>
      <c r="F39" s="33">
        <v>200</v>
      </c>
      <c r="G39" s="33" t="s">
        <v>12</v>
      </c>
      <c r="H39" s="46"/>
      <c r="I39" s="38"/>
      <c r="J39" s="37">
        <f>H39*(1+I39)</f>
        <v>0</v>
      </c>
      <c r="K39" s="43">
        <f>F39*H39</f>
        <v>0</v>
      </c>
      <c r="L39" s="43">
        <f>K39*(1+I39)</f>
        <v>0</v>
      </c>
      <c r="M39" s="47"/>
    </row>
    <row r="40" spans="1:13" ht="30" customHeight="1" x14ac:dyDescent="0.2">
      <c r="A40" s="33">
        <v>3</v>
      </c>
      <c r="B40" s="53" t="s">
        <v>30</v>
      </c>
      <c r="C40" s="145" t="s">
        <v>33</v>
      </c>
      <c r="D40" s="150"/>
      <c r="E40" s="129"/>
      <c r="F40" s="128">
        <v>200</v>
      </c>
      <c r="G40" s="128" t="s">
        <v>12</v>
      </c>
      <c r="H40" s="151"/>
      <c r="I40" s="132"/>
      <c r="J40" s="37">
        <f>H40*(1+I40)</f>
        <v>0</v>
      </c>
      <c r="K40" s="43">
        <f>F40*H40</f>
        <v>0</v>
      </c>
      <c r="L40" s="43">
        <f>K40*(1+I40)</f>
        <v>0</v>
      </c>
      <c r="M40" s="47"/>
    </row>
    <row r="41" spans="1:13" s="144" customFormat="1" ht="28.5" customHeight="1" x14ac:dyDescent="0.2">
      <c r="A41" s="225"/>
      <c r="B41" s="226"/>
      <c r="C41" s="134"/>
      <c r="D41" s="135"/>
      <c r="E41" s="136"/>
      <c r="F41" s="137"/>
      <c r="G41" s="135"/>
      <c r="H41" s="138"/>
      <c r="I41" s="152"/>
      <c r="J41" s="140" t="s">
        <v>13</v>
      </c>
      <c r="K41" s="142">
        <f>SUM(K38:K40)</f>
        <v>0</v>
      </c>
      <c r="L41" s="142">
        <f>SUM(L38:L40)</f>
        <v>0</v>
      </c>
      <c r="M41" s="143"/>
    </row>
    <row r="42" spans="1:13" s="4" customFormat="1" ht="15.75" x14ac:dyDescent="0.2">
      <c r="A42" s="223" t="s">
        <v>144</v>
      </c>
      <c r="B42" s="223"/>
      <c r="C42" s="224"/>
      <c r="D42" s="224"/>
      <c r="E42" s="224"/>
      <c r="F42" s="224"/>
      <c r="G42" s="224"/>
      <c r="H42" s="224"/>
      <c r="I42" s="224"/>
      <c r="J42" s="223"/>
      <c r="K42" s="223"/>
      <c r="L42" s="223"/>
      <c r="M42" s="223"/>
    </row>
    <row r="43" spans="1:13" ht="30" customHeight="1" x14ac:dyDescent="0.2">
      <c r="A43" s="33">
        <v>1</v>
      </c>
      <c r="B43" s="52" t="s">
        <v>34</v>
      </c>
      <c r="C43" s="212"/>
      <c r="D43" s="33"/>
      <c r="E43" s="35"/>
      <c r="F43" s="41">
        <v>8928</v>
      </c>
      <c r="G43" s="33" t="s">
        <v>12</v>
      </c>
      <c r="H43" s="37"/>
      <c r="I43" s="55"/>
      <c r="J43" s="37">
        <f>H43*(1+I43)</f>
        <v>0</v>
      </c>
      <c r="K43" s="39">
        <f>F43*H43</f>
        <v>0</v>
      </c>
      <c r="L43" s="39">
        <f>K43*(1+I43)</f>
        <v>0</v>
      </c>
      <c r="M43" s="47"/>
    </row>
    <row r="44" spans="1:13" s="4" customFormat="1" ht="15.75" x14ac:dyDescent="0.2">
      <c r="A44" s="223" t="s">
        <v>145</v>
      </c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</row>
    <row r="45" spans="1:13" ht="30" customHeight="1" x14ac:dyDescent="0.2">
      <c r="A45" s="47">
        <v>1</v>
      </c>
      <c r="B45" s="51" t="s">
        <v>35</v>
      </c>
      <c r="C45" s="20" t="s">
        <v>68</v>
      </c>
      <c r="D45" s="47"/>
      <c r="E45" s="47"/>
      <c r="F45" s="35">
        <v>2500</v>
      </c>
      <c r="G45" s="35" t="s">
        <v>51</v>
      </c>
      <c r="H45" s="56"/>
      <c r="I45" s="57"/>
      <c r="J45" s="56">
        <f>H45*1.08</f>
        <v>0</v>
      </c>
      <c r="K45" s="56">
        <f>F45*H45</f>
        <v>0</v>
      </c>
      <c r="L45" s="56">
        <f>K45*(1+I45)</f>
        <v>0</v>
      </c>
      <c r="M45" s="47"/>
    </row>
    <row r="46" spans="1:13" ht="39.75" customHeight="1" x14ac:dyDescent="0.2">
      <c r="A46" s="47">
        <v>2</v>
      </c>
      <c r="B46" s="51" t="s">
        <v>35</v>
      </c>
      <c r="C46" s="20" t="s">
        <v>69</v>
      </c>
      <c r="D46" s="47"/>
      <c r="E46" s="47"/>
      <c r="F46" s="35">
        <v>200</v>
      </c>
      <c r="G46" s="35" t="s">
        <v>51</v>
      </c>
      <c r="H46" s="56"/>
      <c r="I46" s="57"/>
      <c r="J46" s="56">
        <f t="shared" ref="J46:J47" si="3">H46*1.08</f>
        <v>0</v>
      </c>
      <c r="K46" s="56">
        <f t="shared" ref="K46" si="4">F46*H46</f>
        <v>0</v>
      </c>
      <c r="L46" s="56">
        <f>K46*(1+I46)</f>
        <v>0</v>
      </c>
      <c r="M46" s="47"/>
    </row>
    <row r="47" spans="1:13" ht="39" customHeight="1" x14ac:dyDescent="0.2">
      <c r="A47" s="47">
        <v>3</v>
      </c>
      <c r="B47" s="51" t="s">
        <v>35</v>
      </c>
      <c r="C47" s="153" t="s">
        <v>70</v>
      </c>
      <c r="D47" s="154"/>
      <c r="E47" s="154"/>
      <c r="F47" s="129">
        <v>200</v>
      </c>
      <c r="G47" s="129" t="s">
        <v>51</v>
      </c>
      <c r="H47" s="155"/>
      <c r="I47" s="156"/>
      <c r="J47" s="155">
        <f t="shared" si="3"/>
        <v>0</v>
      </c>
      <c r="K47" s="56">
        <f>F47*H47</f>
        <v>0</v>
      </c>
      <c r="L47" s="56">
        <f>K47*(1+I47)</f>
        <v>0</v>
      </c>
      <c r="M47" s="47"/>
    </row>
    <row r="48" spans="1:13" s="4" customFormat="1" ht="32.25" customHeight="1" x14ac:dyDescent="0.2">
      <c r="A48" s="230"/>
      <c r="B48" s="231"/>
      <c r="C48" s="157"/>
      <c r="D48" s="158"/>
      <c r="E48" s="158"/>
      <c r="F48" s="158"/>
      <c r="G48" s="158"/>
      <c r="H48" s="133"/>
      <c r="I48" s="158"/>
      <c r="J48" s="159" t="s">
        <v>13</v>
      </c>
      <c r="K48" s="126">
        <f>SUM(K45:K47)</f>
        <v>0</v>
      </c>
      <c r="L48" s="39">
        <f>SUM(L45:L47)</f>
        <v>0</v>
      </c>
      <c r="M48" s="47"/>
    </row>
    <row r="49" spans="1:13" ht="15.75" x14ac:dyDescent="0.2">
      <c r="A49" s="238" t="s">
        <v>146</v>
      </c>
      <c r="B49" s="238"/>
      <c r="C49" s="241"/>
      <c r="D49" s="241"/>
      <c r="E49" s="241"/>
      <c r="F49" s="241"/>
      <c r="G49" s="241"/>
      <c r="H49" s="241"/>
      <c r="I49" s="241"/>
      <c r="J49" s="241"/>
      <c r="K49" s="238"/>
      <c r="L49" s="238"/>
      <c r="M49" s="238"/>
    </row>
    <row r="50" spans="1:13" ht="78.75" customHeight="1" x14ac:dyDescent="0.2">
      <c r="A50" s="28">
        <v>1</v>
      </c>
      <c r="B50" s="22" t="s">
        <v>41</v>
      </c>
      <c r="C50" s="212"/>
      <c r="D50" s="58"/>
      <c r="E50" s="59"/>
      <c r="F50" s="60">
        <v>300000</v>
      </c>
      <c r="G50" s="61" t="s">
        <v>12</v>
      </c>
      <c r="H50" s="62"/>
      <c r="I50" s="63"/>
      <c r="J50" s="37">
        <f>H50*(1+I50)</f>
        <v>0</v>
      </c>
      <c r="K50" s="43">
        <f t="shared" ref="K50:K55" si="5">F50*H50</f>
        <v>0</v>
      </c>
      <c r="L50" s="43">
        <f>K50*(1+I50)</f>
        <v>0</v>
      </c>
      <c r="M50" s="31"/>
    </row>
    <row r="51" spans="1:13" ht="131.25" customHeight="1" x14ac:dyDescent="0.2">
      <c r="A51" s="28">
        <v>2</v>
      </c>
      <c r="B51" s="22" t="s">
        <v>123</v>
      </c>
      <c r="C51" s="212"/>
      <c r="D51" s="58"/>
      <c r="E51" s="59"/>
      <c r="F51" s="60">
        <v>22000</v>
      </c>
      <c r="G51" s="61" t="s">
        <v>12</v>
      </c>
      <c r="H51" s="62"/>
      <c r="I51" s="63"/>
      <c r="J51" s="37">
        <f t="shared" ref="J51:J58" si="6">H51*(1+I51)</f>
        <v>0</v>
      </c>
      <c r="K51" s="43">
        <f t="shared" si="5"/>
        <v>0</v>
      </c>
      <c r="L51" s="43">
        <f t="shared" ref="L51:L58" si="7">K51*(1+I51)</f>
        <v>0</v>
      </c>
      <c r="M51" s="31"/>
    </row>
    <row r="52" spans="1:13" ht="131.25" customHeight="1" x14ac:dyDescent="0.2">
      <c r="A52" s="28">
        <v>3</v>
      </c>
      <c r="B52" s="22" t="s">
        <v>124</v>
      </c>
      <c r="C52" s="212"/>
      <c r="D52" s="58"/>
      <c r="E52" s="59"/>
      <c r="F52" s="60">
        <v>14000</v>
      </c>
      <c r="G52" s="61" t="s">
        <v>12</v>
      </c>
      <c r="H52" s="62"/>
      <c r="I52" s="63"/>
      <c r="J52" s="37">
        <f t="shared" si="6"/>
        <v>0</v>
      </c>
      <c r="K52" s="43">
        <f t="shared" si="5"/>
        <v>0</v>
      </c>
      <c r="L52" s="43">
        <f t="shared" si="7"/>
        <v>0</v>
      </c>
      <c r="M52" s="31"/>
    </row>
    <row r="53" spans="1:13" ht="39" customHeight="1" x14ac:dyDescent="0.2">
      <c r="A53" s="28">
        <v>4</v>
      </c>
      <c r="B53" s="22" t="s">
        <v>42</v>
      </c>
      <c r="C53" s="212"/>
      <c r="D53" s="58"/>
      <c r="E53" s="59"/>
      <c r="F53" s="60">
        <v>10000</v>
      </c>
      <c r="G53" s="61" t="s">
        <v>12</v>
      </c>
      <c r="H53" s="62"/>
      <c r="I53" s="63"/>
      <c r="J53" s="37">
        <f t="shared" si="6"/>
        <v>0</v>
      </c>
      <c r="K53" s="43">
        <f t="shared" si="5"/>
        <v>0</v>
      </c>
      <c r="L53" s="43">
        <f t="shared" si="7"/>
        <v>0</v>
      </c>
      <c r="M53" s="31"/>
    </row>
    <row r="54" spans="1:13" ht="44.25" customHeight="1" x14ac:dyDescent="0.2">
      <c r="A54" s="28">
        <v>5</v>
      </c>
      <c r="B54" s="22" t="s">
        <v>43</v>
      </c>
      <c r="C54" s="212"/>
      <c r="D54" s="58"/>
      <c r="E54" s="59"/>
      <c r="F54" s="60">
        <v>4000</v>
      </c>
      <c r="G54" s="61" t="s">
        <v>12</v>
      </c>
      <c r="H54" s="62"/>
      <c r="I54" s="63"/>
      <c r="J54" s="37">
        <f t="shared" si="6"/>
        <v>0</v>
      </c>
      <c r="K54" s="43">
        <f t="shared" si="5"/>
        <v>0</v>
      </c>
      <c r="L54" s="43">
        <f t="shared" si="7"/>
        <v>0</v>
      </c>
      <c r="M54" s="31"/>
    </row>
    <row r="55" spans="1:13" ht="142.5" customHeight="1" x14ac:dyDescent="0.2">
      <c r="A55" s="28">
        <v>6</v>
      </c>
      <c r="B55" s="23" t="s">
        <v>44</v>
      </c>
      <c r="C55" s="212"/>
      <c r="D55" s="58"/>
      <c r="E55" s="59"/>
      <c r="F55" s="60">
        <v>300</v>
      </c>
      <c r="G55" s="61" t="s">
        <v>12</v>
      </c>
      <c r="H55" s="62"/>
      <c r="I55" s="63"/>
      <c r="J55" s="37">
        <f t="shared" si="6"/>
        <v>0</v>
      </c>
      <c r="K55" s="43">
        <f t="shared" si="5"/>
        <v>0</v>
      </c>
      <c r="L55" s="43">
        <f t="shared" si="7"/>
        <v>0</v>
      </c>
      <c r="M55" s="31"/>
    </row>
    <row r="56" spans="1:13" ht="138.75" customHeight="1" x14ac:dyDescent="0.2">
      <c r="A56" s="28">
        <v>7</v>
      </c>
      <c r="B56" s="23" t="s">
        <v>155</v>
      </c>
      <c r="C56" s="212"/>
      <c r="D56" s="58"/>
      <c r="E56" s="59"/>
      <c r="F56" s="60">
        <v>100</v>
      </c>
      <c r="G56" s="61" t="s">
        <v>12</v>
      </c>
      <c r="H56" s="62"/>
      <c r="I56" s="63"/>
      <c r="J56" s="37">
        <f t="shared" si="6"/>
        <v>0</v>
      </c>
      <c r="K56" s="43">
        <f t="shared" ref="K56" si="8">F56*H56</f>
        <v>0</v>
      </c>
      <c r="L56" s="43">
        <f t="shared" si="7"/>
        <v>0</v>
      </c>
      <c r="M56" s="31"/>
    </row>
    <row r="57" spans="1:13" ht="147.75" customHeight="1" x14ac:dyDescent="0.2">
      <c r="A57" s="28">
        <v>8</v>
      </c>
      <c r="B57" s="23" t="s">
        <v>156</v>
      </c>
      <c r="C57" s="212"/>
      <c r="D57" s="58"/>
      <c r="E57" s="59"/>
      <c r="F57" s="60">
        <v>100</v>
      </c>
      <c r="G57" s="61" t="s">
        <v>12</v>
      </c>
      <c r="H57" s="62"/>
      <c r="I57" s="63"/>
      <c r="J57" s="37">
        <f t="shared" si="6"/>
        <v>0</v>
      </c>
      <c r="K57" s="43">
        <f>F57*H57</f>
        <v>0</v>
      </c>
      <c r="L57" s="43">
        <f t="shared" si="7"/>
        <v>0</v>
      </c>
      <c r="M57" s="31"/>
    </row>
    <row r="58" spans="1:13" ht="136.5" customHeight="1" x14ac:dyDescent="0.2">
      <c r="A58" s="28">
        <v>9</v>
      </c>
      <c r="B58" s="23" t="s">
        <v>157</v>
      </c>
      <c r="C58" s="212"/>
      <c r="D58" s="161"/>
      <c r="E58" s="162"/>
      <c r="F58" s="163">
        <v>300</v>
      </c>
      <c r="G58" s="164" t="s">
        <v>12</v>
      </c>
      <c r="H58" s="165"/>
      <c r="I58" s="166"/>
      <c r="J58" s="131">
        <f t="shared" si="6"/>
        <v>0</v>
      </c>
      <c r="K58" s="43">
        <f>F58*H58</f>
        <v>0</v>
      </c>
      <c r="L58" s="43">
        <f t="shared" si="7"/>
        <v>0</v>
      </c>
      <c r="M58" s="31"/>
    </row>
    <row r="59" spans="1:13" ht="31.5" customHeight="1" x14ac:dyDescent="0.2">
      <c r="A59" s="233"/>
      <c r="B59" s="234"/>
      <c r="C59" s="167"/>
      <c r="D59" s="168"/>
      <c r="E59" s="169"/>
      <c r="F59" s="170"/>
      <c r="G59" s="168"/>
      <c r="H59" s="171"/>
      <c r="I59" s="172"/>
      <c r="J59" s="178" t="s">
        <v>13</v>
      </c>
      <c r="K59" s="160">
        <f>SUM(K50:K58)</f>
        <v>0</v>
      </c>
      <c r="L59" s="64">
        <f>SUM(L50:L58)</f>
        <v>0</v>
      </c>
      <c r="M59" s="102"/>
    </row>
    <row r="60" spans="1:13" ht="19.5" customHeight="1" x14ac:dyDescent="0.2">
      <c r="A60" s="238" t="s">
        <v>148</v>
      </c>
      <c r="B60" s="238"/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</row>
    <row r="61" spans="1:13" ht="111" customHeight="1" x14ac:dyDescent="0.2">
      <c r="A61" s="28">
        <v>1</v>
      </c>
      <c r="B61" s="24" t="s">
        <v>45</v>
      </c>
      <c r="C61" s="212"/>
      <c r="D61" s="25"/>
      <c r="E61" s="26"/>
      <c r="F61" s="27">
        <v>2400</v>
      </c>
      <c r="G61" s="28" t="s">
        <v>12</v>
      </c>
      <c r="H61" s="29"/>
      <c r="I61" s="30"/>
      <c r="J61" s="37">
        <f t="shared" ref="J61:J67" si="9">H61*(1+I61)</f>
        <v>0</v>
      </c>
      <c r="K61" s="43">
        <f>F61*H61</f>
        <v>0</v>
      </c>
      <c r="L61" s="43">
        <f>K61*(1+I61)</f>
        <v>0</v>
      </c>
      <c r="M61" s="31"/>
    </row>
    <row r="62" spans="1:13" ht="78.75" x14ac:dyDescent="0.2">
      <c r="A62" s="28">
        <v>2</v>
      </c>
      <c r="B62" s="24" t="s">
        <v>46</v>
      </c>
      <c r="C62" s="212"/>
      <c r="D62" s="25"/>
      <c r="E62" s="26"/>
      <c r="F62" s="28">
        <v>3700</v>
      </c>
      <c r="G62" s="28" t="s">
        <v>12</v>
      </c>
      <c r="H62" s="29"/>
      <c r="I62" s="30"/>
      <c r="J62" s="37">
        <f t="shared" si="9"/>
        <v>0</v>
      </c>
      <c r="K62" s="43">
        <f t="shared" ref="K62:K64" si="10">F62*H62</f>
        <v>0</v>
      </c>
      <c r="L62" s="43">
        <f t="shared" ref="L62:L67" si="11">K62*(1+I62)</f>
        <v>0</v>
      </c>
      <c r="M62" s="31"/>
    </row>
    <row r="63" spans="1:13" ht="125.25" customHeight="1" x14ac:dyDescent="0.2">
      <c r="A63" s="28">
        <v>3</v>
      </c>
      <c r="B63" s="24" t="s">
        <v>106</v>
      </c>
      <c r="C63" s="212"/>
      <c r="D63" s="25"/>
      <c r="E63" s="26"/>
      <c r="F63" s="28">
        <v>3000</v>
      </c>
      <c r="G63" s="28" t="s">
        <v>12</v>
      </c>
      <c r="H63" s="29"/>
      <c r="I63" s="30"/>
      <c r="J63" s="37">
        <f t="shared" si="9"/>
        <v>0</v>
      </c>
      <c r="K63" s="43">
        <f t="shared" si="10"/>
        <v>0</v>
      </c>
      <c r="L63" s="43">
        <f t="shared" si="11"/>
        <v>0</v>
      </c>
      <c r="M63" s="31"/>
    </row>
    <row r="64" spans="1:13" ht="134.25" customHeight="1" x14ac:dyDescent="0.2">
      <c r="A64" s="28">
        <v>4</v>
      </c>
      <c r="B64" s="24" t="s">
        <v>47</v>
      </c>
      <c r="C64" s="212"/>
      <c r="D64" s="25"/>
      <c r="E64" s="26"/>
      <c r="F64" s="28">
        <v>100</v>
      </c>
      <c r="G64" s="28" t="s">
        <v>12</v>
      </c>
      <c r="H64" s="29"/>
      <c r="I64" s="30"/>
      <c r="J64" s="37">
        <f t="shared" si="9"/>
        <v>0</v>
      </c>
      <c r="K64" s="43">
        <f t="shared" si="10"/>
        <v>0</v>
      </c>
      <c r="L64" s="43">
        <f t="shared" si="11"/>
        <v>0</v>
      </c>
      <c r="M64" s="31"/>
    </row>
    <row r="65" spans="1:13" ht="91.5" customHeight="1" x14ac:dyDescent="0.2">
      <c r="A65" s="28">
        <v>5</v>
      </c>
      <c r="B65" s="24" t="s">
        <v>48</v>
      </c>
      <c r="C65" s="212"/>
      <c r="D65" s="25"/>
      <c r="E65" s="26"/>
      <c r="F65" s="32">
        <v>10000</v>
      </c>
      <c r="G65" s="28" t="s">
        <v>12</v>
      </c>
      <c r="H65" s="29"/>
      <c r="I65" s="30"/>
      <c r="J65" s="37">
        <f t="shared" si="9"/>
        <v>0</v>
      </c>
      <c r="K65" s="43">
        <f>F65*H65</f>
        <v>0</v>
      </c>
      <c r="L65" s="43">
        <f t="shared" si="11"/>
        <v>0</v>
      </c>
      <c r="M65" s="31"/>
    </row>
    <row r="66" spans="1:13" ht="86.25" customHeight="1" x14ac:dyDescent="0.2">
      <c r="A66" s="28">
        <v>6</v>
      </c>
      <c r="B66" s="24" t="s">
        <v>56</v>
      </c>
      <c r="C66" s="212"/>
      <c r="D66" s="25"/>
      <c r="E66" s="26"/>
      <c r="F66" s="28">
        <v>50</v>
      </c>
      <c r="G66" s="28" t="s">
        <v>12</v>
      </c>
      <c r="H66" s="29"/>
      <c r="I66" s="30"/>
      <c r="J66" s="37">
        <f t="shared" si="9"/>
        <v>0</v>
      </c>
      <c r="K66" s="43">
        <f>F66*H66</f>
        <v>0</v>
      </c>
      <c r="L66" s="43">
        <f t="shared" si="11"/>
        <v>0</v>
      </c>
      <c r="M66" s="31"/>
    </row>
    <row r="67" spans="1:13" s="4" customFormat="1" ht="120" customHeight="1" x14ac:dyDescent="0.2">
      <c r="A67" s="28">
        <v>7</v>
      </c>
      <c r="B67" s="24" t="s">
        <v>49</v>
      </c>
      <c r="C67" s="212"/>
      <c r="D67" s="173"/>
      <c r="E67" s="174"/>
      <c r="F67" s="175">
        <v>200</v>
      </c>
      <c r="G67" s="175" t="s">
        <v>12</v>
      </c>
      <c r="H67" s="176"/>
      <c r="I67" s="177"/>
      <c r="J67" s="131">
        <f t="shared" si="9"/>
        <v>0</v>
      </c>
      <c r="K67" s="43">
        <f>F67*H67</f>
        <v>0</v>
      </c>
      <c r="L67" s="43">
        <f t="shared" si="11"/>
        <v>0</v>
      </c>
      <c r="M67" s="31"/>
    </row>
    <row r="68" spans="1:13" s="189" customFormat="1" ht="32.25" customHeight="1" x14ac:dyDescent="0.25">
      <c r="A68" s="236"/>
      <c r="B68" s="237"/>
      <c r="C68" s="180"/>
      <c r="D68" s="181"/>
      <c r="E68" s="182"/>
      <c r="F68" s="183"/>
      <c r="G68" s="181"/>
      <c r="H68" s="184"/>
      <c r="I68" s="185"/>
      <c r="J68" s="178" t="s">
        <v>13</v>
      </c>
      <c r="K68" s="186">
        <f>SUM(K61:K67)</f>
        <v>0</v>
      </c>
      <c r="L68" s="187">
        <f>SUM(L61:L67)</f>
        <v>0</v>
      </c>
      <c r="M68" s="188"/>
    </row>
    <row r="69" spans="1:13" customFormat="1" ht="15.75" x14ac:dyDescent="0.2">
      <c r="A69" s="223" t="s">
        <v>147</v>
      </c>
      <c r="B69" s="223"/>
      <c r="C69" s="223"/>
      <c r="D69" s="223"/>
      <c r="E69" s="223"/>
      <c r="F69" s="223"/>
      <c r="G69" s="223"/>
      <c r="H69" s="223"/>
      <c r="I69" s="223"/>
      <c r="J69" s="223"/>
      <c r="K69" s="223"/>
      <c r="L69" s="223"/>
      <c r="M69" s="223"/>
    </row>
    <row r="70" spans="1:13" ht="45" customHeight="1" x14ac:dyDescent="0.2">
      <c r="A70" s="35">
        <v>1</v>
      </c>
      <c r="B70" s="18" t="s">
        <v>122</v>
      </c>
      <c r="C70" s="18" t="s">
        <v>109</v>
      </c>
      <c r="D70" s="18"/>
      <c r="E70" s="18"/>
      <c r="F70" s="36">
        <v>50</v>
      </c>
      <c r="G70" s="35" t="s">
        <v>51</v>
      </c>
      <c r="H70" s="56"/>
      <c r="I70" s="57"/>
      <c r="J70" s="103">
        <f>H70*1.08</f>
        <v>0</v>
      </c>
      <c r="K70" s="103">
        <f>F70*H70</f>
        <v>0</v>
      </c>
      <c r="L70" s="65">
        <f>K70*(1+I70)</f>
        <v>0</v>
      </c>
      <c r="M70" s="66"/>
    </row>
    <row r="71" spans="1:13" ht="20.25" customHeight="1" x14ac:dyDescent="0.2">
      <c r="A71" s="223" t="s">
        <v>149</v>
      </c>
      <c r="B71" s="223"/>
      <c r="C71" s="223"/>
      <c r="D71" s="223"/>
      <c r="E71" s="223"/>
      <c r="F71" s="223"/>
      <c r="G71" s="223"/>
      <c r="H71" s="223"/>
      <c r="I71" s="223"/>
      <c r="J71" s="223"/>
      <c r="K71" s="223"/>
      <c r="L71" s="223"/>
      <c r="M71" s="223"/>
    </row>
    <row r="72" spans="1:13" customFormat="1" ht="53.25" customHeight="1" x14ac:dyDescent="0.2">
      <c r="A72" s="33">
        <v>1</v>
      </c>
      <c r="B72" s="51" t="s">
        <v>65</v>
      </c>
      <c r="C72" s="212"/>
      <c r="D72" s="40"/>
      <c r="E72" s="35"/>
      <c r="F72" s="41">
        <v>150</v>
      </c>
      <c r="G72" s="33" t="s">
        <v>12</v>
      </c>
      <c r="H72" s="37"/>
      <c r="I72" s="38"/>
      <c r="J72" s="37">
        <f>H72*(1+I72)</f>
        <v>0</v>
      </c>
      <c r="K72" s="39">
        <f>F72*H72</f>
        <v>0</v>
      </c>
      <c r="L72" s="39">
        <f>K72*(1+I72)</f>
        <v>0</v>
      </c>
      <c r="M72" s="47"/>
    </row>
    <row r="73" spans="1:13" s="4" customFormat="1" ht="15.75" x14ac:dyDescent="0.2">
      <c r="A73" s="223" t="s">
        <v>150</v>
      </c>
      <c r="B73" s="223"/>
      <c r="C73" s="223"/>
      <c r="D73" s="223"/>
      <c r="E73" s="223"/>
      <c r="F73" s="223"/>
      <c r="G73" s="223"/>
      <c r="H73" s="223"/>
      <c r="I73" s="223"/>
      <c r="J73" s="223"/>
      <c r="K73" s="223"/>
      <c r="L73" s="223"/>
      <c r="M73" s="223"/>
    </row>
    <row r="74" spans="1:13" s="6" customFormat="1" ht="51.75" customHeight="1" x14ac:dyDescent="0.2">
      <c r="A74" s="33">
        <v>1</v>
      </c>
      <c r="B74" s="52" t="s">
        <v>53</v>
      </c>
      <c r="C74" s="212"/>
      <c r="D74" s="35"/>
      <c r="E74" s="35"/>
      <c r="F74" s="35">
        <v>3200</v>
      </c>
      <c r="G74" s="35" t="s">
        <v>51</v>
      </c>
      <c r="H74" s="37"/>
      <c r="I74" s="38"/>
      <c r="J74" s="104">
        <f>H74*(1+I74)</f>
        <v>0</v>
      </c>
      <c r="K74" s="39">
        <f>F74*H74</f>
        <v>0</v>
      </c>
      <c r="L74" s="39">
        <f>K74*(1+I74)</f>
        <v>0</v>
      </c>
      <c r="M74" s="47"/>
    </row>
    <row r="75" spans="1:13" ht="21.95" customHeight="1" x14ac:dyDescent="0.2">
      <c r="A75" s="223" t="s">
        <v>151</v>
      </c>
      <c r="B75" s="223"/>
      <c r="C75" s="223"/>
      <c r="D75" s="223"/>
      <c r="E75" s="223"/>
      <c r="F75" s="223"/>
      <c r="G75" s="223"/>
      <c r="H75" s="223"/>
      <c r="I75" s="223"/>
      <c r="J75" s="223"/>
      <c r="K75" s="223"/>
      <c r="L75" s="223"/>
      <c r="M75" s="223"/>
    </row>
    <row r="76" spans="1:13" ht="27" customHeight="1" x14ac:dyDescent="0.2">
      <c r="A76" s="33">
        <v>1</v>
      </c>
      <c r="B76" s="98" t="s">
        <v>54</v>
      </c>
      <c r="C76" s="212"/>
      <c r="D76" s="35"/>
      <c r="E76" s="35"/>
      <c r="F76" s="41">
        <v>30000</v>
      </c>
      <c r="G76" s="35" t="s">
        <v>51</v>
      </c>
      <c r="H76" s="37"/>
      <c r="I76" s="38"/>
      <c r="J76" s="37">
        <f>H76*(1+I76)</f>
        <v>0</v>
      </c>
      <c r="K76" s="43">
        <f>F76*H76</f>
        <v>0</v>
      </c>
      <c r="L76" s="43">
        <f>K76*(1+I76)</f>
        <v>0</v>
      </c>
      <c r="M76" s="47"/>
    </row>
    <row r="77" spans="1:13" ht="45.75" customHeight="1" x14ac:dyDescent="0.2">
      <c r="A77" s="33">
        <v>2</v>
      </c>
      <c r="B77" s="52" t="s">
        <v>55</v>
      </c>
      <c r="C77" s="212"/>
      <c r="D77" s="129"/>
      <c r="E77" s="129"/>
      <c r="F77" s="179">
        <v>15000</v>
      </c>
      <c r="G77" s="129" t="s">
        <v>51</v>
      </c>
      <c r="H77" s="131"/>
      <c r="I77" s="132"/>
      <c r="J77" s="131">
        <f>H77*(1+I77)</f>
        <v>0</v>
      </c>
      <c r="K77" s="43">
        <f>F77*H77</f>
        <v>0</v>
      </c>
      <c r="L77" s="43">
        <f>K77*(1+I77)</f>
        <v>0</v>
      </c>
      <c r="M77" s="47"/>
    </row>
    <row r="78" spans="1:13" s="144" customFormat="1" ht="35.25" customHeight="1" x14ac:dyDescent="0.2">
      <c r="A78" s="225"/>
      <c r="B78" s="226"/>
      <c r="C78" s="134"/>
      <c r="D78" s="135"/>
      <c r="E78" s="136"/>
      <c r="F78" s="137"/>
      <c r="G78" s="135"/>
      <c r="H78" s="138"/>
      <c r="I78" s="139"/>
      <c r="J78" s="140" t="s">
        <v>13</v>
      </c>
      <c r="K78" s="141">
        <f>SUM(K76:K77)</f>
        <v>0</v>
      </c>
      <c r="L78" s="142">
        <f>SUM(L76:L77)</f>
        <v>0</v>
      </c>
      <c r="M78" s="143"/>
    </row>
    <row r="79" spans="1:13" s="4" customFormat="1" ht="15.75" x14ac:dyDescent="0.2">
      <c r="A79" s="223" t="s">
        <v>152</v>
      </c>
      <c r="B79" s="223"/>
      <c r="C79" s="224"/>
      <c r="D79" s="224"/>
      <c r="E79" s="224"/>
      <c r="F79" s="224"/>
      <c r="G79" s="224"/>
      <c r="H79" s="224"/>
      <c r="I79" s="224"/>
      <c r="J79" s="224"/>
      <c r="K79" s="223"/>
      <c r="L79" s="223"/>
      <c r="M79" s="223"/>
    </row>
    <row r="80" spans="1:13" ht="208.5" customHeight="1" x14ac:dyDescent="0.2">
      <c r="A80" s="45">
        <v>1</v>
      </c>
      <c r="B80" s="52" t="s">
        <v>158</v>
      </c>
      <c r="C80" s="212"/>
      <c r="D80" s="35"/>
      <c r="E80" s="35"/>
      <c r="F80" s="35">
        <v>10</v>
      </c>
      <c r="G80" s="35" t="s">
        <v>51</v>
      </c>
      <c r="H80" s="56"/>
      <c r="I80" s="57"/>
      <c r="J80" s="56">
        <f>H80+I80*H80</f>
        <v>0</v>
      </c>
      <c r="K80" s="67">
        <f>F80*H80</f>
        <v>0</v>
      </c>
      <c r="L80" s="67">
        <f>K80*(1+I80)</f>
        <v>0</v>
      </c>
      <c r="M80" s="47"/>
    </row>
    <row r="81" spans="1:13" ht="201.75" customHeight="1" x14ac:dyDescent="0.2">
      <c r="A81" s="45">
        <v>2</v>
      </c>
      <c r="B81" s="52" t="s">
        <v>159</v>
      </c>
      <c r="C81" s="212"/>
      <c r="D81" s="129"/>
      <c r="E81" s="129"/>
      <c r="F81" s="129">
        <v>5</v>
      </c>
      <c r="G81" s="129" t="s">
        <v>29</v>
      </c>
      <c r="H81" s="155"/>
      <c r="I81" s="156"/>
      <c r="J81" s="155">
        <f>H81+I81*H81</f>
        <v>0</v>
      </c>
      <c r="K81" s="67">
        <f>F81*H81</f>
        <v>0</v>
      </c>
      <c r="L81" s="67">
        <f>K81*(1+I81)</f>
        <v>0</v>
      </c>
      <c r="M81" s="47"/>
    </row>
    <row r="82" spans="1:13" s="144" customFormat="1" ht="36.75" customHeight="1" x14ac:dyDescent="0.2">
      <c r="A82" s="225"/>
      <c r="B82" s="227"/>
      <c r="C82" s="134"/>
      <c r="D82" s="135"/>
      <c r="E82" s="136"/>
      <c r="F82" s="137"/>
      <c r="G82" s="135"/>
      <c r="H82" s="138"/>
      <c r="I82" s="139"/>
      <c r="J82" s="140" t="s">
        <v>13</v>
      </c>
      <c r="K82" s="141">
        <f>SUM(K80:K81)</f>
        <v>0</v>
      </c>
      <c r="L82" s="142">
        <f>SUM(L80:L81)</f>
        <v>0</v>
      </c>
      <c r="M82" s="143"/>
    </row>
    <row r="83" spans="1:13" ht="15.75" x14ac:dyDescent="0.2">
      <c r="A83" s="223" t="s">
        <v>131</v>
      </c>
      <c r="B83" s="223"/>
      <c r="C83" s="223"/>
      <c r="D83" s="223"/>
      <c r="E83" s="223"/>
      <c r="F83" s="223"/>
      <c r="G83" s="223"/>
      <c r="H83" s="223"/>
      <c r="I83" s="223"/>
      <c r="J83" s="223"/>
      <c r="K83" s="223"/>
      <c r="L83" s="223"/>
      <c r="M83" s="223"/>
    </row>
    <row r="84" spans="1:13" ht="136.5" customHeight="1" x14ac:dyDescent="0.2">
      <c r="A84" s="45">
        <v>1</v>
      </c>
      <c r="B84" s="52" t="s">
        <v>60</v>
      </c>
      <c r="C84" s="212"/>
      <c r="D84" s="35"/>
      <c r="E84" s="35"/>
      <c r="F84" s="35">
        <v>4000</v>
      </c>
      <c r="G84" s="35" t="s">
        <v>51</v>
      </c>
      <c r="H84" s="56"/>
      <c r="I84" s="57"/>
      <c r="J84" s="56">
        <f>H84+I84*H84</f>
        <v>0</v>
      </c>
      <c r="K84" s="68">
        <f>F84*H84</f>
        <v>0</v>
      </c>
      <c r="L84" s="68">
        <f>K84*(1+I84)</f>
        <v>0</v>
      </c>
      <c r="M84" s="47"/>
    </row>
    <row r="85" spans="1:13" ht="15.75" x14ac:dyDescent="0.2">
      <c r="A85" s="242" t="s">
        <v>130</v>
      </c>
      <c r="B85" s="242"/>
      <c r="C85" s="242"/>
      <c r="D85" s="242"/>
      <c r="E85" s="242"/>
      <c r="F85" s="242"/>
      <c r="G85" s="242"/>
      <c r="H85" s="242"/>
      <c r="I85" s="242"/>
      <c r="J85" s="242"/>
      <c r="K85" s="242"/>
      <c r="L85" s="242"/>
      <c r="M85" s="242"/>
    </row>
    <row r="86" spans="1:13" ht="47.25" x14ac:dyDescent="0.2">
      <c r="A86" s="45">
        <v>1</v>
      </c>
      <c r="B86" s="52" t="s">
        <v>62</v>
      </c>
      <c r="C86" s="18" t="s">
        <v>63</v>
      </c>
      <c r="D86" s="35"/>
      <c r="E86" s="35"/>
      <c r="F86" s="35">
        <v>3</v>
      </c>
      <c r="G86" s="35" t="s">
        <v>29</v>
      </c>
      <c r="H86" s="56"/>
      <c r="I86" s="57"/>
      <c r="J86" s="56">
        <f>H86*1.08</f>
        <v>0</v>
      </c>
      <c r="K86" s="68">
        <f>F86*H86</f>
        <v>0</v>
      </c>
      <c r="L86" s="68">
        <f>K86*(1+I86)</f>
        <v>0</v>
      </c>
      <c r="M86" s="34"/>
    </row>
    <row r="87" spans="1:13" ht="15.75" x14ac:dyDescent="0.2">
      <c r="A87" s="235" t="s">
        <v>129</v>
      </c>
      <c r="B87" s="235"/>
      <c r="C87" s="235"/>
      <c r="D87" s="235"/>
      <c r="E87" s="235"/>
      <c r="F87" s="235"/>
      <c r="G87" s="235"/>
      <c r="H87" s="235"/>
      <c r="I87" s="235"/>
      <c r="J87" s="235"/>
      <c r="K87" s="235"/>
      <c r="L87" s="235"/>
      <c r="M87" s="235"/>
    </row>
    <row r="88" spans="1:13" ht="19.5" customHeight="1" x14ac:dyDescent="0.2">
      <c r="A88" s="35">
        <v>1</v>
      </c>
      <c r="B88" s="99" t="s">
        <v>64</v>
      </c>
      <c r="C88" s="212"/>
      <c r="D88" s="35"/>
      <c r="E88" s="35"/>
      <c r="F88" s="35">
        <v>20</v>
      </c>
      <c r="G88" s="35" t="s">
        <v>29</v>
      </c>
      <c r="H88" s="37"/>
      <c r="I88" s="38"/>
      <c r="J88" s="37">
        <f>H88*(1+I88)</f>
        <v>0</v>
      </c>
      <c r="K88" s="39">
        <f>F88*H88</f>
        <v>0</v>
      </c>
      <c r="L88" s="39">
        <f>K88*(1+I88)</f>
        <v>0</v>
      </c>
      <c r="M88" s="47"/>
    </row>
    <row r="89" spans="1:13" ht="15.75" x14ac:dyDescent="0.2">
      <c r="A89" s="235" t="s">
        <v>128</v>
      </c>
      <c r="B89" s="235"/>
      <c r="C89" s="235"/>
      <c r="D89" s="235"/>
      <c r="E89" s="235"/>
      <c r="F89" s="235"/>
      <c r="G89" s="235"/>
      <c r="H89" s="235"/>
      <c r="I89" s="235"/>
      <c r="J89" s="235"/>
      <c r="K89" s="235"/>
      <c r="L89" s="235"/>
      <c r="M89" s="235"/>
    </row>
    <row r="90" spans="1:13" ht="36" customHeight="1" x14ac:dyDescent="0.2">
      <c r="A90" s="35">
        <v>1</v>
      </c>
      <c r="B90" s="52" t="s">
        <v>66</v>
      </c>
      <c r="C90" s="35" t="s">
        <v>67</v>
      </c>
      <c r="D90" s="35"/>
      <c r="E90" s="35"/>
      <c r="F90" s="35">
        <v>200</v>
      </c>
      <c r="G90" s="35" t="s">
        <v>29</v>
      </c>
      <c r="H90" s="37"/>
      <c r="I90" s="38"/>
      <c r="J90" s="37">
        <f>H90*(1+I90)</f>
        <v>0</v>
      </c>
      <c r="K90" s="39">
        <f>F90*H90</f>
        <v>0</v>
      </c>
      <c r="L90" s="39">
        <f>K90*(1+I90)</f>
        <v>0</v>
      </c>
      <c r="M90" s="47"/>
    </row>
    <row r="91" spans="1:13" ht="15.75" x14ac:dyDescent="0.2">
      <c r="A91" s="35"/>
      <c r="B91" s="18"/>
      <c r="C91" s="35"/>
      <c r="D91" s="35"/>
      <c r="E91" s="35"/>
      <c r="F91" s="35"/>
      <c r="G91" s="35"/>
      <c r="H91" s="37"/>
      <c r="I91" s="38"/>
      <c r="J91" s="37"/>
      <c r="K91" s="39"/>
      <c r="L91" s="39"/>
      <c r="M91" s="47"/>
    </row>
    <row r="92" spans="1:13" ht="15.75" customHeight="1" x14ac:dyDescent="0.2">
      <c r="A92" s="232" t="s">
        <v>71</v>
      </c>
      <c r="B92" s="232"/>
      <c r="C92" s="232"/>
      <c r="D92" s="232"/>
      <c r="E92" s="232"/>
      <c r="F92" s="232"/>
      <c r="G92" s="232"/>
      <c r="H92" s="232"/>
      <c r="I92" s="232"/>
      <c r="J92" s="232"/>
      <c r="K92" s="232"/>
      <c r="L92" s="232"/>
      <c r="M92" s="232"/>
    </row>
    <row r="93" spans="1:13" ht="215.25" customHeight="1" x14ac:dyDescent="0.2">
      <c r="A93" s="69">
        <v>1</v>
      </c>
      <c r="B93" s="99" t="s">
        <v>72</v>
      </c>
      <c r="C93" s="69" t="s">
        <v>73</v>
      </c>
      <c r="D93" s="69"/>
      <c r="E93" s="69"/>
      <c r="F93" s="73">
        <v>80</v>
      </c>
      <c r="G93" s="69" t="s">
        <v>51</v>
      </c>
      <c r="H93" s="74"/>
      <c r="I93" s="75"/>
      <c r="J93" s="117">
        <f>H93*(1+I93)</f>
        <v>0</v>
      </c>
      <c r="K93" s="116">
        <f>H93*F93</f>
        <v>0</v>
      </c>
      <c r="L93" s="116">
        <f t="shared" ref="L93:L101" si="12">K93*(1+I93)</f>
        <v>0</v>
      </c>
      <c r="M93" s="76"/>
    </row>
    <row r="94" spans="1:13" ht="237" customHeight="1" x14ac:dyDescent="0.2">
      <c r="A94" s="69">
        <v>2</v>
      </c>
      <c r="B94" s="99" t="s">
        <v>74</v>
      </c>
      <c r="C94" s="69" t="s">
        <v>75</v>
      </c>
      <c r="D94" s="69"/>
      <c r="E94" s="69"/>
      <c r="F94" s="73">
        <v>200</v>
      </c>
      <c r="G94" s="69" t="s">
        <v>51</v>
      </c>
      <c r="H94" s="74"/>
      <c r="I94" s="75"/>
      <c r="J94" s="117">
        <f t="shared" ref="J94:J96" si="13">H94*(1+I94)</f>
        <v>0</v>
      </c>
      <c r="K94" s="116">
        <f>H94*F94</f>
        <v>0</v>
      </c>
      <c r="L94" s="116">
        <f t="shared" si="12"/>
        <v>0</v>
      </c>
      <c r="M94" s="76"/>
    </row>
    <row r="95" spans="1:13" ht="227.25" customHeight="1" x14ac:dyDescent="0.2">
      <c r="A95" s="69">
        <v>3</v>
      </c>
      <c r="B95" s="99" t="s">
        <v>76</v>
      </c>
      <c r="C95" s="69" t="s">
        <v>77</v>
      </c>
      <c r="D95" s="69"/>
      <c r="E95" s="69"/>
      <c r="F95" s="77">
        <v>100</v>
      </c>
      <c r="G95" s="69" t="s">
        <v>51</v>
      </c>
      <c r="H95" s="74"/>
      <c r="I95" s="75"/>
      <c r="J95" s="117">
        <f t="shared" si="13"/>
        <v>0</v>
      </c>
      <c r="K95" s="116">
        <f t="shared" ref="K95:K96" si="14">H95*F95</f>
        <v>0</v>
      </c>
      <c r="L95" s="116">
        <f t="shared" si="12"/>
        <v>0</v>
      </c>
      <c r="M95" s="76"/>
    </row>
    <row r="96" spans="1:13" ht="140.25" customHeight="1" x14ac:dyDescent="0.2">
      <c r="A96" s="69">
        <v>4</v>
      </c>
      <c r="B96" s="99" t="s">
        <v>78</v>
      </c>
      <c r="C96" s="69" t="s">
        <v>79</v>
      </c>
      <c r="D96" s="69"/>
      <c r="E96" s="69"/>
      <c r="F96" s="73">
        <v>600</v>
      </c>
      <c r="G96" s="69" t="s">
        <v>51</v>
      </c>
      <c r="H96" s="74"/>
      <c r="I96" s="75"/>
      <c r="J96" s="117">
        <f t="shared" si="13"/>
        <v>0</v>
      </c>
      <c r="K96" s="116">
        <f t="shared" si="14"/>
        <v>0</v>
      </c>
      <c r="L96" s="116">
        <f t="shared" si="12"/>
        <v>0</v>
      </c>
      <c r="M96" s="76"/>
    </row>
    <row r="97" spans="1:13" ht="100.5" customHeight="1" x14ac:dyDescent="0.2">
      <c r="A97" s="69">
        <v>5</v>
      </c>
      <c r="B97" s="52" t="s">
        <v>80</v>
      </c>
      <c r="C97" s="212"/>
      <c r="D97" s="18"/>
      <c r="E97" s="69"/>
      <c r="F97" s="77">
        <v>360</v>
      </c>
      <c r="G97" s="69" t="s">
        <v>51</v>
      </c>
      <c r="H97" s="78"/>
      <c r="I97" s="75"/>
      <c r="J97" s="117">
        <f t="shared" ref="J97:J98" si="15">H97*(1+I97)</f>
        <v>0</v>
      </c>
      <c r="K97" s="116">
        <f t="shared" ref="K97:K98" si="16">H97*F97</f>
        <v>0</v>
      </c>
      <c r="L97" s="116">
        <f t="shared" si="12"/>
        <v>0</v>
      </c>
      <c r="M97" s="76"/>
    </row>
    <row r="98" spans="1:13" ht="84.75" customHeight="1" x14ac:dyDescent="0.2">
      <c r="A98" s="69">
        <v>6</v>
      </c>
      <c r="B98" s="99" t="s">
        <v>81</v>
      </c>
      <c r="C98" s="212"/>
      <c r="D98" s="79"/>
      <c r="E98" s="69"/>
      <c r="F98" s="77">
        <v>100</v>
      </c>
      <c r="G98" s="69" t="s">
        <v>51</v>
      </c>
      <c r="H98" s="78"/>
      <c r="I98" s="75"/>
      <c r="J98" s="117">
        <f t="shared" si="15"/>
        <v>0</v>
      </c>
      <c r="K98" s="116">
        <f t="shared" si="16"/>
        <v>0</v>
      </c>
      <c r="L98" s="116">
        <f t="shared" si="12"/>
        <v>0</v>
      </c>
      <c r="M98" s="76"/>
    </row>
    <row r="99" spans="1:13" ht="369" customHeight="1" x14ac:dyDescent="0.2">
      <c r="A99" s="69">
        <v>7</v>
      </c>
      <c r="B99" s="99" t="s">
        <v>82</v>
      </c>
      <c r="C99" s="212"/>
      <c r="D99" s="18"/>
      <c r="E99" s="80"/>
      <c r="F99" s="77">
        <v>100</v>
      </c>
      <c r="G99" s="69" t="s">
        <v>51</v>
      </c>
      <c r="H99" s="81"/>
      <c r="I99" s="75"/>
      <c r="J99" s="117">
        <f>H99*(1+I99)</f>
        <v>0</v>
      </c>
      <c r="K99" s="116">
        <f>H99*F99</f>
        <v>0</v>
      </c>
      <c r="L99" s="116">
        <f t="shared" si="12"/>
        <v>0</v>
      </c>
      <c r="M99" s="76"/>
    </row>
    <row r="100" spans="1:13" ht="372" customHeight="1" x14ac:dyDescent="0.2">
      <c r="A100" s="69">
        <v>8</v>
      </c>
      <c r="B100" s="105" t="s">
        <v>83</v>
      </c>
      <c r="C100" s="212"/>
      <c r="D100" s="18"/>
      <c r="E100" s="80"/>
      <c r="F100" s="77">
        <v>100</v>
      </c>
      <c r="G100" s="69" t="s">
        <v>51</v>
      </c>
      <c r="H100" s="81"/>
      <c r="I100" s="75"/>
      <c r="J100" s="117">
        <f>H100*(1+I100)</f>
        <v>0</v>
      </c>
      <c r="K100" s="116">
        <f>H100*F100</f>
        <v>0</v>
      </c>
      <c r="L100" s="116">
        <f t="shared" si="12"/>
        <v>0</v>
      </c>
      <c r="M100" s="76"/>
    </row>
    <row r="101" spans="1:13" ht="222" customHeight="1" x14ac:dyDescent="0.2">
      <c r="A101" s="69">
        <v>9</v>
      </c>
      <c r="B101" s="99" t="s">
        <v>84</v>
      </c>
      <c r="C101" s="212"/>
      <c r="D101" s="145"/>
      <c r="E101" s="202"/>
      <c r="F101" s="203">
        <v>200</v>
      </c>
      <c r="G101" s="201" t="s">
        <v>51</v>
      </c>
      <c r="H101" s="204"/>
      <c r="I101" s="205"/>
      <c r="J101" s="206">
        <f>H101*(1+I101)</f>
        <v>0</v>
      </c>
      <c r="K101" s="116">
        <f>H101*F101</f>
        <v>0</v>
      </c>
      <c r="L101" s="116">
        <f t="shared" si="12"/>
        <v>0</v>
      </c>
      <c r="M101" s="76"/>
    </row>
    <row r="102" spans="1:13" s="144" customFormat="1" ht="28.5" customHeight="1" x14ac:dyDescent="0.2">
      <c r="A102" s="194"/>
      <c r="B102" s="195"/>
      <c r="C102" s="195"/>
      <c r="D102" s="196"/>
      <c r="E102" s="196"/>
      <c r="F102" s="196"/>
      <c r="G102" s="196"/>
      <c r="H102" s="196"/>
      <c r="I102" s="196"/>
      <c r="J102" s="197" t="s">
        <v>13</v>
      </c>
      <c r="K102" s="198">
        <f>SUM(K93:K101)</f>
        <v>0</v>
      </c>
      <c r="L102" s="199">
        <f>SUM(L93:L101)</f>
        <v>0</v>
      </c>
      <c r="M102" s="200"/>
    </row>
    <row r="103" spans="1:13" ht="15.75" x14ac:dyDescent="0.2">
      <c r="A103" s="214" t="s">
        <v>85</v>
      </c>
      <c r="B103" s="214"/>
      <c r="C103" s="240"/>
      <c r="D103" s="240"/>
      <c r="E103" s="240"/>
      <c r="F103" s="240"/>
      <c r="G103" s="240"/>
      <c r="H103" s="240"/>
      <c r="I103" s="240"/>
      <c r="J103" s="240"/>
      <c r="K103" s="214"/>
      <c r="L103" s="214"/>
      <c r="M103" s="214"/>
    </row>
    <row r="104" spans="1:13" ht="31.5" x14ac:dyDescent="0.2">
      <c r="A104" s="69">
        <v>1</v>
      </c>
      <c r="B104" s="99" t="s">
        <v>86</v>
      </c>
      <c r="C104" s="69" t="s">
        <v>87</v>
      </c>
      <c r="D104" s="69"/>
      <c r="E104" s="69"/>
      <c r="F104" s="82">
        <v>300</v>
      </c>
      <c r="G104" s="82" t="s">
        <v>12</v>
      </c>
      <c r="H104" s="74"/>
      <c r="I104" s="75"/>
      <c r="J104" s="117">
        <f>H104*(1+I104)</f>
        <v>0</v>
      </c>
      <c r="K104" s="116">
        <f>H104*F104</f>
        <v>0</v>
      </c>
      <c r="L104" s="116">
        <f>K104*(1+I104)</f>
        <v>0</v>
      </c>
      <c r="M104" s="47"/>
    </row>
    <row r="105" spans="1:13" ht="31.5" x14ac:dyDescent="0.2">
      <c r="A105" s="69">
        <v>2</v>
      </c>
      <c r="B105" s="99" t="s">
        <v>88</v>
      </c>
      <c r="C105" s="201" t="s">
        <v>89</v>
      </c>
      <c r="D105" s="201"/>
      <c r="E105" s="201"/>
      <c r="F105" s="207">
        <v>300</v>
      </c>
      <c r="G105" s="207" t="s">
        <v>12</v>
      </c>
      <c r="H105" s="208"/>
      <c r="I105" s="205"/>
      <c r="J105" s="206">
        <f>H105*(1+I105)</f>
        <v>0</v>
      </c>
      <c r="K105" s="116">
        <f>H105*F105</f>
        <v>0</v>
      </c>
      <c r="L105" s="116">
        <f>K105*(1+I105)</f>
        <v>0</v>
      </c>
      <c r="M105" s="84"/>
    </row>
    <row r="106" spans="1:13" s="211" customFormat="1" ht="26.25" customHeight="1" x14ac:dyDescent="0.2">
      <c r="A106" s="200"/>
      <c r="B106" s="209"/>
      <c r="C106" s="209"/>
      <c r="D106" s="210"/>
      <c r="E106" s="210"/>
      <c r="F106" s="210"/>
      <c r="G106" s="210"/>
      <c r="H106" s="210"/>
      <c r="I106" s="210"/>
      <c r="J106" s="197" t="s">
        <v>13</v>
      </c>
      <c r="K106" s="198">
        <f>SUM(K104:K105)</f>
        <v>0</v>
      </c>
      <c r="L106" s="199">
        <f>SUM(L104:L105)</f>
        <v>0</v>
      </c>
      <c r="M106" s="200"/>
    </row>
    <row r="107" spans="1:13" ht="15.75" x14ac:dyDescent="0.2">
      <c r="A107" s="243" t="s">
        <v>90</v>
      </c>
      <c r="B107" s="243"/>
      <c r="C107" s="244"/>
      <c r="D107" s="244"/>
      <c r="E107" s="244"/>
      <c r="F107" s="244"/>
      <c r="G107" s="244"/>
      <c r="H107" s="244"/>
      <c r="I107" s="244"/>
      <c r="J107" s="244"/>
      <c r="K107" s="243"/>
      <c r="L107" s="243"/>
      <c r="M107" s="243"/>
    </row>
    <row r="108" spans="1:13" ht="31.5" x14ac:dyDescent="0.2">
      <c r="A108" s="18">
        <v>1</v>
      </c>
      <c r="B108" s="52" t="s">
        <v>91</v>
      </c>
      <c r="C108" s="212"/>
      <c r="D108" s="35"/>
      <c r="E108" s="18"/>
      <c r="F108" s="18">
        <v>2000</v>
      </c>
      <c r="G108" s="82" t="s">
        <v>12</v>
      </c>
      <c r="H108" s="85"/>
      <c r="I108" s="86"/>
      <c r="J108" s="119">
        <f>H108*(1+I108)</f>
        <v>0</v>
      </c>
      <c r="K108" s="118">
        <f>H108*F108</f>
        <v>0</v>
      </c>
      <c r="L108" s="118">
        <f>K108*(1+I108)</f>
        <v>0</v>
      </c>
      <c r="M108" s="34"/>
    </row>
    <row r="109" spans="1:13" ht="15.75" x14ac:dyDescent="0.2">
      <c r="A109" s="79"/>
      <c r="B109" s="79"/>
      <c r="C109" s="79"/>
      <c r="D109" s="79"/>
      <c r="E109" s="79"/>
      <c r="F109" s="79"/>
      <c r="G109" s="79"/>
      <c r="H109" s="79"/>
      <c r="I109" s="79"/>
      <c r="J109" s="79"/>
      <c r="K109" s="79"/>
      <c r="L109" s="79"/>
      <c r="M109" s="76"/>
    </row>
    <row r="110" spans="1:13" ht="15.75" x14ac:dyDescent="0.2">
      <c r="A110" s="243" t="s">
        <v>92</v>
      </c>
      <c r="B110" s="243"/>
      <c r="C110" s="243"/>
      <c r="D110" s="243"/>
      <c r="E110" s="243"/>
      <c r="F110" s="243"/>
      <c r="G110" s="243"/>
      <c r="H110" s="243"/>
      <c r="I110" s="243"/>
      <c r="J110" s="243"/>
      <c r="K110" s="243"/>
      <c r="L110" s="243"/>
      <c r="M110" s="243"/>
    </row>
    <row r="111" spans="1:13" ht="47.25" x14ac:dyDescent="0.2">
      <c r="A111" s="69">
        <v>1</v>
      </c>
      <c r="B111" s="99" t="s">
        <v>153</v>
      </c>
      <c r="C111" s="212"/>
      <c r="D111" s="69"/>
      <c r="E111" s="69"/>
      <c r="F111" s="83">
        <v>6</v>
      </c>
      <c r="G111" s="82" t="s">
        <v>14</v>
      </c>
      <c r="H111" s="106"/>
      <c r="I111" s="107"/>
      <c r="J111" s="108">
        <f>H111*1.23</f>
        <v>0</v>
      </c>
      <c r="K111" s="120">
        <f>F111*H111</f>
        <v>0</v>
      </c>
      <c r="L111" s="120">
        <f>K111*(1+I111)</f>
        <v>0</v>
      </c>
      <c r="M111" s="90"/>
    </row>
    <row r="112" spans="1:13" ht="15.75" x14ac:dyDescent="0.2">
      <c r="A112" s="79"/>
      <c r="B112" s="79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6"/>
    </row>
    <row r="113" spans="1:13" ht="15.75" x14ac:dyDescent="0.2">
      <c r="A113" s="245" t="s">
        <v>93</v>
      </c>
      <c r="B113" s="245"/>
      <c r="C113" s="245"/>
      <c r="D113" s="245"/>
      <c r="E113" s="245"/>
      <c r="F113" s="245"/>
      <c r="G113" s="245"/>
      <c r="H113" s="245"/>
      <c r="I113" s="245"/>
      <c r="J113" s="245"/>
      <c r="K113" s="245"/>
      <c r="L113" s="245"/>
      <c r="M113" s="245"/>
    </row>
    <row r="114" spans="1:13" ht="31.5" x14ac:dyDescent="0.2">
      <c r="A114" s="35">
        <v>1</v>
      </c>
      <c r="B114" s="52" t="s">
        <v>94</v>
      </c>
      <c r="C114" s="212"/>
      <c r="D114" s="18"/>
      <c r="E114" s="35"/>
      <c r="F114" s="109">
        <v>150</v>
      </c>
      <c r="G114" s="82" t="s">
        <v>12</v>
      </c>
      <c r="H114" s="37"/>
      <c r="I114" s="110"/>
      <c r="J114" s="87">
        <f>H114*1.08</f>
        <v>0</v>
      </c>
      <c r="K114" s="87">
        <f>F114*H114</f>
        <v>0</v>
      </c>
      <c r="L114" s="111">
        <f t="shared" ref="L114:L123" si="17">K114*(1+I114)</f>
        <v>0</v>
      </c>
      <c r="M114" s="76"/>
    </row>
    <row r="115" spans="1:13" ht="31.5" x14ac:dyDescent="0.2">
      <c r="A115" s="35">
        <v>2</v>
      </c>
      <c r="B115" s="52" t="s">
        <v>95</v>
      </c>
      <c r="C115" s="212"/>
      <c r="D115" s="18"/>
      <c r="E115" s="35"/>
      <c r="F115" s="109">
        <v>60</v>
      </c>
      <c r="G115" s="82" t="s">
        <v>12</v>
      </c>
      <c r="H115" s="37"/>
      <c r="I115" s="110"/>
      <c r="J115" s="87">
        <f t="shared" ref="J115:J120" si="18">H115*1.08</f>
        <v>0</v>
      </c>
      <c r="K115" s="87">
        <f t="shared" ref="K115:K120" si="19">F115*H115</f>
        <v>0</v>
      </c>
      <c r="L115" s="111">
        <f t="shared" si="17"/>
        <v>0</v>
      </c>
      <c r="M115" s="76"/>
    </row>
    <row r="116" spans="1:13" ht="31.5" x14ac:dyDescent="0.2">
      <c r="A116" s="35">
        <v>3</v>
      </c>
      <c r="B116" s="52" t="s">
        <v>96</v>
      </c>
      <c r="C116" s="212"/>
      <c r="D116" s="18"/>
      <c r="E116" s="35"/>
      <c r="F116" s="109">
        <v>15</v>
      </c>
      <c r="G116" s="82" t="s">
        <v>12</v>
      </c>
      <c r="H116" s="37"/>
      <c r="I116" s="110"/>
      <c r="J116" s="87">
        <f t="shared" si="18"/>
        <v>0</v>
      </c>
      <c r="K116" s="87">
        <f t="shared" si="19"/>
        <v>0</v>
      </c>
      <c r="L116" s="111">
        <f t="shared" si="17"/>
        <v>0</v>
      </c>
      <c r="M116" s="76"/>
    </row>
    <row r="117" spans="1:13" ht="31.5" x14ac:dyDescent="0.2">
      <c r="A117" s="35">
        <v>4</v>
      </c>
      <c r="B117" s="52" t="s">
        <v>97</v>
      </c>
      <c r="C117" s="212"/>
      <c r="D117" s="18"/>
      <c r="E117" s="35"/>
      <c r="F117" s="109">
        <v>30</v>
      </c>
      <c r="G117" s="82" t="s">
        <v>12</v>
      </c>
      <c r="H117" s="37"/>
      <c r="I117" s="110"/>
      <c r="J117" s="87">
        <f t="shared" si="18"/>
        <v>0</v>
      </c>
      <c r="K117" s="87">
        <f t="shared" si="19"/>
        <v>0</v>
      </c>
      <c r="L117" s="111">
        <f t="shared" si="17"/>
        <v>0</v>
      </c>
      <c r="M117" s="76"/>
    </row>
    <row r="118" spans="1:13" ht="15.75" x14ac:dyDescent="0.2">
      <c r="A118" s="35">
        <v>5</v>
      </c>
      <c r="B118" s="52" t="s">
        <v>98</v>
      </c>
      <c r="C118" s="212"/>
      <c r="D118" s="18"/>
      <c r="E118" s="35"/>
      <c r="F118" s="109">
        <v>300</v>
      </c>
      <c r="G118" s="82" t="s">
        <v>12</v>
      </c>
      <c r="H118" s="37"/>
      <c r="I118" s="110"/>
      <c r="J118" s="87">
        <f t="shared" si="18"/>
        <v>0</v>
      </c>
      <c r="K118" s="87">
        <f t="shared" si="19"/>
        <v>0</v>
      </c>
      <c r="L118" s="111">
        <f t="shared" si="17"/>
        <v>0</v>
      </c>
      <c r="M118" s="76"/>
    </row>
    <row r="119" spans="1:13" ht="15.75" x14ac:dyDescent="0.2">
      <c r="A119" s="35">
        <v>6</v>
      </c>
      <c r="B119" s="52" t="s">
        <v>99</v>
      </c>
      <c r="C119" s="212"/>
      <c r="D119" s="18"/>
      <c r="E119" s="35"/>
      <c r="F119" s="109">
        <v>60</v>
      </c>
      <c r="G119" s="82" t="s">
        <v>12</v>
      </c>
      <c r="H119" s="37"/>
      <c r="I119" s="110"/>
      <c r="J119" s="87">
        <f t="shared" si="18"/>
        <v>0</v>
      </c>
      <c r="K119" s="87">
        <f t="shared" si="19"/>
        <v>0</v>
      </c>
      <c r="L119" s="111">
        <f t="shared" si="17"/>
        <v>0</v>
      </c>
      <c r="M119" s="76"/>
    </row>
    <row r="120" spans="1:13" ht="15.75" x14ac:dyDescent="0.2">
      <c r="A120" s="35">
        <v>7</v>
      </c>
      <c r="B120" s="52" t="s">
        <v>100</v>
      </c>
      <c r="C120" s="212"/>
      <c r="D120" s="18"/>
      <c r="E120" s="35"/>
      <c r="F120" s="109">
        <v>180</v>
      </c>
      <c r="G120" s="82" t="s">
        <v>12</v>
      </c>
      <c r="H120" s="37"/>
      <c r="I120" s="110"/>
      <c r="J120" s="87">
        <f t="shared" si="18"/>
        <v>0</v>
      </c>
      <c r="K120" s="87">
        <f t="shared" si="19"/>
        <v>0</v>
      </c>
      <c r="L120" s="111">
        <f t="shared" si="17"/>
        <v>0</v>
      </c>
      <c r="M120" s="76"/>
    </row>
    <row r="121" spans="1:13" ht="31.5" x14ac:dyDescent="0.2">
      <c r="A121" s="35">
        <v>8</v>
      </c>
      <c r="B121" s="99" t="s">
        <v>101</v>
      </c>
      <c r="C121" s="212"/>
      <c r="D121" s="69"/>
      <c r="E121" s="69"/>
      <c r="F121" s="18">
        <v>10</v>
      </c>
      <c r="G121" s="82" t="s">
        <v>14</v>
      </c>
      <c r="H121" s="74"/>
      <c r="I121" s="88"/>
      <c r="J121" s="121">
        <f>H121*(1+I121)</f>
        <v>0</v>
      </c>
      <c r="K121" s="122">
        <f>H121*F121</f>
        <v>0</v>
      </c>
      <c r="L121" s="122">
        <f t="shared" si="17"/>
        <v>0</v>
      </c>
      <c r="M121" s="89"/>
    </row>
    <row r="122" spans="1:13" ht="103.5" customHeight="1" x14ac:dyDescent="0.2">
      <c r="A122" s="35">
        <v>9</v>
      </c>
      <c r="B122" s="99" t="s">
        <v>102</v>
      </c>
      <c r="C122" s="212"/>
      <c r="D122" s="69"/>
      <c r="E122" s="69"/>
      <c r="F122" s="69">
        <v>400</v>
      </c>
      <c r="G122" s="82" t="s">
        <v>12</v>
      </c>
      <c r="H122" s="106"/>
      <c r="I122" s="112"/>
      <c r="J122" s="113">
        <f>H122*1.08</f>
        <v>0</v>
      </c>
      <c r="K122" s="113">
        <f>F122*H122</f>
        <v>0</v>
      </c>
      <c r="L122" s="113">
        <f t="shared" si="17"/>
        <v>0</v>
      </c>
      <c r="M122" s="114"/>
    </row>
    <row r="123" spans="1:13" ht="31.5" x14ac:dyDescent="0.2">
      <c r="A123" s="35">
        <v>10</v>
      </c>
      <c r="B123" s="52" t="s">
        <v>103</v>
      </c>
      <c r="C123" s="212"/>
      <c r="D123" s="129"/>
      <c r="E123" s="145"/>
      <c r="F123" s="145">
        <v>1000</v>
      </c>
      <c r="G123" s="190" t="s">
        <v>12</v>
      </c>
      <c r="H123" s="191"/>
      <c r="I123" s="192"/>
      <c r="J123" s="193">
        <f>H123*1.23</f>
        <v>0</v>
      </c>
      <c r="K123" s="121">
        <f>F123*H123</f>
        <v>0</v>
      </c>
      <c r="L123" s="121">
        <f t="shared" si="17"/>
        <v>0</v>
      </c>
      <c r="M123" s="89"/>
    </row>
    <row r="124" spans="1:13" s="144" customFormat="1" ht="27" customHeight="1" x14ac:dyDescent="0.2">
      <c r="A124" s="194"/>
      <c r="B124" s="195"/>
      <c r="C124" s="195"/>
      <c r="D124" s="196"/>
      <c r="E124" s="196"/>
      <c r="F124" s="196"/>
      <c r="G124" s="196"/>
      <c r="H124" s="196"/>
      <c r="I124" s="196"/>
      <c r="J124" s="197" t="s">
        <v>13</v>
      </c>
      <c r="K124" s="198">
        <f>SUM(K114:K123)</f>
        <v>0</v>
      </c>
      <c r="L124" s="199">
        <f>SUM(L114:L123)</f>
        <v>0</v>
      </c>
      <c r="M124" s="200"/>
    </row>
    <row r="125" spans="1:13" ht="15.75" x14ac:dyDescent="0.2">
      <c r="A125" s="245" t="s">
        <v>104</v>
      </c>
      <c r="B125" s="245"/>
      <c r="C125" s="245"/>
      <c r="D125" s="245"/>
      <c r="E125" s="245"/>
      <c r="F125" s="245"/>
      <c r="G125" s="245"/>
      <c r="H125" s="245"/>
      <c r="I125" s="245"/>
      <c r="J125" s="245"/>
      <c r="K125" s="245"/>
      <c r="L125" s="245"/>
      <c r="M125" s="245"/>
    </row>
    <row r="126" spans="1:13" ht="31.5" x14ac:dyDescent="0.2">
      <c r="A126" s="69">
        <v>1</v>
      </c>
      <c r="B126" s="99" t="s">
        <v>126</v>
      </c>
      <c r="C126" s="69" t="s">
        <v>105</v>
      </c>
      <c r="D126" s="69"/>
      <c r="E126" s="69"/>
      <c r="F126" s="77">
        <v>6</v>
      </c>
      <c r="G126" s="77" t="s">
        <v>14</v>
      </c>
      <c r="H126" s="106"/>
      <c r="I126" s="107"/>
      <c r="J126" s="108">
        <f>H126*1.08</f>
        <v>0</v>
      </c>
      <c r="K126" s="120">
        <f>F126*H126</f>
        <v>0</v>
      </c>
      <c r="L126" s="120">
        <f>K126*(1+I126)</f>
        <v>0</v>
      </c>
      <c r="M126" s="90"/>
    </row>
    <row r="127" spans="1:13" ht="15.75" x14ac:dyDescent="0.2">
      <c r="A127" s="239" t="s">
        <v>108</v>
      </c>
      <c r="B127" s="239"/>
      <c r="C127" s="239"/>
      <c r="D127" s="239"/>
      <c r="E127" s="239"/>
      <c r="F127" s="239"/>
      <c r="G127" s="239"/>
      <c r="H127" s="239"/>
      <c r="I127" s="239"/>
      <c r="J127" s="239"/>
      <c r="K127" s="239"/>
      <c r="L127" s="239"/>
      <c r="M127" s="239"/>
    </row>
    <row r="128" spans="1:13" s="17" customFormat="1" ht="57" customHeight="1" x14ac:dyDescent="0.2">
      <c r="A128" s="35">
        <v>1</v>
      </c>
      <c r="B128" s="52" t="s">
        <v>107</v>
      </c>
      <c r="C128" s="212"/>
      <c r="D128" s="18"/>
      <c r="E128" s="18"/>
      <c r="F128" s="18">
        <v>50</v>
      </c>
      <c r="G128" s="18" t="s">
        <v>51</v>
      </c>
      <c r="H128" s="91"/>
      <c r="I128" s="92"/>
      <c r="J128" s="123">
        <f>H128*1.08</f>
        <v>0</v>
      </c>
      <c r="K128" s="123">
        <f>F128*H128</f>
        <v>0</v>
      </c>
      <c r="L128" s="123">
        <f>K128*(1+I128)</f>
        <v>0</v>
      </c>
      <c r="M128" s="47"/>
    </row>
    <row r="129" spans="1:13" ht="16.5" customHeight="1" x14ac:dyDescent="0.2">
      <c r="A129" s="239" t="s">
        <v>116</v>
      </c>
      <c r="B129" s="239"/>
      <c r="C129" s="239"/>
      <c r="D129" s="239"/>
      <c r="E129" s="239"/>
      <c r="F129" s="239"/>
      <c r="G129" s="239"/>
      <c r="H129" s="239"/>
      <c r="I129" s="239"/>
      <c r="J129" s="239"/>
      <c r="K129" s="239"/>
      <c r="L129" s="239"/>
      <c r="M129" s="239"/>
    </row>
    <row r="130" spans="1:13" s="21" customFormat="1" ht="164.25" customHeight="1" x14ac:dyDescent="0.2">
      <c r="A130" s="215">
        <v>1</v>
      </c>
      <c r="B130" s="216" t="s">
        <v>127</v>
      </c>
      <c r="C130" s="93" t="s">
        <v>110</v>
      </c>
      <c r="D130" s="217"/>
      <c r="E130" s="217"/>
      <c r="F130" s="215">
        <v>75</v>
      </c>
      <c r="G130" s="215" t="s">
        <v>51</v>
      </c>
      <c r="H130" s="218"/>
      <c r="I130" s="219"/>
      <c r="J130" s="218">
        <f>H130*1.08</f>
        <v>0</v>
      </c>
      <c r="K130" s="213">
        <f>F130*H130</f>
        <v>0</v>
      </c>
      <c r="L130" s="213">
        <f>K130*(1+I130)</f>
        <v>0</v>
      </c>
      <c r="M130" s="214"/>
    </row>
    <row r="131" spans="1:13" s="21" customFormat="1" ht="64.5" customHeight="1" x14ac:dyDescent="0.2">
      <c r="A131" s="215"/>
      <c r="B131" s="216"/>
      <c r="C131" s="52" t="s">
        <v>111</v>
      </c>
      <c r="D131" s="217"/>
      <c r="E131" s="217"/>
      <c r="F131" s="215"/>
      <c r="G131" s="215"/>
      <c r="H131" s="218"/>
      <c r="I131" s="219"/>
      <c r="J131" s="218"/>
      <c r="K131" s="215"/>
      <c r="L131" s="213"/>
      <c r="M131" s="214"/>
    </row>
    <row r="132" spans="1:13" s="21" customFormat="1" ht="63" customHeight="1" x14ac:dyDescent="0.2">
      <c r="A132" s="215"/>
      <c r="B132" s="216"/>
      <c r="C132" s="52" t="s">
        <v>112</v>
      </c>
      <c r="D132" s="217"/>
      <c r="E132" s="217"/>
      <c r="F132" s="215"/>
      <c r="G132" s="215"/>
      <c r="H132" s="218"/>
      <c r="I132" s="219"/>
      <c r="J132" s="218"/>
      <c r="K132" s="215"/>
      <c r="L132" s="213"/>
      <c r="M132" s="214"/>
    </row>
    <row r="133" spans="1:13" s="21" customFormat="1" ht="147" customHeight="1" x14ac:dyDescent="0.2">
      <c r="A133" s="215"/>
      <c r="B133" s="216"/>
      <c r="C133" s="93" t="s">
        <v>113</v>
      </c>
      <c r="D133" s="217"/>
      <c r="E133" s="217"/>
      <c r="F133" s="215"/>
      <c r="G133" s="215"/>
      <c r="H133" s="218"/>
      <c r="I133" s="219"/>
      <c r="J133" s="218"/>
      <c r="K133" s="215"/>
      <c r="L133" s="213"/>
      <c r="M133" s="214"/>
    </row>
    <row r="134" spans="1:13" s="21" customFormat="1" ht="80.25" customHeight="1" x14ac:dyDescent="0.2">
      <c r="A134" s="215"/>
      <c r="B134" s="216"/>
      <c r="C134" s="93" t="s">
        <v>114</v>
      </c>
      <c r="D134" s="217"/>
      <c r="E134" s="217"/>
      <c r="F134" s="215"/>
      <c r="G134" s="215"/>
      <c r="H134" s="218"/>
      <c r="I134" s="219"/>
      <c r="J134" s="218"/>
      <c r="K134" s="215"/>
      <c r="L134" s="213"/>
      <c r="M134" s="214"/>
    </row>
    <row r="135" spans="1:13" s="21" customFormat="1" ht="117.75" customHeight="1" x14ac:dyDescent="0.2">
      <c r="A135" s="215"/>
      <c r="B135" s="216"/>
      <c r="C135" s="93" t="s">
        <v>115</v>
      </c>
      <c r="D135" s="217"/>
      <c r="E135" s="217"/>
      <c r="F135" s="215"/>
      <c r="G135" s="215"/>
      <c r="H135" s="218"/>
      <c r="I135" s="219"/>
      <c r="J135" s="218"/>
      <c r="K135" s="215"/>
      <c r="L135" s="213"/>
      <c r="M135" s="214"/>
    </row>
    <row r="136" spans="1:13" customFormat="1" ht="20.25" customHeight="1" x14ac:dyDescent="0.2">
      <c r="A136" s="223" t="s">
        <v>121</v>
      </c>
      <c r="B136" s="223"/>
      <c r="C136" s="223"/>
      <c r="D136" s="223"/>
      <c r="E136" s="223"/>
      <c r="F136" s="223"/>
      <c r="G136" s="223"/>
      <c r="H136" s="223"/>
      <c r="I136" s="223"/>
      <c r="J136" s="223"/>
      <c r="K136" s="223"/>
      <c r="L136" s="223"/>
      <c r="M136" s="223"/>
    </row>
    <row r="137" spans="1:13" customFormat="1" ht="57.75" customHeight="1" x14ac:dyDescent="0.2">
      <c r="A137" s="33">
        <v>1</v>
      </c>
      <c r="B137" s="93" t="s">
        <v>120</v>
      </c>
      <c r="C137" s="212"/>
      <c r="D137" s="35" t="s">
        <v>51</v>
      </c>
      <c r="E137" s="94"/>
      <c r="F137" s="18">
        <v>15000</v>
      </c>
      <c r="G137" s="37" t="s">
        <v>51</v>
      </c>
      <c r="H137" s="95"/>
      <c r="I137" s="57"/>
      <c r="J137" s="115">
        <f>H137*1.08</f>
        <v>0</v>
      </c>
      <c r="K137" s="50">
        <f>F137*H137</f>
        <v>0</v>
      </c>
      <c r="L137" s="50">
        <f>K137*(1+I137)</f>
        <v>0</v>
      </c>
      <c r="M137" s="96"/>
    </row>
    <row r="138" spans="1:13" ht="31.5" customHeight="1" x14ac:dyDescent="0.2">
      <c r="A138" s="70"/>
      <c r="B138" s="71"/>
      <c r="C138" s="70"/>
      <c r="D138" s="70"/>
      <c r="E138" s="70"/>
      <c r="F138" s="70"/>
      <c r="G138" s="70"/>
      <c r="H138" s="44"/>
      <c r="I138" s="124"/>
      <c r="J138" s="44"/>
      <c r="K138" s="125"/>
      <c r="L138" s="125"/>
      <c r="M138" s="72"/>
    </row>
    <row r="139" spans="1:13" ht="57.75" customHeight="1" x14ac:dyDescent="0.2"/>
    <row r="140" spans="1:13" ht="57.75" customHeight="1" x14ac:dyDescent="0.2">
      <c r="K140" s="16" t="s">
        <v>160</v>
      </c>
    </row>
  </sheetData>
  <mergeCells count="55">
    <mergeCell ref="A129:M129"/>
    <mergeCell ref="A107:M107"/>
    <mergeCell ref="A110:M110"/>
    <mergeCell ref="A113:M113"/>
    <mergeCell ref="A125:M125"/>
    <mergeCell ref="A82:B82"/>
    <mergeCell ref="A49:M49"/>
    <mergeCell ref="A73:M73"/>
    <mergeCell ref="A85:M85"/>
    <mergeCell ref="A79:M79"/>
    <mergeCell ref="A75:M75"/>
    <mergeCell ref="A36:B36"/>
    <mergeCell ref="A29:M29"/>
    <mergeCell ref="A136:M136"/>
    <mergeCell ref="A48:B48"/>
    <mergeCell ref="A92:M92"/>
    <mergeCell ref="A59:B59"/>
    <mergeCell ref="A78:B78"/>
    <mergeCell ref="A89:M89"/>
    <mergeCell ref="A87:M87"/>
    <mergeCell ref="A68:B68"/>
    <mergeCell ref="A60:M60"/>
    <mergeCell ref="A71:M71"/>
    <mergeCell ref="A69:M69"/>
    <mergeCell ref="A127:M127"/>
    <mergeCell ref="A103:M103"/>
    <mergeCell ref="A83:M83"/>
    <mergeCell ref="A9:M9"/>
    <mergeCell ref="A7:M7"/>
    <mergeCell ref="A5:M5"/>
    <mergeCell ref="A3:M3"/>
    <mergeCell ref="A44:M44"/>
    <mergeCell ref="A42:M42"/>
    <mergeCell ref="A37:M37"/>
    <mergeCell ref="A41:B41"/>
    <mergeCell ref="A26:B26"/>
    <mergeCell ref="A17:M17"/>
    <mergeCell ref="A16:B16"/>
    <mergeCell ref="A13:M13"/>
    <mergeCell ref="A11:M11"/>
    <mergeCell ref="A27:M27"/>
    <mergeCell ref="A33:M33"/>
    <mergeCell ref="A31:M31"/>
    <mergeCell ref="L130:L135"/>
    <mergeCell ref="M130:M135"/>
    <mergeCell ref="A130:A135"/>
    <mergeCell ref="B130:B135"/>
    <mergeCell ref="D130:D135"/>
    <mergeCell ref="E130:E135"/>
    <mergeCell ref="F130:F135"/>
    <mergeCell ref="G130:G135"/>
    <mergeCell ref="H130:H135"/>
    <mergeCell ref="I130:I135"/>
    <mergeCell ref="J130:J135"/>
    <mergeCell ref="K130:K135"/>
  </mergeCells>
  <phoneticPr fontId="0" type="noConversion"/>
  <pageMargins left="0.70866141732283472" right="0.70866141732283472" top="0.74803149606299213" bottom="0.55118110236220474" header="0.31496062992125984" footer="0.31496062992125984"/>
  <pageSetup paperSize="9" scale="47" orientation="landscape" horizontalDpi="300" verticalDpi="300" r:id="rId1"/>
  <headerFooter>
    <oddHeader xml:space="preserve">&amp;L&amp;"Arial Narrow,Normalny"&amp;14Sprawa nr 121/2023&amp;C&amp;"Arial Narrow,Normalny"&amp;16Formularz cenowy&amp;"Arial CE,Standardowy"&amp;10
&amp;R&amp;"Arial Narrow,Normalny"&amp;14Załącznik nr 4 do SWZ 
</oddHeader>
    <oddFooter>&amp;R&amp;P</oddFooter>
  </headerFooter>
  <rowBreaks count="8" manualBreakCount="8">
    <brk id="28" max="16383" man="1"/>
    <brk id="51" max="16383" man="1"/>
    <brk id="59" max="16383" man="1"/>
    <brk id="68" max="16383" man="1"/>
    <brk id="84" max="16383" man="1"/>
    <brk id="95" max="16383" man="1"/>
    <brk id="100" max="16383" man="1"/>
    <brk id="124" max="16383" man="1"/>
  </rowBreaks>
  <ignoredErrors>
    <ignoredError sqref="J93 J95:J96" unlockedFormula="1"/>
    <ignoredError sqref="K97" evalError="1"/>
    <ignoredError sqref="J97" evalError="1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Arkusz1!Formularz_cenowy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2023-10-23T06:45:40Z</cp:lastPrinted>
  <dcterms:created xsi:type="dcterms:W3CDTF">1997-02-26T13:46:56Z</dcterms:created>
  <dcterms:modified xsi:type="dcterms:W3CDTF">2023-10-23T06:49:30Z</dcterms:modified>
</cp:coreProperties>
</file>