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D6BD4BBE-0A81-469F-9AE7-5E05A9E20E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z dla DZP" sheetId="1" r:id="rId1"/>
  </sheets>
  <definedNames>
    <definedName name="_1Excel_BuiltIn_Print_Area_3_1" localSheetId="0">#REF!</definedName>
    <definedName name="_2Excel_BuiltIn_Print_Area_3_1">#REF!</definedName>
    <definedName name="_FilterDatabase" localSheetId="0" hidden="1">'Formularz dla DZP'!$J$1:$J$87</definedName>
    <definedName name="Excel_BuiltIn_Print_Area_1_1" localSheetId="0">#REF!</definedName>
    <definedName name="Excel_BuiltIn_Print_Area_1_1">#REF!</definedName>
    <definedName name="Excel_BuiltIn_Print_Area_2_1" localSheetId="0">#REF!</definedName>
    <definedName name="Excel_BuiltIn_Print_Area_2_1">#REF!</definedName>
    <definedName name="Excel_BuiltIn_Print_Area_3" localSheetId="0">#REF!</definedName>
    <definedName name="Excel_BuiltIn_Print_Area_3">#REF!</definedName>
    <definedName name="Excel_BuiltIn_Print_Area_4" localSheetId="0">#REF!</definedName>
    <definedName name="Excel_BuiltIn_Print_Area_4">#REF!</definedName>
    <definedName name="Excel_BuiltIn_Print_Area_5" localSheetId="0">#REF!</definedName>
    <definedName name="Excel_BuiltIn_Print_Area_5">#REF!</definedName>
    <definedName name="Excel_BuiltIn_Print_Area_6" localSheetId="0">#REF!</definedName>
    <definedName name="Excel_BuiltIn_Print_Area_6">#REF!</definedName>
    <definedName name="Excel_BuiltIn_Print_Area_7" localSheetId="0">#REF!</definedName>
    <definedName name="Excel_BuiltIn_Print_Area_7">#REF!</definedName>
    <definedName name="Excel_BuiltIn_Print_Area_8" localSheetId="0">#REF!</definedName>
    <definedName name="Excel_BuiltIn_Print_Area_8">#REF!</definedName>
    <definedName name="Print_Area" localSheetId="0">'Formularz dla DZP'!$A$1:$N$17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4" i="1" l="1"/>
  <c r="J84" i="1"/>
  <c r="L84" i="1" s="1"/>
  <c r="K83" i="1"/>
  <c r="J83" i="1"/>
  <c r="L83" i="1" s="1"/>
  <c r="K82" i="1"/>
  <c r="J82" i="1"/>
  <c r="L82" i="1" s="1"/>
  <c r="K81" i="1"/>
  <c r="J81" i="1"/>
  <c r="L81" i="1" s="1"/>
  <c r="K80" i="1"/>
  <c r="J80" i="1"/>
  <c r="L80" i="1" s="1"/>
  <c r="K79" i="1"/>
  <c r="J79" i="1"/>
  <c r="L79" i="1" s="1"/>
  <c r="K78" i="1"/>
  <c r="J78" i="1"/>
  <c r="L78" i="1" s="1"/>
  <c r="K77" i="1"/>
  <c r="J77" i="1"/>
  <c r="L77" i="1" s="1"/>
  <c r="K76" i="1"/>
  <c r="J76" i="1"/>
  <c r="L76" i="1" s="1"/>
  <c r="K75" i="1"/>
  <c r="J75" i="1"/>
  <c r="L75" i="1" s="1"/>
  <c r="K74" i="1"/>
  <c r="J74" i="1"/>
  <c r="L74" i="1" s="1"/>
  <c r="K73" i="1"/>
  <c r="J73" i="1"/>
  <c r="L73" i="1" s="1"/>
  <c r="K72" i="1"/>
  <c r="J72" i="1"/>
  <c r="L72" i="1" s="1"/>
  <c r="K71" i="1"/>
  <c r="J71" i="1"/>
  <c r="L71" i="1" s="1"/>
  <c r="K70" i="1"/>
  <c r="J70" i="1"/>
  <c r="L70" i="1" s="1"/>
  <c r="K69" i="1"/>
  <c r="J69" i="1"/>
  <c r="L69" i="1" s="1"/>
  <c r="L68" i="1"/>
  <c r="K68" i="1"/>
  <c r="J68" i="1"/>
  <c r="K67" i="1"/>
  <c r="K85" i="1" s="1"/>
  <c r="J67" i="1"/>
  <c r="L67" i="1" s="1"/>
  <c r="L85" i="1" s="1"/>
  <c r="K64" i="1"/>
  <c r="J64" i="1"/>
  <c r="L64" i="1" s="1"/>
  <c r="K63" i="1"/>
  <c r="J63" i="1"/>
  <c r="L63" i="1" s="1"/>
  <c r="K62" i="1"/>
  <c r="J62" i="1"/>
  <c r="L62" i="1" s="1"/>
  <c r="K61" i="1"/>
  <c r="J61" i="1"/>
  <c r="L61" i="1" s="1"/>
  <c r="K60" i="1"/>
  <c r="J60" i="1"/>
  <c r="L60" i="1" s="1"/>
  <c r="K59" i="1"/>
  <c r="J59" i="1"/>
  <c r="L59" i="1" s="1"/>
  <c r="K58" i="1"/>
  <c r="J58" i="1"/>
  <c r="L58" i="1" s="1"/>
  <c r="K57" i="1"/>
  <c r="J57" i="1"/>
  <c r="L57" i="1" s="1"/>
  <c r="K56" i="1"/>
  <c r="J56" i="1"/>
  <c r="L56" i="1" s="1"/>
  <c r="K55" i="1"/>
  <c r="J55" i="1"/>
  <c r="L55" i="1" s="1"/>
  <c r="K54" i="1"/>
  <c r="J54" i="1"/>
  <c r="L54" i="1" s="1"/>
  <c r="K53" i="1"/>
  <c r="J53" i="1"/>
  <c r="L53" i="1" s="1"/>
  <c r="K52" i="1"/>
  <c r="J52" i="1"/>
  <c r="L52" i="1" s="1"/>
  <c r="K51" i="1"/>
  <c r="J51" i="1"/>
  <c r="L51" i="1" s="1"/>
  <c r="K50" i="1"/>
  <c r="K65" i="1" s="1"/>
  <c r="J50" i="1"/>
  <c r="L50" i="1" s="1"/>
  <c r="K47" i="1"/>
  <c r="L47" i="1" s="1"/>
  <c r="L48" i="1" s="1"/>
  <c r="J47" i="1"/>
  <c r="K43" i="1"/>
  <c r="J43" i="1"/>
  <c r="L43" i="1" s="1"/>
  <c r="K42" i="1"/>
  <c r="J42" i="1"/>
  <c r="L42" i="1" s="1"/>
  <c r="K41" i="1"/>
  <c r="J41" i="1"/>
  <c r="L41" i="1" s="1"/>
  <c r="K40" i="1"/>
  <c r="J40" i="1"/>
  <c r="L40" i="1" s="1"/>
  <c r="K39" i="1"/>
  <c r="J39" i="1"/>
  <c r="L39" i="1" s="1"/>
  <c r="K38" i="1"/>
  <c r="J38" i="1"/>
  <c r="L38" i="1" s="1"/>
  <c r="K37" i="1"/>
  <c r="J37" i="1"/>
  <c r="L37" i="1" s="1"/>
  <c r="K36" i="1"/>
  <c r="J36" i="1"/>
  <c r="L36" i="1" s="1"/>
  <c r="K35" i="1"/>
  <c r="J35" i="1"/>
  <c r="L35" i="1" s="1"/>
  <c r="K34" i="1"/>
  <c r="J34" i="1"/>
  <c r="L34" i="1" s="1"/>
  <c r="K33" i="1"/>
  <c r="J33" i="1"/>
  <c r="L33" i="1" s="1"/>
  <c r="K32" i="1"/>
  <c r="J32" i="1"/>
  <c r="L32" i="1" s="1"/>
  <c r="K31" i="1"/>
  <c r="J31" i="1"/>
  <c r="L31" i="1" s="1"/>
  <c r="K30" i="1"/>
  <c r="J30" i="1"/>
  <c r="L30" i="1" s="1"/>
  <c r="K29" i="1"/>
  <c r="J29" i="1"/>
  <c r="L29" i="1" s="1"/>
  <c r="K28" i="1"/>
  <c r="J28" i="1"/>
  <c r="L28" i="1" s="1"/>
  <c r="K27" i="1"/>
  <c r="K45" i="1" s="1"/>
  <c r="J27" i="1"/>
  <c r="L27" i="1" s="1"/>
  <c r="L45" i="1" s="1"/>
  <c r="K23" i="1"/>
  <c r="J23" i="1"/>
  <c r="L23" i="1" s="1"/>
  <c r="K22" i="1"/>
  <c r="J22" i="1"/>
  <c r="L22" i="1" s="1"/>
  <c r="K21" i="1"/>
  <c r="J21" i="1"/>
  <c r="L21" i="1" s="1"/>
  <c r="K20" i="1"/>
  <c r="J20" i="1"/>
  <c r="L20" i="1" s="1"/>
  <c r="K19" i="1"/>
  <c r="J19" i="1"/>
  <c r="L19" i="1" s="1"/>
  <c r="K15" i="1"/>
  <c r="J15" i="1"/>
  <c r="L15" i="1" s="1"/>
  <c r="K14" i="1"/>
  <c r="J14" i="1"/>
  <c r="L14" i="1" s="1"/>
  <c r="K13" i="1"/>
  <c r="J13" i="1"/>
  <c r="L13" i="1" s="1"/>
  <c r="K12" i="1"/>
  <c r="J12" i="1"/>
  <c r="L12" i="1" s="1"/>
  <c r="K11" i="1"/>
  <c r="J11" i="1"/>
  <c r="L11" i="1" s="1"/>
  <c r="K10" i="1"/>
  <c r="J10" i="1"/>
  <c r="L10" i="1" s="1"/>
  <c r="K9" i="1"/>
  <c r="J9" i="1"/>
  <c r="L9" i="1" s="1"/>
  <c r="K8" i="1"/>
  <c r="J8" i="1"/>
  <c r="L8" i="1" s="1"/>
  <c r="K7" i="1"/>
  <c r="K17" i="1" s="1"/>
  <c r="J7" i="1"/>
  <c r="L7" i="1" s="1"/>
  <c r="K6" i="1"/>
  <c r="J6" i="1"/>
  <c r="L6" i="1" s="1"/>
  <c r="K5" i="1"/>
  <c r="J5" i="1"/>
  <c r="L5" i="1" s="1"/>
  <c r="L65" i="1" l="1"/>
  <c r="K48" i="1"/>
  <c r="K25" i="1"/>
  <c r="L17" i="1"/>
  <c r="L25" i="1"/>
  <c r="L87" i="1"/>
  <c r="K87" i="1"/>
</calcChain>
</file>

<file path=xl/sharedStrings.xml><?xml version="1.0" encoding="utf-8"?>
<sst xmlns="http://schemas.openxmlformats.org/spreadsheetml/2006/main" count="366" uniqueCount="156">
  <si>
    <t>Nazwa materiału, środka, leku</t>
  </si>
  <si>
    <t>Postać</t>
  </si>
  <si>
    <t>Dawka</t>
  </si>
  <si>
    <t>Zawartość opakowania</t>
  </si>
  <si>
    <t>J.m</t>
  </si>
  <si>
    <t>Cena jedn. Netto</t>
  </si>
  <si>
    <t xml:space="preserve"> % VAT</t>
  </si>
  <si>
    <t>Cena brutto</t>
  </si>
  <si>
    <t>Wartość netto</t>
  </si>
  <si>
    <t>Wartość brutto</t>
  </si>
  <si>
    <t>Nazwa handlowa/ kod towaru</t>
  </si>
  <si>
    <t>Kod EAN</t>
  </si>
  <si>
    <t>ZADANIE NR 1 - Worki dwukomorowe i trzykomorowe do żywienia pozajelitowego.</t>
  </si>
  <si>
    <t>Worek trzykomorowy do żywienia pozajelitowego  do podawania obwodowo lub centralnie, zawierający elektrolity,  aminokwasy,  glukozę i emulsję tłuszczową (80% oleju z oliwek i 20% oleju sojowego). Zawartość azotu 4g, energia niebiałkowa 600kcal, energia całkowita 700kcal, osmolarność 750mOsm/l. Stosunek energii pozabiałkowej do azotu 150kcal/g.</t>
  </si>
  <si>
    <t xml:space="preserve">płyn        </t>
  </si>
  <si>
    <t>1000ml</t>
  </si>
  <si>
    <t>6 worków</t>
  </si>
  <si>
    <t>op.</t>
  </si>
  <si>
    <t>Worek trzykomorowy do żywienia pozajelitowego  do podawania obwodowo lub centralnie, zawierający elektrolity,  aminokwasy,  glukozę i emulsję tłuszczową (80% oleju z oliwek i 20% oleju sojowego). Zawartość azotu 6g, energia niebiałkowa 900kcal, eneria całkowita 1050kcal, osmolarność 750mOsm/l. Stosunek energii pozabiałkowej do azotu 150kcal/g.</t>
  </si>
  <si>
    <t>płyn</t>
  </si>
  <si>
    <t>1500ml</t>
  </si>
  <si>
    <t>4 worki</t>
  </si>
  <si>
    <t>Worek trzykomorowy do żywienia pozajelitowego  do podawania obwodowo lub centralnie, zawierający elektrolity, aminokwasy, glukozę i emulsję tłuszczową (80% oleju z oliwek i 20% oleju sojowego). Zawartość azotu 8g, energia niebiałkowa 1200kcal, eneria całkowita 1400kcal, osmolarność 750mOsm/l. Stosunek energii pozabiałkowej do azotu 150kcal/g.</t>
  </si>
  <si>
    <t>2000ml</t>
  </si>
  <si>
    <t>Worek trzykomorowy do żywienia pozajelitowego do podawania centralnie, zawierający elektrolity, aminokwasy, glukozę i emulsję tłuszczową (80% oleju z oliwek i 20% oleju sojowego). Zawartość aminokwasów 85,4g i energia całkowita 1600kcal, osmolarność 1310mOsm/l. Stosunek energii pozabiałkowej do azotu 93kcal/g.</t>
  </si>
  <si>
    <t>Worek trzykomorowy do żywienia pozajelitowego do podawania centralnie, zawierający elektrolity, aminokwasy, glukozę i emulsję tłuszczową (80% oleju z oliwek i 20% oleju sojowego). Zawartość aminokwasów 113,9g, energia całkowita 1420kcal, osmolarność 1270mOsm/l.</t>
  </si>
  <si>
    <t>Worek trzykomorowy do żywienia pozajelitowego do podawania centralnie, zawierający elektrolity, aminokwasy, glukozę i emulsję tłuszczową (80% oleju z oliwek i 20% oleju sojowego). Zawartość aminokwasów 75,9g, energia całkowita 950kcal, osmolarność 1270mOsm/l.</t>
  </si>
  <si>
    <t>Worek trzykomorowy do żywienia pozajelitowego do podawania centralnie, zawierający elektrolity, aminokwasy, glukozę i emulsję tłuszczową (80% oleju z oliwek i 20% oleju sojowego). Zawartość aminokwasów 49,4g, energia całkowita 620kcal, osmolarność 1270mOsm/l.</t>
  </si>
  <si>
    <t>650ml</t>
  </si>
  <si>
    <t>10 worków</t>
  </si>
  <si>
    <t>Worek dwukomorowy do żywienia pozajelitowego zawierający aminokwasy 28g i glukozę 75g, azot 4,6g,o osmolarności 845mOsm/l. Energia całkowita 410kcal.</t>
  </si>
  <si>
    <t>8 worków</t>
  </si>
  <si>
    <t>Worek dwukomorowy do żywienia pozajelitowego zawierający aminokwasy 41g i glukozę 113g, azot 6,8g, o osmolarności 845mOsm/l. Energia całkowita 615kcal.</t>
  </si>
  <si>
    <t xml:space="preserve">Natrium chloratum 0,9% do infuzji           </t>
  </si>
  <si>
    <t xml:space="preserve">płyn do inf.       </t>
  </si>
  <si>
    <t xml:space="preserve">Płyn wieloeloktrolitowy Plasmalyte worek </t>
  </si>
  <si>
    <t xml:space="preserve">płyn do inf.  </t>
  </si>
  <si>
    <t>20 worków</t>
  </si>
  <si>
    <t>UWAGA! W zadaniu nr 1 Wykonawca zobowiązany jest dostarczyć do każdej mieszaniny żywieniowej 1 worek (osłonę) dostosowany rozmiarowo do podaży leków światłoczułych oraz 1 zacisk ochronny do zabezpieczenia i identyfikacji portu do dostrzyknięć.</t>
  </si>
  <si>
    <t>Razem:</t>
  </si>
  <si>
    <t>ZADANIE NR 2 - Worki trzykomorowe bezelektorlitowe do żywienia pozajelitowego - wkłucie centralne, pierwiastki i witaminy.</t>
  </si>
  <si>
    <r>
      <t xml:space="preserve">Worek trzykomorowy zawierający po zmieszaniu zawartości komór gotową do użycia mieszaninę </t>
    </r>
    <r>
      <rPr>
        <b/>
        <sz val="10"/>
        <rFont val="Arial Narrow"/>
        <family val="2"/>
        <charset val="238"/>
      </rPr>
      <t>BEZ ELEKTROLITÓW</t>
    </r>
    <r>
      <rPr>
        <sz val="10"/>
        <rFont val="Arial Narrow"/>
        <family val="2"/>
        <charset val="238"/>
      </rPr>
      <t xml:space="preserve"> do żywienia pozajelitowego z zawartością 35g aminokwasów, 90g glukozy i 25g MCT/LCT/Omega3. Energia całkowita 740kcal.</t>
    </r>
  </si>
  <si>
    <t>5 worków</t>
  </si>
  <si>
    <r>
      <t xml:space="preserve">Worek trzykomorowy zawierający po zmieszaniu zawartości komór gotową do użycia mieszaninę </t>
    </r>
    <r>
      <rPr>
        <b/>
        <sz val="10"/>
        <rFont val="Arial Narrow"/>
        <family val="2"/>
        <charset val="238"/>
      </rPr>
      <t xml:space="preserve">BEZ ELEKTROLITÓW </t>
    </r>
    <r>
      <rPr>
        <sz val="10"/>
        <rFont val="Arial Narrow"/>
        <family val="2"/>
        <charset val="238"/>
      </rPr>
      <t>do żywienia pozajelitowego z zawartością 70,1g aminokwasów, 180g glukozy i 50g MCT/LCT/Omega3. Energia całkowita 1475kcal.</t>
    </r>
  </si>
  <si>
    <t>1250ml</t>
  </si>
  <si>
    <r>
      <t xml:space="preserve">Worek trzykomorowy zawierający po zmieszaniu zawartości komór gotową do użycia mieszaninę </t>
    </r>
    <r>
      <rPr>
        <b/>
        <sz val="10"/>
        <rFont val="Arial Narrow"/>
        <family val="2"/>
        <charset val="238"/>
      </rPr>
      <t>BEZ ELEKTROLITÓW</t>
    </r>
    <r>
      <rPr>
        <sz val="10"/>
        <rFont val="Arial Narrow"/>
        <family val="2"/>
        <charset val="238"/>
      </rPr>
      <t xml:space="preserve"> do żywienia pozajelitowego z zawartością 105,1g aminokwasów, 270g glukozy i 75g MCT/LCT/Omega3. Energia całkowita 2215kcal.</t>
    </r>
  </si>
  <si>
    <t>1875ml</t>
  </si>
  <si>
    <t>Preparat multiwitaminowy zawierający 13 witamin rozpuszczalnych w wodzie i w tłuszczach w tym witaminę K, kompatybilny z wszystkimi mieszaninami do żywienia pozajelitowego dostępnymi na rynku.</t>
  </si>
  <si>
    <t>proszek do sporządzania roztworu do infuzji</t>
  </si>
  <si>
    <t>10 fiolek</t>
  </si>
  <si>
    <t>Zbilansowany roztwór wszystkich niezbędnych pierwiastków śladowych, kompatybilny z wszystkimi mieszaninami do żywienia pozajelitowego dostępnymi na rynku, o zawartości pierwiastków śladowych Fe 35, Zn 50, Mn 10, Cu 12, Cr 0,2, Se 0,3, Mo 0,1, I 1,0, F 30 (mikromole na 1 ampułkę).</t>
  </si>
  <si>
    <t>koncentrat do sporządzania roztworu do infuzji</t>
  </si>
  <si>
    <t xml:space="preserve">10ml </t>
  </si>
  <si>
    <t>5 ampułek</t>
  </si>
  <si>
    <t>UWAGA! W zadaniu nr 2 Wykonawca zobowiązany jest dostarczyć do każdej mieszaniny żywieniowej 1 worek (osłonę) dostosowany rozmiarowo do podaży leków światłoczułych oraz 1 zacisk ochronny do zabezpieczenia i identyfikacji portu do dostrzyknięć.</t>
  </si>
  <si>
    <t>ZADANIE NR 3 - Worki trzykomorowe do żywienia pozajelitowego - wkłucie centralne, pierwiastki i witaminy.</t>
  </si>
  <si>
    <t>Trójkomorowy worek do wkłucia centralnego zawierający 4g azotu, roztwór aminokwasów z tauryną, o energii niebiałkowej 450kcal. Zawierający mieszaninę 4 rodzajów emulsji tłuszczowej w tym olej rybi 15%, olej sojowy, MCT, olej z oliwek, węglowodany i elektrolity. Energia całkowita 550kcal.</t>
  </si>
  <si>
    <t>493ml</t>
  </si>
  <si>
    <t>Trójkomorowy worek do wkłucia centralnego zawierający 8g azotu, roztwór aminokwasów z tauryną, o energii niebiałkowej 900kcal. Zawierający mieszaninę 4 rodzajów emulsji tłuszczowej w tym olej rybi 15%, olej sojowy, MCT, olej z oliwek, węglowodany i elektrolity. Energia całkowita 1100kcal.</t>
  </si>
  <si>
    <t>986ml</t>
  </si>
  <si>
    <t>Trójkomorowy worek do wkłucia centralnego zawierający 12g azotu, roztwór aminokwasów z tauryną, o energii niebiałkowej  1300kcal. Zawierający mieszaninę 4 rodzajów emulsji tłuszczowej w tym olej rybi 15%, olej sojowy, MCT,olej z oliwek, węglowodany i elektrolity. Energia całkowita 1600kcal.</t>
  </si>
  <si>
    <t>1477ml</t>
  </si>
  <si>
    <t xml:space="preserve">Trójkomorowy worek do wkłucia centralnego, zawierający 16g azotu, roztwór aminokwasów z tauryną, o energii niebiałkowej 1800kcal. Zawierający mieszaninę 4 rodzajów emulsji tłuszczowej w tym olej rybi 15%, olej sojowy, MCT,olej z oliwek, węglowodany i elektrolity. Osmolarność 1500mOsm/l. Energia całkowita 2200 kcal. </t>
  </si>
  <si>
    <t>1970ml</t>
  </si>
  <si>
    <t xml:space="preserve">Trójkomorowy worek do wkłucia centralnego, zawierający 15,9g azotu, roztwór aminokwasów z tauryną, o energii niebiałkowej 952kcal. Zawierający mieszaninę 4 rodzajów emulsji tłuszczowej w tym olej rybi 15%, olej sojowy, MCT, olej z oliwek, węglowodany i elektrolity. Osmolarność 1300mOsm/l. Energia całkowita 1350kcal. </t>
  </si>
  <si>
    <t>1518ml</t>
  </si>
  <si>
    <t xml:space="preserve">Trójkomorowy worek do wkłucia centralnego, zawierający 21,2g azotu, roztwór aminokwasó z tauryną, o energii niebiałkowej 1270kcal. Zawierający mieszaninę 4 rodzajów emulsji tłuszczowej w tym olej rybi 15%, olej sojowy, MCT, olej z oliwek, węglowodany i elektrolity. Osmolarność 1300mOsm/l. Energia całkowita 1800kcal. </t>
  </si>
  <si>
    <t>2025ml</t>
  </si>
  <si>
    <t xml:space="preserve">Trójkomorowy worek do podawania obwodowo lub centralnie, zawierający 3,41g azotu, roztwór aminokwasów z tauryną, o energii niebiałkowej 530kcal. Zawierający mieszaninę 4 rodzajów emulsji tłuszczowej w tym olej rybi 15%, olej sojowy, MCT, olej z oliwek, węglowodany i elektrolity. Osmolarność 750mOsm/l. Energia całkowita 600kcal. </t>
  </si>
  <si>
    <t>850ml</t>
  </si>
  <si>
    <t xml:space="preserve">Trójkomorowy worek do podawania obwodowo lub centralnie, zawierający 5,6g azotu, roztwór aminokwasów z tauryną, o energii niebiałkowej 872kcal. Zawierający mieszaninę 4 rodzajów emulsji tłuszczowej w tym olej rybi 15%, olej sojowy, MCT, olej z oliwek, węglowodany i elektrolity. Osmolarność 750mOsm/l. Energia całkowita 1000kcal. </t>
  </si>
  <si>
    <t>1400ml</t>
  </si>
  <si>
    <t xml:space="preserve">Trójkomorowy worek do podawania obwodowo lub centralnie, zawierający 7,81g azotu, roztwór aminokwasów z tauryną, o energii niebiałkowej 1215kcal. Zawierający mieszaninę 4 rodzajów emulsji tłuszczowej w tym olej rybi 15%, olej sojowy, MCT, olej z oliwek, węglowodany i elektrolity. Osmolarność 750mOsm/l. Energia całkowita 1400kcal. </t>
  </si>
  <si>
    <t>1950ml</t>
  </si>
  <si>
    <t>8% roztwor aminokwasów do infuzji dla pacjentów z niewydolnością wątroby. Zawartość azotu 12,9g/l.</t>
  </si>
  <si>
    <t>500ml</t>
  </si>
  <si>
    <t>10 butelek</t>
  </si>
  <si>
    <t>Roztwór dwupeptydu glutaminy 20%.</t>
  </si>
  <si>
    <t>100ml</t>
  </si>
  <si>
    <t>Koncentrat fosforanów organicznych do żywienia pozajelitowego, Natrii glycerophosphas konc. do sporz. roztworu do infuzji.</t>
  </si>
  <si>
    <t>20ml</t>
  </si>
  <si>
    <t>20 ampułek/fiolek</t>
  </si>
  <si>
    <t>Zbilansowany roztwór wszystkich niezbędnych pierwiastków śladowych, kompatybilny z wszystkimi mieszaninami do żywienia pozajelitowego dostępnymi na rynku, o zawartości pierwiastków śladowych Fe 20, Zn 77, Mn 1, Cu 6, Cr 0,2, Se 1,0, Mo 0,2, I 1,0, F 50 (mikromole na 1 ampułkę).</t>
  </si>
  <si>
    <t>10ml</t>
  </si>
  <si>
    <t>20 ampułek</t>
  </si>
  <si>
    <r>
      <t>Zestaw witamin rozpuszczalnych w tłuszczach A, D</t>
    </r>
    <r>
      <rPr>
        <vertAlign val="subscript"/>
        <sz val="10"/>
        <rFont val="Arial Narrow"/>
        <family val="2"/>
        <charset val="238"/>
      </rPr>
      <t>2</t>
    </r>
    <r>
      <rPr>
        <sz val="10"/>
        <rFont val="Arial Narrow"/>
        <family val="2"/>
        <charset val="238"/>
      </rPr>
      <t>, E, K</t>
    </r>
    <r>
      <rPr>
        <vertAlign val="subscript"/>
        <sz val="10"/>
        <rFont val="Arial Narrow"/>
        <family val="2"/>
        <charset val="238"/>
      </rPr>
      <t>1</t>
    </r>
    <r>
      <rPr>
        <sz val="10"/>
        <rFont val="Arial Narrow"/>
        <family val="2"/>
        <charset val="238"/>
      </rPr>
      <t xml:space="preserve"> do żywienia pozajelitowego, kompatybilny z wszystkimi mieszaninami do żywienia pozajelitowego dostępnymi na rynku, do stosowania u pacjentów dorosłych.</t>
    </r>
  </si>
  <si>
    <t>10 ampułek</t>
  </si>
  <si>
    <t>Zestaw witamin rozpuszczalnych w wodzie  do żywienia pozajelitowego, kompatybilny z wszystkimi mieszaninami do żywienia pozajelitowego dostępnymi na rynku.</t>
  </si>
  <si>
    <t>x</t>
  </si>
  <si>
    <t>Emulsja tłuszczowa MCT/LCT - 20%, zawierająca cztery rodzaje emulsji tłuszczowej, olej rybi, olej sojowy, MCT, olej z oliwek.</t>
  </si>
  <si>
    <t>emulsja</t>
  </si>
  <si>
    <t>250ml</t>
  </si>
  <si>
    <t>Injectio Glucosi 5% et Natrii Chlorati 0,9% 2:1 butelka/flakon</t>
  </si>
  <si>
    <t>20 butelek/flakonów</t>
  </si>
  <si>
    <t>UWAGA! W zadaniu nr 3 Wykonawca zobowiązany jest dostarczyć do każdej mieszaniny żywieniowej 1 worek (osłonę) dostosowany rozmiarowo do podaży leków światłoczułych oraz 1 zacisk ochronny do zabezpieczenia i identyfikacji portu do dostrzyknięć.</t>
  </si>
  <si>
    <t>ZADANIE NR 4 - Worki do przetoczeń.</t>
  </si>
  <si>
    <t>Worek jałowy służący do przygotowania mieszaniny do żywienia pozajelitowego o poj. 2l, z zestawem transferowym.</t>
  </si>
  <si>
    <t>Szt.</t>
  </si>
  <si>
    <t>1 sztuka</t>
  </si>
  <si>
    <t>szt.</t>
  </si>
  <si>
    <t>ZADANIE NR 5 - Diety różne I.</t>
  </si>
  <si>
    <t>Kompletna dieta do żywienia dojelitowego, bogatobiałkowa – 27% energii białkowej, oparta na białku kazeinowym i hydrolizacie serwatki, o wysokiej zawartości ω-3 kwasów tłuszczowych, tłuszczy MCT i antyoksydantów, wysokokaloryczna 1,5kcal/ml, bogatoresztkowa, o osmolarności do 340mOsm/l.</t>
  </si>
  <si>
    <t>1 worek</t>
  </si>
  <si>
    <t>worek</t>
  </si>
  <si>
    <t>Specjalistyczna, kompletna dieta do żywienia dojelitowego, dla pacjentów z niewydolnością wątroby, o smaku neutralnym, zawierająca 44% aminokwasów rozgałęzionych, białko kazeinowe i sojowe, tłuszcze MCT, wysokokaloryczna 1,3kcal/ml, bogatoresztkowa, niskosodowa, o osmolarności do 330mOsm/l.</t>
  </si>
  <si>
    <t>Dieta kompletna, wysokokaloryczna (1,3kcal/ml), normobiałkowa (4g/100ml), bogatoresztkowa (1g/100ml), zawiera tłuszcze LCT i MCT, wysoka zawartość aminokwasów rozgałęzionych, niska zawartość aminokwasów aromatycznych i metioniny, dieta niskosodowa (75mg/100ml), o osmolarności do 360mOsm/l.</t>
  </si>
  <si>
    <t>200ml</t>
  </si>
  <si>
    <t>4 butelki</t>
  </si>
  <si>
    <r>
      <t>Dieta kompletna, wysokokaloryczna (1,5kcal/g), bogatobiałkowa (7,5g/100g), ubogoresztkowa (0,4g/100</t>
    </r>
    <r>
      <rPr>
        <sz val="10"/>
        <rFont val="Arial Narrow"/>
        <family val="2"/>
        <charset val="238"/>
      </rPr>
      <t>g), zawiera tłuszcze LCT, poziom 4 wg IDDSI, niskosodowa (60mg/100g).</t>
    </r>
  </si>
  <si>
    <t xml:space="preserve">budyń </t>
  </si>
  <si>
    <t xml:space="preserve">125g </t>
  </si>
  <si>
    <t>4 kubeczki</t>
  </si>
  <si>
    <t>Kompletna dieta do żywienia dojelitowego  normokaloryczna, bezbłonnikowa, o osmolarności 220mOsm/l, zawierająca tłuszcze LCT i ω-3 kwasy tłuszczowe.</t>
  </si>
  <si>
    <t>Kompletna dieta do żywienia dojelitowego, wysokokaloryczna 2kcal/ml, bogatobiałkowa 20% energii białkowej, zawierająca białko mleka, tłuszcze MCT/LCT i ω-3 kwasy tłuszczowe, niskosodowa, bezresztkowa, o osmolarności do 420mOsm/l.</t>
  </si>
  <si>
    <t>Dieta kompletna, wysokobiałkowa 7,6-10g/100ml, wysokoenergetyczna 1,4-1,6kcal/ml, zawierająca składniki immunomodulujące, zawiera EPA, DHA.</t>
  </si>
  <si>
    <t>Dieta kompletna wysokoenergetyczna 2,0kcal/ml, bezresztkowa, wysokobiałkowa 10g/100ml, o osmolarności 590mOsm/l.</t>
  </si>
  <si>
    <t>Dieta beztłuszczowa, wysokoenergetyczna 1,5kcal/ml, bezresztkowa, w postaci napoju, niskosodowa 6-10mg/100ml, o osmolarności 680-750mOsm/l.</t>
  </si>
  <si>
    <t xml:space="preserve">Dieta kompletna, wysokobiałkowa 7,5-7,7g/100ml, wysokokaloryczna 1,5kcal/ml, bogatoresztkowa 1,5-2,3g/100ml, do postępowania dietetycznego w przypadku zaburzeń metabolizmu glukozy, o osmolarności 395-450mOsm/l. </t>
  </si>
  <si>
    <t>Kompletna dieta wysokoenergetyczna 1,5kcal/ml, bogatobiałkowa 6,0-7,5g/100ml, bezresztkowa, zawierajaca tłuszcze MCT, LCT i ω-3 kwasy tłuszczowe, białko kazeinowe i serwatkowe, o osmolarności 360mOsm/l.</t>
  </si>
  <si>
    <t>Dieta kompletna, wysokokaloryczna 1,04-1,6 kcal/ml, bogatobiałkowa 4,9-9g/100ml, bogatoresztkowa 2-2,5 g/100 ml, do postępowania dietetycznego w przypadku zaburzeń metabolizmu glukozy, o niskim indeksie glikemicznym, o osmolarności 300-365mOsm/l.</t>
  </si>
  <si>
    <t>Dieta normokaloryczna 1kcal/ml, normobiałkowa 3,8-4,0g/100ml, bogatoresztkowa 1,5g/100ml, o osmolarności 250-285mOsm/l.</t>
  </si>
  <si>
    <t>Dieta normokaloryczna 1kcal/ml, normobiałkowa 4,3-4,8 g/100ml, bogatoresztkowa 1,5g/100ml, do postepowania dietetycznego w przypadku zaburzeń metabolizmu glukozy, o osmolarności 300-345mOsm/l.</t>
  </si>
  <si>
    <t>Dieta kompletna, wysokokaloryczna 1,5kcal/ml, bogatobiałkowa 7,5/100ml, zawierajaca hydrolizat białka serwatki, oparta na peptydach, bezresztkowa, zawierająca tłuszcze MCT, do postępowania dietetycznego w przypadku zaburzeń wchłaniania, o osmolarności 578mOsm/l.</t>
  </si>
  <si>
    <t>Razem</t>
  </si>
  <si>
    <t>ZADANIE NR 6 - Diety różne II.</t>
  </si>
  <si>
    <t xml:space="preserve">Dieta płynna peptydowa, normokaloryczna 1kcal/ml, bezresztkowa, bogatobiałkowa 9,3g/100ml białka serwatkowego, 50% tłuszczu w postaci MCT, o osmolarności 278mOsm/l, do podaży przez zgłębnik. </t>
  </si>
  <si>
    <t>1 butelka</t>
  </si>
  <si>
    <t>butelka</t>
  </si>
  <si>
    <t xml:space="preserve">Dieta płynna peptydowa, wysokokaloryczna 2kcal/ml, normobiałkowa 9,2g/100ml białka serwatkowego, 70% tłuszczu w postaci MCT, o osmolarności 560mOsm/l, do podaży przez zgłębnik. </t>
  </si>
  <si>
    <t>Dieta płynna peptydowa, normokaloryczna 1kcal/ml, normobiałkowa 4g białka serwatkowego/100ml, 70% tłuszczu w postaci MCT, osmolarność 220mOsm/l, do podaży doustnie lub przez zgłębnik.</t>
  </si>
  <si>
    <t>Płynna dieta peptydowa kompletna pod względem odżywczym, wysokoenergetyczna 1,5kcal/ml i wysokobiałkowa 9,4g/100ml, bogata w kwasy tłuszczowe omega-3, 50% tłuszczów w postaci MCT, 25% energii pochodzi z białka, 38% energii pochodzi z tłuszczy a 37% energii pochodzi z węglowodanów, do podawania doustnie lub przez zgłębnik, o osmolarności 425mOsm/l.</t>
  </si>
  <si>
    <t xml:space="preserve">Dieta kompletna pod względem odżywczym w proszku, do postępowania dietetycznego w chorobie Leśniowskiego – Crohna, odpowiednia jako jedyne źródło pożywienia, do podawania doustnego lub przez zgłębnik, zawierająca transformujący czynnik wzrostu TGF – β2, kwasy tłuszczowe MCT. </t>
  </si>
  <si>
    <t>proszek</t>
  </si>
  <si>
    <t>400g</t>
  </si>
  <si>
    <t>1 puszka</t>
  </si>
  <si>
    <t>puszka</t>
  </si>
  <si>
    <t xml:space="preserve">Dietetyczny środek spożywczy specjalnego przeznaczenia medycznego, niekompletny pod względem odżywczym, łatwo rozpuszczalny, źródłem białka jest kazeina, 97% energii pochodzi z  białka, 2% energii pochodzi z tłuszczy, a 1% energii pochodzi z węglowodanów. </t>
  </si>
  <si>
    <t xml:space="preserve">Dieta kompletna pod względem odżywczym, wysokoenergetyczna 1,5 kcal/ml, wysokobiałkowa (25% energii z białka 9,6g/100ml), z dodatkiem rozpuszczalnego błonnika PHGG (częściowo hydrolizowana guma guar). 19% tłuszczów w postaci MCT, zawierająca kazeinę (80%) i hydrolizowane białko serwatkowe (20%), niskosodowa 67mg/100ml, do podawania doustnie lub przez zgłębnik, o osmolarności 335mOsm/l. </t>
  </si>
  <si>
    <t>Dieta kompletna, wysokoenergetyczna 2,0kcal/ml, normobiałkowa 9,0g/100ml, bezresztkowa, o osmolarności 520mOsm/l, do podawania doustnie lub przez zgłębnik. Smak do wyboru przez Zamawiającego.</t>
  </si>
  <si>
    <t>Dieta kompletna, normokaloryczna 1,07kcal/ml, normobiałkowa 4,8g/100ml, z dodatkiem rozpuszczalnego błonnika PHGG (częściowo hydrolizowana guma guar), do postępowania dietetycznego w przypadku zaburzeń metabolizmu glukozy, o osmolarności 320mOsm/l.</t>
  </si>
  <si>
    <t>Dieta kompletna , wysokoenergetyczna 1,6kcal/ml, wysokobiałkowa 9,0g/100ml, bogatoresztkowa, o niskim indeksie glikemicznym, do postępowania dietetycznego u pacjentów z zaburzeniami metabolizmu glukozy, o osmolarności 300mOsm/l. Smak do wyboru przez Zamawiającego.</t>
  </si>
  <si>
    <t>Dieta kompletna, normokaloryczna 1,25kcal/ml, wysokobiałkowa 9,4g/100ml, 30% energii pochodzi z białka, o osmolarności 390mOsm/l. Smak do wyboru przez Zamawiającego.</t>
  </si>
  <si>
    <t>Dieta kompletna pod względem odżywczym, normokaloryczna (1,04 kcal/ml), wspomagająca leczenie ran i odleżyn, bogatoresztkowa 1,5g/100ml, oparta na białku kazeinowym i sojowym, klinicznie wolna do laktozy, z zawartością argininy 0,85g/100ml, glutaminy 0,96g/100ml, energii z: białka 22%, węglowodanów 47%, tłuszczów 28%, błonnika 3%, o osmolarności 315mOsm/l.</t>
  </si>
  <si>
    <t>Dieta wspomagająca leczenie ran, kompletna, hiperkaloryczna (1,24 kcal/ml), wysokobiałkowa z argininą, o zawartości białka nie mniejszej niż 8,8g/100ml, w tym 1,5g/100ml argininy, zawierająca % energii z: białka 28%, węglowodanów 45-46%, tłuszczu 26%. Smak do wyboru przez Zamawiającego.</t>
  </si>
  <si>
    <t>Dieta dla pacjentów z chorobą nowotworową, wysokobiałkowa 14,6g/100ml, hiperkaloryczna (2,4 kcal/ml), źródłem białka jest kazeina i serwatka, bezresztkowa, bezglutenowa. Smak do wyboru przez Zamawiającego.</t>
  </si>
  <si>
    <t>125ml</t>
  </si>
  <si>
    <t>Dieta kompletna pod względem odżywczym, wysokobiałkowa, zawartość białka 10g/100ml (serwatka, kazeina, groch, soja), węglowodany 10,4g/100ml, tłuszcze 4,9g/100ml, hiperkaloryczna (1,26 kcal/ml), bezresztkowa, wolna od laktozy (&lt;0,025g/100ml), % energii z białka 32%, węglowodanów 33%, tłuszczu 35%, o osmolarności 275 mOsm/l, zawiera glutaminę.</t>
  </si>
  <si>
    <t>Klarowny preparat płynny na bazie maltodekstryn, (0,5 kcal/ml) do stosowania u pacjentów chirurgicznych, do  nawadniania zmniejszającego stres przedoperacyjny oraz zapobiegający pooperacyjnej insulinooporności, zawierający węglowodany (12,6 g/100 ml) i elektrolity, bezresztkowy, bezglutenowy, 100% energii z węglowodanów, o osmolarności 240mOsm/l.</t>
  </si>
  <si>
    <t>Produkt do szybkiego zagęszczania płynów (napojów i pokarmów), zawierający gumę ksantanową i gumę guar,oraz maltodekstryny, nie zawierający skrobi, wykazujący oporność na działanie amylazy, produkt dedykowany dla pacjentów z dysfagią, energetyczność: 2,9kcal/1g, zawierający węglowodany 0,58g/1g, oraz błonnik 0,28g/1g, bezglutenowy, nie zawierający laktozy. Dawkowanie zależne od stopnia dysfagii, 1porcja= 3g.</t>
  </si>
  <si>
    <t>175g</t>
  </si>
  <si>
    <t>Dieta kompletna pod względem odżywczym, normokaloryczna 1,0kcal/ml, nie zawierajaca białek mleka, bezlaktozowa, do postepowania dietetycznego u pacjentów z alegią na białka mleka krowiego lub nietolerancją laktozy, zawierająca białko sojowe 4g/100ml, bezresztkowa, o osmolarności 250mOsm/l.</t>
  </si>
  <si>
    <t>Łącznie</t>
  </si>
  <si>
    <t xml:space="preserve">FORMULARZ CENOWY </t>
  </si>
  <si>
    <t xml:space="preserve">Ilość </t>
  </si>
  <si>
    <t>932 mg suchej substancji</t>
  </si>
  <si>
    <t>ELEKTRONICZNY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</si>
</sst>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22">
    <font>
      <sz val="10"/>
      <name val="Arial CE"/>
      <charset val="238"/>
    </font>
    <font>
      <sz val="10"/>
      <name val="Arial CE"/>
      <charset val="238"/>
    </font>
    <font>
      <b/>
      <sz val="12"/>
      <name val="Arial Narrow"/>
      <family val="2"/>
      <charset val="238"/>
    </font>
    <font>
      <b/>
      <sz val="10"/>
      <name val="Arial Narrow"/>
      <family val="2"/>
      <charset val="238"/>
    </font>
    <font>
      <sz val="12"/>
      <name val="Arial CE"/>
      <charset val="238"/>
    </font>
    <font>
      <sz val="11"/>
      <name val="Arial CE"/>
      <charset val="238"/>
    </font>
    <font>
      <b/>
      <sz val="8"/>
      <name val="Arial Narrow"/>
      <family val="2"/>
      <charset val="238"/>
    </font>
    <font>
      <sz val="8"/>
      <name val="Arial CE"/>
      <charset val="238"/>
    </font>
    <font>
      <b/>
      <sz val="11"/>
      <name val="Arial Narrow"/>
      <family val="2"/>
      <charset val="238"/>
    </font>
    <font>
      <sz val="10"/>
      <name val="Arial Narrow"/>
      <family val="2"/>
      <charset val="238"/>
    </font>
    <font>
      <sz val="8"/>
      <name val="Arial Narrow"/>
      <family val="2"/>
      <charset val="238"/>
    </font>
    <font>
      <sz val="12"/>
      <color rgb="FFFF0000"/>
      <name val="Arial CE"/>
      <charset val="238"/>
    </font>
    <font>
      <sz val="10"/>
      <color rgb="FFFF0000"/>
      <name val="Arial CE"/>
      <charset val="238"/>
    </font>
    <font>
      <sz val="8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i/>
      <sz val="10"/>
      <name val="Arial Narrow"/>
      <family val="2"/>
      <charset val="238"/>
    </font>
    <font>
      <sz val="10"/>
      <name val="Arial"/>
      <family val="2"/>
      <charset val="238"/>
    </font>
    <font>
      <sz val="7"/>
      <name val="Arial Narrow"/>
      <family val="2"/>
      <charset val="238"/>
    </font>
    <font>
      <vertAlign val="subscript"/>
      <sz val="10"/>
      <name val="Arial Narrow"/>
      <family val="2"/>
      <charset val="238"/>
    </font>
    <font>
      <sz val="12"/>
      <name val="Arial Narrow"/>
      <family val="2"/>
      <charset val="238"/>
    </font>
    <font>
      <sz val="11"/>
      <color indexed="60"/>
      <name val="Czcionka tekstu podstawowego"/>
      <family val="2"/>
      <charset val="238"/>
    </font>
    <font>
      <sz val="9"/>
      <name val="Arial Narrow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26"/>
      </patternFill>
    </fill>
    <fill>
      <patternFill patternType="solid">
        <fgColor theme="6" tint="0.79998168889431442"/>
        <bgColor indexed="26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4">
    <xf numFmtId="0" fontId="0" fillId="0" borderId="0"/>
    <xf numFmtId="0" fontId="20" fillId="3" borderId="0" applyNumberFormat="0" applyBorder="0" applyAlignment="0" applyProtection="0"/>
    <xf numFmtId="0" fontId="1" fillId="0" borderId="0"/>
    <xf numFmtId="0" fontId="16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</cellStyleXfs>
  <cellXfs count="130">
    <xf numFmtId="0" fontId="0" fillId="0" borderId="0" xfId="0"/>
    <xf numFmtId="0" fontId="4" fillId="0" borderId="0" xfId="0" applyFont="1"/>
    <xf numFmtId="4" fontId="0" fillId="0" borderId="0" xfId="0" applyNumberFormat="1"/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2" applyFont="1" applyBorder="1" applyAlignment="1">
      <alignment horizontal="center" vertical="center" wrapText="1"/>
    </xf>
    <xf numFmtId="3" fontId="9" fillId="0" borderId="1" xfId="2" applyNumberFormat="1" applyFont="1" applyBorder="1" applyAlignment="1">
      <alignment horizontal="center" vertical="center" wrapText="1"/>
    </xf>
    <xf numFmtId="9" fontId="9" fillId="0" borderId="1" xfId="2" applyNumberFormat="1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/>
    <xf numFmtId="3" fontId="9" fillId="0" borderId="1" xfId="0" applyNumberFormat="1" applyFont="1" applyBorder="1" applyAlignment="1">
      <alignment horizontal="center" vertical="center" wrapText="1"/>
    </xf>
    <xf numFmtId="9" fontId="9" fillId="0" borderId="1" xfId="0" applyNumberFormat="1" applyFont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left" vertical="center" wrapText="1" shrinkToFit="1"/>
      <protection locked="0"/>
    </xf>
    <xf numFmtId="0" fontId="9" fillId="0" borderId="1" xfId="0" applyFont="1" applyBorder="1" applyAlignment="1" applyProtection="1">
      <alignment horizontal="center" vertical="center" wrapText="1" shrinkToFit="1"/>
      <protection locked="0"/>
    </xf>
    <xf numFmtId="0" fontId="9" fillId="0" borderId="1" xfId="0" applyFont="1" applyBorder="1" applyAlignment="1" applyProtection="1">
      <alignment horizontal="center" vertical="center" shrinkToFit="1"/>
      <protection locked="0"/>
    </xf>
    <xf numFmtId="1" fontId="9" fillId="0" borderId="1" xfId="0" applyNumberFormat="1" applyFont="1" applyBorder="1" applyAlignment="1" applyProtection="1">
      <alignment horizontal="center" vertical="center" shrinkToFit="1"/>
      <protection locked="0"/>
    </xf>
    <xf numFmtId="3" fontId="9" fillId="0" borderId="1" xfId="0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wrapText="1" shrinkToFit="1"/>
    </xf>
    <xf numFmtId="0" fontId="9" fillId="0" borderId="1" xfId="0" applyFont="1" applyBorder="1"/>
    <xf numFmtId="0" fontId="9" fillId="0" borderId="0" xfId="0" applyFont="1"/>
    <xf numFmtId="3" fontId="9" fillId="0" borderId="1" xfId="0" applyNumberFormat="1" applyFont="1" applyBorder="1" applyAlignment="1" applyProtection="1">
      <alignment horizontal="center" vertical="center" shrinkToFit="1"/>
      <protection locked="0"/>
    </xf>
    <xf numFmtId="4" fontId="13" fillId="0" borderId="1" xfId="0" applyNumberFormat="1" applyFont="1" applyBorder="1" applyAlignment="1">
      <alignment horizontal="center" vertical="center" wrapText="1" shrinkToFit="1"/>
    </xf>
    <xf numFmtId="4" fontId="3" fillId="0" borderId="1" xfId="0" applyNumberFormat="1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4" fontId="10" fillId="0" borderId="1" xfId="0" applyNumberFormat="1" applyFont="1" applyBorder="1" applyAlignment="1">
      <alignment horizontal="left" vertical="center" wrapText="1"/>
    </xf>
    <xf numFmtId="0" fontId="10" fillId="0" borderId="1" xfId="3" applyFont="1" applyBorder="1" applyAlignment="1">
      <alignment horizontal="left" vertical="center" wrapText="1"/>
    </xf>
    <xf numFmtId="4" fontId="12" fillId="0" borderId="0" xfId="0" applyNumberFormat="1" applyFont="1"/>
    <xf numFmtId="0" fontId="1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1" fontId="9" fillId="0" borderId="1" xfId="0" applyNumberFormat="1" applyFont="1" applyBorder="1" applyAlignment="1" applyProtection="1">
      <alignment horizontal="center" vertical="center" wrapText="1" shrinkToFit="1"/>
      <protection locked="0"/>
    </xf>
    <xf numFmtId="0" fontId="13" fillId="0" borderId="1" xfId="0" applyFont="1" applyBorder="1" applyAlignment="1">
      <alignment horizontal="left" vertical="center" wrapText="1" shrinkToFi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1" fontId="9" fillId="0" borderId="1" xfId="0" applyNumberFormat="1" applyFont="1" applyBorder="1" applyAlignment="1" applyProtection="1">
      <alignment horizontal="center" vertical="center" wrapText="1"/>
      <protection locked="0"/>
    </xf>
    <xf numFmtId="9" fontId="9" fillId="0" borderId="1" xfId="0" applyNumberFormat="1" applyFont="1" applyBorder="1" applyAlignment="1" applyProtection="1">
      <alignment horizontal="center" vertical="center"/>
      <protection locked="0"/>
    </xf>
    <xf numFmtId="4" fontId="3" fillId="0" borderId="1" xfId="0" applyNumberFormat="1" applyFont="1" applyBorder="1" applyAlignment="1">
      <alignment vertical="center"/>
    </xf>
    <xf numFmtId="4" fontId="10" fillId="0" borderId="1" xfId="0" applyNumberFormat="1" applyFont="1" applyBorder="1" applyAlignment="1" applyProtection="1">
      <alignment horizontal="center" vertical="center" wrapText="1"/>
      <protection locked="0"/>
    </xf>
    <xf numFmtId="0" fontId="19" fillId="0" borderId="0" xfId="0" applyFont="1"/>
    <xf numFmtId="4" fontId="9" fillId="0" borderId="0" xfId="0" applyNumberFormat="1" applyFont="1"/>
    <xf numFmtId="1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left" vertical="center" wrapText="1"/>
      <protection locked="0"/>
    </xf>
    <xf numFmtId="3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2" applyFont="1" applyFill="1" applyBorder="1" applyAlignment="1" applyProtection="1">
      <alignment horizontal="left" vertical="center" wrapText="1"/>
      <protection locked="0"/>
    </xf>
    <xf numFmtId="0" fontId="9" fillId="2" borderId="1" xfId="2" applyFont="1" applyFill="1" applyBorder="1" applyAlignment="1">
      <alignment horizontal="center" vertical="center" wrapText="1"/>
    </xf>
    <xf numFmtId="3" fontId="9" fillId="2" borderId="1" xfId="2" applyNumberFormat="1" applyFont="1" applyFill="1" applyBorder="1" applyAlignment="1">
      <alignment horizontal="center" vertical="center" wrapText="1"/>
    </xf>
    <xf numFmtId="4" fontId="10" fillId="2" borderId="1" xfId="2" applyNumberFormat="1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4" fontId="17" fillId="2" borderId="1" xfId="0" applyNumberFormat="1" applyFont="1" applyFill="1" applyBorder="1" applyAlignment="1">
      <alignment vertical="center" wrapText="1"/>
    </xf>
    <xf numFmtId="4" fontId="10" fillId="2" borderId="1" xfId="0" applyNumberFormat="1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4" fontId="17" fillId="0" borderId="1" xfId="2" applyNumberFormat="1" applyFont="1" applyBorder="1" applyAlignment="1">
      <alignment vertical="center" wrapText="1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9" fillId="0" borderId="1" xfId="1" applyNumberFormat="1" applyFont="1" applyFill="1" applyBorder="1" applyAlignment="1" applyProtection="1">
      <alignment horizontal="left" vertical="center" wrapText="1"/>
    </xf>
    <xf numFmtId="3" fontId="9" fillId="2" borderId="1" xfId="0" applyNumberFormat="1" applyFont="1" applyFill="1" applyBorder="1" applyAlignment="1">
      <alignment horizontal="center" vertical="center"/>
    </xf>
    <xf numFmtId="4" fontId="17" fillId="0" borderId="1" xfId="0" applyNumberFormat="1" applyFont="1" applyBorder="1" applyAlignment="1">
      <alignment vertical="center" wrapText="1"/>
    </xf>
    <xf numFmtId="0" fontId="9" fillId="0" borderId="1" xfId="2" applyFont="1" applyBorder="1" applyAlignment="1" applyProtection="1">
      <alignment horizontal="left" vertical="center" wrapText="1"/>
      <protection locked="0"/>
    </xf>
    <xf numFmtId="4" fontId="10" fillId="0" borderId="1" xfId="2" applyNumberFormat="1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9" fontId="9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9" fillId="0" borderId="1" xfId="3" applyFont="1" applyBorder="1" applyAlignment="1">
      <alignment horizontal="left" vertical="center" wrapText="1"/>
    </xf>
    <xf numFmtId="0" fontId="9" fillId="0" borderId="1" xfId="3" applyFont="1" applyBorder="1" applyAlignment="1">
      <alignment vertical="center" wrapText="1"/>
    </xf>
    <xf numFmtId="4" fontId="9" fillId="0" borderId="1" xfId="0" applyNumberFormat="1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4" fontId="17" fillId="2" borderId="1" xfId="2" applyNumberFormat="1" applyFont="1" applyFill="1" applyBorder="1" applyAlignment="1">
      <alignment vertical="center" wrapText="1"/>
    </xf>
    <xf numFmtId="0" fontId="17" fillId="0" borderId="1" xfId="0" applyFont="1" applyBorder="1" applyAlignment="1" applyProtection="1">
      <alignment vertical="center" wrapText="1"/>
      <protection locked="0"/>
    </xf>
    <xf numFmtId="1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9" fontId="3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1" xfId="0" applyFont="1" applyFill="1" applyBorder="1" applyAlignment="1" applyProtection="1">
      <alignment horizontal="center" vertical="center" wrapText="1"/>
      <protection locked="0"/>
    </xf>
    <xf numFmtId="1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/>
    </xf>
    <xf numFmtId="164" fontId="3" fillId="5" borderId="1" xfId="0" applyNumberFormat="1" applyFont="1" applyFill="1" applyBorder="1" applyAlignment="1" applyProtection="1">
      <alignment horizontal="center" vertical="center" wrapText="1"/>
      <protection locked="0"/>
    </xf>
    <xf numFmtId="164" fontId="9" fillId="0" borderId="1" xfId="2" applyNumberFormat="1" applyFont="1" applyBorder="1" applyAlignment="1">
      <alignment vertical="center"/>
    </xf>
    <xf numFmtId="164" fontId="9" fillId="0" borderId="1" xfId="0" applyNumberFormat="1" applyFont="1" applyBorder="1" applyAlignment="1">
      <alignment horizontal="right" vertical="center"/>
    </xf>
    <xf numFmtId="164" fontId="9" fillId="0" borderId="1" xfId="0" applyNumberFormat="1" applyFont="1" applyBorder="1" applyAlignment="1" applyProtection="1">
      <alignment horizontal="right" vertical="center" wrapText="1"/>
      <protection locked="0"/>
    </xf>
    <xf numFmtId="164" fontId="9" fillId="0" borderId="1" xfId="2" applyNumberFormat="1" applyFont="1" applyBorder="1" applyAlignment="1">
      <alignment horizontal="right" vertical="center"/>
    </xf>
    <xf numFmtId="164" fontId="9" fillId="0" borderId="1" xfId="0" applyNumberFormat="1" applyFont="1" applyBorder="1" applyAlignment="1" applyProtection="1">
      <alignment vertical="center" wrapText="1"/>
      <protection locked="0"/>
    </xf>
    <xf numFmtId="164" fontId="9" fillId="0" borderId="1" xfId="0" applyNumberFormat="1" applyFont="1" applyBorder="1" applyAlignment="1">
      <alignment vertical="center"/>
    </xf>
    <xf numFmtId="164" fontId="9" fillId="0" borderId="0" xfId="0" applyNumberFormat="1" applyFont="1" applyAlignment="1">
      <alignment horizontal="right" vertical="center"/>
    </xf>
    <xf numFmtId="164" fontId="3" fillId="5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164" fontId="3" fillId="0" borderId="1" xfId="0" applyNumberFormat="1" applyFont="1" applyBorder="1" applyAlignment="1" applyProtection="1">
      <alignment vertical="center" wrapText="1"/>
      <protection locked="0"/>
    </xf>
    <xf numFmtId="164" fontId="3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 applyProtection="1">
      <alignment horizontal="right" vertical="center" wrapText="1"/>
      <protection locked="0"/>
    </xf>
    <xf numFmtId="164" fontId="9" fillId="0" borderId="0" xfId="0" applyNumberFormat="1" applyFont="1" applyAlignment="1">
      <alignment vertical="center"/>
    </xf>
    <xf numFmtId="0" fontId="8" fillId="6" borderId="1" xfId="0" applyFont="1" applyFill="1" applyBorder="1" applyAlignment="1">
      <alignment vertical="center"/>
    </xf>
    <xf numFmtId="0" fontId="8" fillId="6" borderId="1" xfId="0" applyFont="1" applyFill="1" applyBorder="1" applyAlignment="1">
      <alignment vertical="center" wrapText="1"/>
    </xf>
    <xf numFmtId="164" fontId="8" fillId="6" borderId="1" xfId="0" applyNumberFormat="1" applyFont="1" applyFill="1" applyBorder="1" applyAlignment="1">
      <alignment vertical="center" wrapText="1"/>
    </xf>
    <xf numFmtId="164" fontId="8" fillId="6" borderId="1" xfId="0" applyNumberFormat="1" applyFont="1" applyFill="1" applyBorder="1" applyAlignment="1">
      <alignment vertical="center"/>
    </xf>
    <xf numFmtId="0" fontId="8" fillId="7" borderId="1" xfId="2" applyFont="1" applyFill="1" applyBorder="1" applyAlignment="1" applyProtection="1">
      <alignment vertical="center"/>
      <protection locked="0"/>
    </xf>
    <xf numFmtId="164" fontId="8" fillId="7" borderId="1" xfId="2" applyNumberFormat="1" applyFont="1" applyFill="1" applyBorder="1" applyAlignment="1" applyProtection="1">
      <alignment vertical="center"/>
      <protection locked="0"/>
    </xf>
    <xf numFmtId="0" fontId="21" fillId="0" borderId="1" xfId="0" applyFont="1" applyBorder="1" applyAlignment="1">
      <alignment horizontal="center" vertical="center" wrapText="1"/>
    </xf>
    <xf numFmtId="164" fontId="3" fillId="8" borderId="3" xfId="0" applyNumberFormat="1" applyFont="1" applyFill="1" applyBorder="1" applyAlignment="1" applyProtection="1">
      <alignment horizontal="right" vertical="center" wrapText="1"/>
      <protection locked="0"/>
    </xf>
    <xf numFmtId="164" fontId="3" fillId="8" borderId="6" xfId="0" applyNumberFormat="1" applyFont="1" applyFill="1" applyBorder="1" applyAlignment="1" applyProtection="1">
      <alignment horizontal="right" vertical="center" wrapText="1"/>
      <protection locked="0"/>
    </xf>
    <xf numFmtId="1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" fontId="3" fillId="8" borderId="1" xfId="0" applyNumberFormat="1" applyFont="1" applyFill="1" applyBorder="1" applyAlignment="1">
      <alignment horizontal="center" vertical="center" wrapText="1"/>
    </xf>
    <xf numFmtId="164" fontId="3" fillId="8" borderId="1" xfId="0" applyNumberFormat="1" applyFont="1" applyFill="1" applyBorder="1" applyAlignment="1">
      <alignment horizontal="center" vertical="center" wrapText="1"/>
    </xf>
    <xf numFmtId="164" fontId="3" fillId="8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" fontId="15" fillId="4" borderId="1" xfId="0" applyNumberFormat="1" applyFont="1" applyFill="1" applyBorder="1" applyAlignment="1">
      <alignment horizontal="center" vertical="center" wrapText="1"/>
    </xf>
    <xf numFmtId="164" fontId="15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15" fillId="4" borderId="2" xfId="0" applyNumberFormat="1" applyFont="1" applyFill="1" applyBorder="1" applyAlignment="1">
      <alignment horizontal="center" vertical="center" wrapText="1"/>
    </xf>
    <xf numFmtId="1" fontId="15" fillId="4" borderId="4" xfId="0" applyNumberFormat="1" applyFont="1" applyFill="1" applyBorder="1" applyAlignment="1">
      <alignment horizontal="center" vertical="center" wrapText="1"/>
    </xf>
    <xf numFmtId="164" fontId="15" fillId="4" borderId="4" xfId="0" applyNumberFormat="1" applyFont="1" applyFill="1" applyBorder="1" applyAlignment="1">
      <alignment horizontal="center" vertical="center" wrapText="1"/>
    </xf>
    <xf numFmtId="1" fontId="15" fillId="4" borderId="5" xfId="0" applyNumberFormat="1" applyFont="1" applyFill="1" applyBorder="1" applyAlignment="1">
      <alignment horizontal="center" vertical="center" wrapText="1"/>
    </xf>
    <xf numFmtId="1" fontId="15" fillId="8" borderId="2" xfId="0" applyNumberFormat="1" applyFont="1" applyFill="1" applyBorder="1" applyAlignment="1">
      <alignment horizontal="center" vertical="center" wrapText="1"/>
    </xf>
    <xf numFmtId="1" fontId="15" fillId="8" borderId="4" xfId="0" applyNumberFormat="1" applyFont="1" applyFill="1" applyBorder="1" applyAlignment="1">
      <alignment horizontal="center" vertical="center" wrapText="1"/>
    </xf>
    <xf numFmtId="164" fontId="15" fillId="8" borderId="4" xfId="0" applyNumberFormat="1" applyFont="1" applyFill="1" applyBorder="1" applyAlignment="1">
      <alignment horizontal="center" vertical="center" wrapText="1"/>
    </xf>
    <xf numFmtId="1" fontId="15" fillId="8" borderId="5" xfId="0" applyNumberFormat="1" applyFont="1" applyFill="1" applyBorder="1" applyAlignment="1">
      <alignment horizontal="center" vertical="center" wrapText="1"/>
    </xf>
  </cellXfs>
  <cellStyles count="34">
    <cellStyle name="Neutralny" xfId="1" builtinId="28"/>
    <cellStyle name="Normal_Sheet2" xfId="4" xr:uid="{00000000-0005-0000-0000-000001000000}"/>
    <cellStyle name="Normalny" xfId="0" builtinId="0"/>
    <cellStyle name="Normalny 11" xfId="3" xr:uid="{00000000-0005-0000-0000-000003000000}"/>
    <cellStyle name="Normalny 13" xfId="5" xr:uid="{00000000-0005-0000-0000-000004000000}"/>
    <cellStyle name="Normalny 18" xfId="6" xr:uid="{00000000-0005-0000-0000-000005000000}"/>
    <cellStyle name="Normalny 19" xfId="7" xr:uid="{00000000-0005-0000-0000-000006000000}"/>
    <cellStyle name="Normalny 2" xfId="8" xr:uid="{00000000-0005-0000-0000-000007000000}"/>
    <cellStyle name="Normalny 20" xfId="9" xr:uid="{00000000-0005-0000-0000-000008000000}"/>
    <cellStyle name="Normalny 25" xfId="10" xr:uid="{00000000-0005-0000-0000-000009000000}"/>
    <cellStyle name="Normalny 3" xfId="11" xr:uid="{00000000-0005-0000-0000-00000A000000}"/>
    <cellStyle name="Normalny 32" xfId="12" xr:uid="{00000000-0005-0000-0000-00000B000000}"/>
    <cellStyle name="Normalny 34" xfId="13" xr:uid="{00000000-0005-0000-0000-00000C000000}"/>
    <cellStyle name="Normalny 35" xfId="14" xr:uid="{00000000-0005-0000-0000-00000D000000}"/>
    <cellStyle name="Normalny 36" xfId="15" xr:uid="{00000000-0005-0000-0000-00000E000000}"/>
    <cellStyle name="Normalny 4" xfId="16" xr:uid="{00000000-0005-0000-0000-00000F000000}"/>
    <cellStyle name="Normalny 6" xfId="17" xr:uid="{00000000-0005-0000-0000-000010000000}"/>
    <cellStyle name="Normalny 66" xfId="18" xr:uid="{00000000-0005-0000-0000-000011000000}"/>
    <cellStyle name="Normalny 67" xfId="19" xr:uid="{00000000-0005-0000-0000-000012000000}"/>
    <cellStyle name="Normalny 68" xfId="20" xr:uid="{00000000-0005-0000-0000-000013000000}"/>
    <cellStyle name="Normalny 69" xfId="21" xr:uid="{00000000-0005-0000-0000-000014000000}"/>
    <cellStyle name="Normalny 7" xfId="22" xr:uid="{00000000-0005-0000-0000-000015000000}"/>
    <cellStyle name="Normalny 70" xfId="23" xr:uid="{00000000-0005-0000-0000-000016000000}"/>
    <cellStyle name="Normalny 71" xfId="24" xr:uid="{00000000-0005-0000-0000-000017000000}"/>
    <cellStyle name="Normalny 72" xfId="25" xr:uid="{00000000-0005-0000-0000-000018000000}"/>
    <cellStyle name="Normalny 73" xfId="26" xr:uid="{00000000-0005-0000-0000-000019000000}"/>
    <cellStyle name="Normalny 74" xfId="27" xr:uid="{00000000-0005-0000-0000-00001A000000}"/>
    <cellStyle name="Normalny 75" xfId="28" xr:uid="{00000000-0005-0000-0000-00001B000000}"/>
    <cellStyle name="Normalny 8" xfId="29" xr:uid="{00000000-0005-0000-0000-00001C000000}"/>
    <cellStyle name="Normalny 84" xfId="30" xr:uid="{00000000-0005-0000-0000-00001D000000}"/>
    <cellStyle name="Normalny 85" xfId="31" xr:uid="{00000000-0005-0000-0000-00001E000000}"/>
    <cellStyle name="Normalny 86" xfId="32" xr:uid="{00000000-0005-0000-0000-00001F000000}"/>
    <cellStyle name="Normalny 97" xfId="33" xr:uid="{00000000-0005-0000-0000-000020000000}"/>
    <cellStyle name="Normalny_Arkusz1" xfId="2" xr:uid="{00000000-0005-0000-0000-00002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94"/>
  <sheetViews>
    <sheetView tabSelected="1" view="pageLayout" topLeftCell="A85" zoomScale="145" zoomScaleNormal="125" zoomScaleSheetLayoutView="100" zoomScalePageLayoutView="145" workbookViewId="0">
      <selection activeCell="G89" sqref="G89"/>
    </sheetView>
  </sheetViews>
  <sheetFormatPr defaultRowHeight="15"/>
  <cols>
    <col min="1" max="1" width="3.7109375" style="67" customWidth="1"/>
    <col min="2" max="2" width="46.5703125" style="68" customWidth="1"/>
    <col min="3" max="4" width="7" style="69" customWidth="1"/>
    <col min="5" max="5" width="9.42578125" style="69" customWidth="1"/>
    <col min="6" max="6" width="7.140625" style="70" customWidth="1"/>
    <col min="7" max="7" width="7.5703125" style="71" customWidth="1"/>
    <col min="8" max="8" width="9.28515625" style="96" bestFit="1" customWidth="1"/>
    <col min="9" max="9" width="6.42578125" style="72" bestFit="1" customWidth="1"/>
    <col min="10" max="10" width="10.7109375" style="102" customWidth="1"/>
    <col min="11" max="11" width="9.85546875" style="102" customWidth="1"/>
    <col min="12" max="12" width="9.7109375" style="102" customWidth="1"/>
    <col min="13" max="13" width="10.42578125" style="73" customWidth="1"/>
    <col min="14" max="14" width="10.7109375" style="74" customWidth="1"/>
    <col min="15" max="19" width="8.85546875" style="1" customWidth="1"/>
    <col min="29" max="32" width="0" hidden="1" customWidth="1"/>
    <col min="33" max="33" width="9.140625" style="2"/>
    <col min="35" max="35" width="9.28515625" style="2" customWidth="1"/>
    <col min="36" max="37" width="0" style="2" hidden="1" customWidth="1"/>
    <col min="38" max="38" width="10.140625" style="2" customWidth="1"/>
    <col min="39" max="39" width="11.7109375" style="2" customWidth="1"/>
    <col min="40" max="40" width="22.5703125" customWidth="1"/>
    <col min="46" max="46" width="0" hidden="1" customWidth="1"/>
    <col min="47" max="47" width="32" customWidth="1"/>
    <col min="48" max="48" width="6.5703125" customWidth="1"/>
    <col min="49" max="49" width="16.85546875" customWidth="1"/>
  </cols>
  <sheetData>
    <row r="1" spans="1:39" ht="29.25" customHeight="1">
      <c r="A1" s="117" t="s">
        <v>152</v>
      </c>
      <c r="B1" s="117"/>
      <c r="C1" s="117"/>
      <c r="D1" s="117"/>
      <c r="E1" s="117"/>
      <c r="F1" s="117"/>
      <c r="G1" s="117"/>
      <c r="H1" s="118"/>
      <c r="I1" s="117"/>
      <c r="J1" s="118"/>
      <c r="K1" s="118"/>
      <c r="L1" s="118"/>
      <c r="M1" s="117"/>
      <c r="N1" s="117"/>
    </row>
    <row r="2" spans="1:39" s="3" customFormat="1" ht="38.25">
      <c r="A2" s="81"/>
      <c r="B2" s="82" t="s">
        <v>0</v>
      </c>
      <c r="C2" s="82" t="s">
        <v>1</v>
      </c>
      <c r="D2" s="81" t="s">
        <v>2</v>
      </c>
      <c r="E2" s="81" t="s">
        <v>3</v>
      </c>
      <c r="F2" s="83" t="s">
        <v>153</v>
      </c>
      <c r="G2" s="82" t="s">
        <v>4</v>
      </c>
      <c r="H2" s="89" t="s">
        <v>5</v>
      </c>
      <c r="I2" s="84" t="s">
        <v>6</v>
      </c>
      <c r="J2" s="89" t="s">
        <v>7</v>
      </c>
      <c r="K2" s="89" t="s">
        <v>8</v>
      </c>
      <c r="L2" s="97" t="s">
        <v>9</v>
      </c>
      <c r="M2" s="85" t="s">
        <v>10</v>
      </c>
      <c r="N2" s="82" t="s">
        <v>11</v>
      </c>
      <c r="AG2" s="4"/>
      <c r="AI2" s="4"/>
      <c r="AJ2" s="4"/>
      <c r="AK2" s="4"/>
      <c r="AL2" s="4"/>
      <c r="AM2" s="4"/>
    </row>
    <row r="3" spans="1:39" s="5" customFormat="1" ht="12.75">
      <c r="A3" s="86">
        <v>1</v>
      </c>
      <c r="B3" s="87">
        <v>2</v>
      </c>
      <c r="C3" s="86">
        <v>3</v>
      </c>
      <c r="D3" s="87">
        <v>4</v>
      </c>
      <c r="E3" s="86">
        <v>5</v>
      </c>
      <c r="F3" s="87">
        <v>6</v>
      </c>
      <c r="G3" s="86">
        <v>7</v>
      </c>
      <c r="H3" s="86">
        <v>8</v>
      </c>
      <c r="I3" s="86">
        <v>9</v>
      </c>
      <c r="J3" s="86">
        <v>10</v>
      </c>
      <c r="K3" s="86">
        <v>11</v>
      </c>
      <c r="L3" s="86">
        <v>12</v>
      </c>
      <c r="M3" s="86">
        <v>13</v>
      </c>
      <c r="N3" s="86">
        <v>14</v>
      </c>
      <c r="AG3" s="6"/>
      <c r="AI3" s="6"/>
      <c r="AJ3" s="6"/>
      <c r="AK3" s="6"/>
      <c r="AL3" s="6"/>
      <c r="AM3" s="6"/>
    </row>
    <row r="4" spans="1:39" ht="21" customHeight="1">
      <c r="A4" s="103" t="s">
        <v>12</v>
      </c>
      <c r="B4" s="104"/>
      <c r="C4" s="104"/>
      <c r="D4" s="104"/>
      <c r="E4" s="104"/>
      <c r="F4" s="104"/>
      <c r="G4" s="104"/>
      <c r="H4" s="105"/>
      <c r="I4" s="104"/>
      <c r="J4" s="105"/>
      <c r="K4" s="105"/>
      <c r="L4" s="105"/>
      <c r="M4" s="104"/>
      <c r="N4" s="104"/>
      <c r="AC4" s="2"/>
      <c r="AE4" s="2"/>
      <c r="AF4" s="2"/>
      <c r="AH4" s="2"/>
      <c r="AJ4"/>
      <c r="AK4"/>
      <c r="AL4"/>
      <c r="AM4"/>
    </row>
    <row r="5" spans="1:39" ht="96" customHeight="1">
      <c r="A5" s="7">
        <v>1</v>
      </c>
      <c r="B5" s="8" t="s">
        <v>13</v>
      </c>
      <c r="C5" s="9" t="s">
        <v>14</v>
      </c>
      <c r="D5" s="9" t="s">
        <v>15</v>
      </c>
      <c r="E5" s="9" t="s">
        <v>16</v>
      </c>
      <c r="F5" s="10">
        <v>100</v>
      </c>
      <c r="G5" s="9" t="s">
        <v>17</v>
      </c>
      <c r="H5" s="90">
        <v>0</v>
      </c>
      <c r="I5" s="11">
        <v>0.08</v>
      </c>
      <c r="J5" s="92">
        <f>ROUND(H5*(1+I5),2)</f>
        <v>0</v>
      </c>
      <c r="K5" s="92">
        <f t="shared" ref="K5:K15" si="0">F5*H5</f>
        <v>0</v>
      </c>
      <c r="L5" s="98">
        <f t="shared" ref="L5:L15" si="1">J5*F5</f>
        <v>0</v>
      </c>
      <c r="M5" s="12"/>
      <c r="N5" s="38"/>
      <c r="AG5"/>
      <c r="AI5"/>
      <c r="AJ5"/>
      <c r="AK5"/>
      <c r="AL5"/>
      <c r="AM5"/>
    </row>
    <row r="6" spans="1:39" ht="90" customHeight="1">
      <c r="A6" s="7">
        <v>2</v>
      </c>
      <c r="B6" s="8" t="s">
        <v>18</v>
      </c>
      <c r="C6" s="9" t="s">
        <v>19</v>
      </c>
      <c r="D6" s="9" t="s">
        <v>20</v>
      </c>
      <c r="E6" s="9" t="s">
        <v>21</v>
      </c>
      <c r="F6" s="10">
        <v>125</v>
      </c>
      <c r="G6" s="9" t="s">
        <v>17</v>
      </c>
      <c r="H6" s="90">
        <v>0</v>
      </c>
      <c r="I6" s="11">
        <v>0.08</v>
      </c>
      <c r="J6" s="92">
        <f t="shared" ref="J6:J15" si="2">ROUND(H6*(1+I6),2)</f>
        <v>0</v>
      </c>
      <c r="K6" s="92">
        <f t="shared" si="0"/>
        <v>0</v>
      </c>
      <c r="L6" s="98">
        <f t="shared" si="1"/>
        <v>0</v>
      </c>
      <c r="M6" s="12"/>
      <c r="N6" s="38"/>
      <c r="AG6"/>
      <c r="AI6"/>
      <c r="AJ6"/>
      <c r="AK6"/>
      <c r="AL6"/>
      <c r="AM6"/>
    </row>
    <row r="7" spans="1:39" ht="76.5">
      <c r="A7" s="7">
        <v>3</v>
      </c>
      <c r="B7" s="8" t="s">
        <v>22</v>
      </c>
      <c r="C7" s="9" t="s">
        <v>14</v>
      </c>
      <c r="D7" s="9" t="s">
        <v>23</v>
      </c>
      <c r="E7" s="9" t="s">
        <v>21</v>
      </c>
      <c r="F7" s="10">
        <v>20</v>
      </c>
      <c r="G7" s="9" t="s">
        <v>17</v>
      </c>
      <c r="H7" s="90">
        <v>0</v>
      </c>
      <c r="I7" s="11">
        <v>0.08</v>
      </c>
      <c r="J7" s="92">
        <f t="shared" si="2"/>
        <v>0</v>
      </c>
      <c r="K7" s="92">
        <f t="shared" si="0"/>
        <v>0</v>
      </c>
      <c r="L7" s="98">
        <f t="shared" si="1"/>
        <v>0</v>
      </c>
      <c r="M7" s="12"/>
      <c r="N7" s="38"/>
      <c r="AG7"/>
      <c r="AI7"/>
      <c r="AJ7"/>
      <c r="AK7"/>
      <c r="AL7"/>
      <c r="AM7"/>
    </row>
    <row r="8" spans="1:39" s="14" customFormat="1" ht="63.75">
      <c r="A8" s="7">
        <v>4</v>
      </c>
      <c r="B8" s="8" t="s">
        <v>24</v>
      </c>
      <c r="C8" s="9" t="s">
        <v>19</v>
      </c>
      <c r="D8" s="9" t="s">
        <v>20</v>
      </c>
      <c r="E8" s="9" t="s">
        <v>21</v>
      </c>
      <c r="F8" s="10">
        <v>25</v>
      </c>
      <c r="G8" s="9" t="s">
        <v>17</v>
      </c>
      <c r="H8" s="90">
        <v>0</v>
      </c>
      <c r="I8" s="11">
        <v>0.08</v>
      </c>
      <c r="J8" s="92">
        <f t="shared" si="2"/>
        <v>0</v>
      </c>
      <c r="K8" s="92">
        <f t="shared" si="0"/>
        <v>0</v>
      </c>
      <c r="L8" s="98">
        <f t="shared" si="1"/>
        <v>0</v>
      </c>
      <c r="M8" s="12"/>
      <c r="N8" s="38"/>
      <c r="O8" s="13"/>
      <c r="P8" s="13"/>
      <c r="Q8" s="13"/>
      <c r="R8" s="13"/>
      <c r="S8" s="13"/>
    </row>
    <row r="9" spans="1:39" ht="63.75">
      <c r="A9" s="7">
        <v>5</v>
      </c>
      <c r="B9" s="8" t="s">
        <v>25</v>
      </c>
      <c r="C9" s="7" t="s">
        <v>19</v>
      </c>
      <c r="D9" s="7" t="s">
        <v>20</v>
      </c>
      <c r="E9" s="7" t="s">
        <v>21</v>
      </c>
      <c r="F9" s="15">
        <v>163</v>
      </c>
      <c r="G9" s="9" t="s">
        <v>17</v>
      </c>
      <c r="H9" s="90">
        <v>0</v>
      </c>
      <c r="I9" s="16">
        <v>0.08</v>
      </c>
      <c r="J9" s="92">
        <f t="shared" si="2"/>
        <v>0</v>
      </c>
      <c r="K9" s="92">
        <f t="shared" si="0"/>
        <v>0</v>
      </c>
      <c r="L9" s="98">
        <f t="shared" si="1"/>
        <v>0</v>
      </c>
      <c r="M9" s="12"/>
      <c r="N9" s="38"/>
    </row>
    <row r="10" spans="1:39" ht="63.75">
      <c r="A10" s="7">
        <v>6</v>
      </c>
      <c r="B10" s="8" t="s">
        <v>26</v>
      </c>
      <c r="C10" s="7" t="s">
        <v>19</v>
      </c>
      <c r="D10" s="7" t="s">
        <v>15</v>
      </c>
      <c r="E10" s="7" t="s">
        <v>16</v>
      </c>
      <c r="F10" s="15">
        <v>17</v>
      </c>
      <c r="G10" s="9" t="s">
        <v>17</v>
      </c>
      <c r="H10" s="90">
        <v>0</v>
      </c>
      <c r="I10" s="16">
        <v>0.08</v>
      </c>
      <c r="J10" s="92">
        <f t="shared" si="2"/>
        <v>0</v>
      </c>
      <c r="K10" s="92">
        <f t="shared" si="0"/>
        <v>0</v>
      </c>
      <c r="L10" s="98">
        <f t="shared" si="1"/>
        <v>0</v>
      </c>
      <c r="M10" s="12"/>
      <c r="N10" s="38"/>
    </row>
    <row r="11" spans="1:39" ht="63.75">
      <c r="A11" s="7">
        <v>7</v>
      </c>
      <c r="B11" s="8" t="s">
        <v>27</v>
      </c>
      <c r="C11" s="7" t="s">
        <v>19</v>
      </c>
      <c r="D11" s="7" t="s">
        <v>28</v>
      </c>
      <c r="E11" s="7" t="s">
        <v>29</v>
      </c>
      <c r="F11" s="15">
        <v>5</v>
      </c>
      <c r="G11" s="9" t="s">
        <v>17</v>
      </c>
      <c r="H11" s="90">
        <v>0</v>
      </c>
      <c r="I11" s="16">
        <v>0.08</v>
      </c>
      <c r="J11" s="92">
        <f t="shared" si="2"/>
        <v>0</v>
      </c>
      <c r="K11" s="92">
        <f t="shared" si="0"/>
        <v>0</v>
      </c>
      <c r="L11" s="98">
        <f t="shared" si="1"/>
        <v>0</v>
      </c>
      <c r="M11" s="12"/>
      <c r="N11" s="38"/>
    </row>
    <row r="12" spans="1:39" ht="38.25">
      <c r="A12" s="7">
        <v>8</v>
      </c>
      <c r="B12" s="17" t="s">
        <v>30</v>
      </c>
      <c r="C12" s="7" t="s">
        <v>19</v>
      </c>
      <c r="D12" s="7" t="s">
        <v>15</v>
      </c>
      <c r="E12" s="7" t="s">
        <v>31</v>
      </c>
      <c r="F12" s="18">
        <v>7</v>
      </c>
      <c r="G12" s="7" t="s">
        <v>17</v>
      </c>
      <c r="H12" s="90">
        <v>0</v>
      </c>
      <c r="I12" s="16">
        <v>0.08</v>
      </c>
      <c r="J12" s="92">
        <f t="shared" si="2"/>
        <v>0</v>
      </c>
      <c r="K12" s="92">
        <f t="shared" si="0"/>
        <v>0</v>
      </c>
      <c r="L12" s="98">
        <f t="shared" si="1"/>
        <v>0</v>
      </c>
      <c r="M12" s="19"/>
      <c r="N12" s="20"/>
    </row>
    <row r="13" spans="1:39" ht="38.25">
      <c r="A13" s="7">
        <v>9</v>
      </c>
      <c r="B13" s="17" t="s">
        <v>32</v>
      </c>
      <c r="C13" s="7" t="s">
        <v>19</v>
      </c>
      <c r="D13" s="7" t="s">
        <v>20</v>
      </c>
      <c r="E13" s="7" t="s">
        <v>16</v>
      </c>
      <c r="F13" s="18">
        <v>17</v>
      </c>
      <c r="G13" s="7" t="s">
        <v>17</v>
      </c>
      <c r="H13" s="90">
        <v>0</v>
      </c>
      <c r="I13" s="16">
        <v>0.08</v>
      </c>
      <c r="J13" s="92">
        <f t="shared" si="2"/>
        <v>0</v>
      </c>
      <c r="K13" s="92">
        <f t="shared" si="0"/>
        <v>0</v>
      </c>
      <c r="L13" s="98">
        <f t="shared" si="1"/>
        <v>0</v>
      </c>
      <c r="M13" s="19"/>
      <c r="N13" s="20"/>
    </row>
    <row r="14" spans="1:39" s="28" customFormat="1" ht="25.5">
      <c r="A14" s="7">
        <v>10</v>
      </c>
      <c r="B14" s="21" t="s">
        <v>33</v>
      </c>
      <c r="C14" s="22" t="s">
        <v>34</v>
      </c>
      <c r="D14" s="23" t="s">
        <v>15</v>
      </c>
      <c r="E14" s="24" t="s">
        <v>29</v>
      </c>
      <c r="F14" s="23">
        <v>10</v>
      </c>
      <c r="G14" s="25" t="s">
        <v>17</v>
      </c>
      <c r="H14" s="90">
        <v>0</v>
      </c>
      <c r="I14" s="16">
        <v>0.08</v>
      </c>
      <c r="J14" s="92">
        <f t="shared" si="2"/>
        <v>0</v>
      </c>
      <c r="K14" s="92">
        <f t="shared" si="0"/>
        <v>0</v>
      </c>
      <c r="L14" s="98">
        <f t="shared" si="1"/>
        <v>0</v>
      </c>
      <c r="M14" s="26"/>
      <c r="N14" s="27"/>
    </row>
    <row r="15" spans="1:39" s="28" customFormat="1" ht="25.5">
      <c r="A15" s="7">
        <v>11</v>
      </c>
      <c r="B15" s="21" t="s">
        <v>35</v>
      </c>
      <c r="C15" s="22" t="s">
        <v>36</v>
      </c>
      <c r="D15" s="23" t="s">
        <v>15</v>
      </c>
      <c r="E15" s="24" t="s">
        <v>37</v>
      </c>
      <c r="F15" s="23">
        <v>5</v>
      </c>
      <c r="G15" s="29" t="s">
        <v>17</v>
      </c>
      <c r="H15" s="90">
        <v>0</v>
      </c>
      <c r="I15" s="16">
        <v>0.08</v>
      </c>
      <c r="J15" s="92">
        <f t="shared" si="2"/>
        <v>0</v>
      </c>
      <c r="K15" s="92">
        <f t="shared" si="0"/>
        <v>0</v>
      </c>
      <c r="L15" s="98">
        <f t="shared" si="1"/>
        <v>0</v>
      </c>
      <c r="M15" s="30"/>
      <c r="N15" s="27"/>
    </row>
    <row r="16" spans="1:39" ht="30" customHeight="1">
      <c r="A16" s="119" t="s">
        <v>38</v>
      </c>
      <c r="B16" s="119"/>
      <c r="C16" s="119"/>
      <c r="D16" s="119"/>
      <c r="E16" s="119"/>
      <c r="F16" s="119"/>
      <c r="G16" s="119"/>
      <c r="H16" s="120"/>
      <c r="I16" s="119"/>
      <c r="J16" s="120"/>
      <c r="K16" s="120"/>
      <c r="L16" s="120"/>
      <c r="M16" s="119"/>
      <c r="N16" s="119"/>
    </row>
    <row r="17" spans="1:14" ht="19.5" customHeight="1">
      <c r="A17" s="121" t="s">
        <v>39</v>
      </c>
      <c r="B17" s="121"/>
      <c r="C17" s="121"/>
      <c r="D17" s="121"/>
      <c r="E17" s="121"/>
      <c r="F17" s="121"/>
      <c r="G17" s="121"/>
      <c r="H17" s="113"/>
      <c r="I17" s="121"/>
      <c r="J17" s="113"/>
      <c r="K17" s="99">
        <f>SUM(K5:K15)</f>
        <v>0</v>
      </c>
      <c r="L17" s="99">
        <f>SUM(L5:L15)</f>
        <v>0</v>
      </c>
      <c r="M17" s="31"/>
      <c r="N17" s="32"/>
    </row>
    <row r="18" spans="1:14" ht="17.25" customHeight="1">
      <c r="A18" s="103" t="s">
        <v>40</v>
      </c>
      <c r="B18" s="104"/>
      <c r="C18" s="104"/>
      <c r="D18" s="104"/>
      <c r="E18" s="104"/>
      <c r="F18" s="104"/>
      <c r="G18" s="104"/>
      <c r="H18" s="105"/>
      <c r="I18" s="104"/>
      <c r="J18" s="105"/>
      <c r="K18" s="105"/>
      <c r="L18" s="105"/>
      <c r="M18" s="104"/>
      <c r="N18" s="104"/>
    </row>
    <row r="19" spans="1:14" ht="65.25" customHeight="1">
      <c r="A19" s="7">
        <v>1</v>
      </c>
      <c r="B19" s="49" t="s">
        <v>41</v>
      </c>
      <c r="C19" s="7" t="s">
        <v>14</v>
      </c>
      <c r="D19" s="7" t="s">
        <v>28</v>
      </c>
      <c r="E19" s="7" t="s">
        <v>42</v>
      </c>
      <c r="F19" s="15">
        <v>80</v>
      </c>
      <c r="G19" s="9" t="s">
        <v>17</v>
      </c>
      <c r="H19" s="91">
        <v>0</v>
      </c>
      <c r="I19" s="16">
        <v>0.08</v>
      </c>
      <c r="J19" s="92">
        <f t="shared" ref="J19:J23" si="3">ROUND(H19*(1+I19),2)</f>
        <v>0</v>
      </c>
      <c r="K19" s="92">
        <f>F19*H19</f>
        <v>0</v>
      </c>
      <c r="L19" s="98">
        <f>J19*F19</f>
        <v>0</v>
      </c>
      <c r="M19" s="33"/>
      <c r="N19" s="38"/>
    </row>
    <row r="20" spans="1:14" ht="70.5" customHeight="1">
      <c r="A20" s="7">
        <v>2</v>
      </c>
      <c r="B20" s="8" t="s">
        <v>43</v>
      </c>
      <c r="C20" s="7" t="s">
        <v>19</v>
      </c>
      <c r="D20" s="7" t="s">
        <v>44</v>
      </c>
      <c r="E20" s="7" t="s">
        <v>42</v>
      </c>
      <c r="F20" s="15">
        <v>100</v>
      </c>
      <c r="G20" s="9" t="s">
        <v>17</v>
      </c>
      <c r="H20" s="91">
        <v>0</v>
      </c>
      <c r="I20" s="16">
        <v>0.08</v>
      </c>
      <c r="J20" s="92">
        <f t="shared" si="3"/>
        <v>0</v>
      </c>
      <c r="K20" s="92">
        <f>F20*H20</f>
        <v>0</v>
      </c>
      <c r="L20" s="98">
        <f>J20*F20</f>
        <v>0</v>
      </c>
      <c r="M20" s="33"/>
      <c r="N20" s="38"/>
    </row>
    <row r="21" spans="1:14" ht="75" customHeight="1">
      <c r="A21" s="7">
        <v>3</v>
      </c>
      <c r="B21" s="8" t="s">
        <v>45</v>
      </c>
      <c r="C21" s="7" t="s">
        <v>19</v>
      </c>
      <c r="D21" s="7" t="s">
        <v>46</v>
      </c>
      <c r="E21" s="7" t="s">
        <v>42</v>
      </c>
      <c r="F21" s="15">
        <v>4</v>
      </c>
      <c r="G21" s="9" t="s">
        <v>17</v>
      </c>
      <c r="H21" s="91">
        <v>0</v>
      </c>
      <c r="I21" s="16">
        <v>0.08</v>
      </c>
      <c r="J21" s="92">
        <f t="shared" si="3"/>
        <v>0</v>
      </c>
      <c r="K21" s="92">
        <f>F21*H21</f>
        <v>0</v>
      </c>
      <c r="L21" s="98">
        <f>J21*F21</f>
        <v>0</v>
      </c>
      <c r="M21" s="33"/>
      <c r="N21" s="38"/>
    </row>
    <row r="22" spans="1:14" ht="60" customHeight="1">
      <c r="A22" s="7">
        <v>4</v>
      </c>
      <c r="B22" s="17" t="s">
        <v>47</v>
      </c>
      <c r="C22" s="12" t="s">
        <v>48</v>
      </c>
      <c r="D22" s="109" t="s">
        <v>154</v>
      </c>
      <c r="E22" s="7" t="s">
        <v>49</v>
      </c>
      <c r="F22" s="15">
        <v>1126</v>
      </c>
      <c r="G22" s="7" t="s">
        <v>17</v>
      </c>
      <c r="H22" s="91">
        <v>0</v>
      </c>
      <c r="I22" s="16">
        <v>0.08</v>
      </c>
      <c r="J22" s="92">
        <f t="shared" si="3"/>
        <v>0</v>
      </c>
      <c r="K22" s="92">
        <f>F22*H22</f>
        <v>0</v>
      </c>
      <c r="L22" s="98">
        <f>J22*F22</f>
        <v>0</v>
      </c>
      <c r="M22" s="34"/>
      <c r="N22" s="20"/>
    </row>
    <row r="23" spans="1:14" ht="87" customHeight="1">
      <c r="A23" s="7">
        <v>5</v>
      </c>
      <c r="B23" s="17" t="s">
        <v>50</v>
      </c>
      <c r="C23" s="7" t="s">
        <v>51</v>
      </c>
      <c r="D23" s="7" t="s">
        <v>52</v>
      </c>
      <c r="E23" s="7" t="s">
        <v>53</v>
      </c>
      <c r="F23" s="15">
        <v>40</v>
      </c>
      <c r="G23" s="7" t="s">
        <v>17</v>
      </c>
      <c r="H23" s="91">
        <v>0</v>
      </c>
      <c r="I23" s="16">
        <v>0.08</v>
      </c>
      <c r="J23" s="92">
        <f t="shared" si="3"/>
        <v>0</v>
      </c>
      <c r="K23" s="92">
        <f>F23*H23</f>
        <v>0</v>
      </c>
      <c r="L23" s="98">
        <f>J23*F23</f>
        <v>0</v>
      </c>
      <c r="M23" s="34"/>
      <c r="N23" s="20"/>
    </row>
    <row r="24" spans="1:14" ht="31.5" customHeight="1">
      <c r="A24" s="122" t="s">
        <v>54</v>
      </c>
      <c r="B24" s="123"/>
      <c r="C24" s="123"/>
      <c r="D24" s="123"/>
      <c r="E24" s="123"/>
      <c r="F24" s="123"/>
      <c r="G24" s="123"/>
      <c r="H24" s="124"/>
      <c r="I24" s="123"/>
      <c r="J24" s="124"/>
      <c r="K24" s="124"/>
      <c r="L24" s="124"/>
      <c r="M24" s="123"/>
      <c r="N24" s="125"/>
    </row>
    <row r="25" spans="1:14" ht="20.25" customHeight="1">
      <c r="A25" s="121" t="s">
        <v>39</v>
      </c>
      <c r="B25" s="121"/>
      <c r="C25" s="121"/>
      <c r="D25" s="121"/>
      <c r="E25" s="121"/>
      <c r="F25" s="121"/>
      <c r="G25" s="121"/>
      <c r="H25" s="113"/>
      <c r="I25" s="121"/>
      <c r="J25" s="113"/>
      <c r="K25" s="99">
        <f>SUM(K19:K23)</f>
        <v>0</v>
      </c>
      <c r="L25" s="99">
        <f>SUM(L19:L23)</f>
        <v>0</v>
      </c>
      <c r="M25" s="31"/>
      <c r="N25" s="31"/>
    </row>
    <row r="26" spans="1:14" ht="16.5" customHeight="1">
      <c r="A26" s="103" t="s">
        <v>55</v>
      </c>
      <c r="B26" s="104"/>
      <c r="C26" s="104"/>
      <c r="D26" s="104"/>
      <c r="E26" s="104"/>
      <c r="F26" s="104"/>
      <c r="G26" s="104"/>
      <c r="H26" s="105"/>
      <c r="I26" s="104"/>
      <c r="J26" s="105"/>
      <c r="K26" s="105"/>
      <c r="L26" s="105"/>
      <c r="M26" s="104"/>
      <c r="N26" s="104"/>
    </row>
    <row r="27" spans="1:14" ht="63.75">
      <c r="A27" s="18">
        <v>1</v>
      </c>
      <c r="B27" s="17" t="s">
        <v>56</v>
      </c>
      <c r="C27" s="7" t="s">
        <v>19</v>
      </c>
      <c r="D27" s="7" t="s">
        <v>57</v>
      </c>
      <c r="E27" s="7" t="s">
        <v>16</v>
      </c>
      <c r="F27" s="15">
        <v>90</v>
      </c>
      <c r="G27" s="7" t="s">
        <v>17</v>
      </c>
      <c r="H27" s="92">
        <v>0</v>
      </c>
      <c r="I27" s="16">
        <v>0.08</v>
      </c>
      <c r="J27" s="92">
        <f t="shared" ref="J27:J43" si="4">ROUND(H27*(1+I27),2)</f>
        <v>0</v>
      </c>
      <c r="K27" s="92">
        <f t="shared" ref="K27:K43" si="5">F27*H27</f>
        <v>0</v>
      </c>
      <c r="L27" s="98">
        <f t="shared" ref="L27:L43" si="6">J27*F27</f>
        <v>0</v>
      </c>
      <c r="M27" s="35"/>
      <c r="N27" s="75"/>
    </row>
    <row r="28" spans="1:14" ht="89.25" customHeight="1">
      <c r="A28" s="18">
        <v>2</v>
      </c>
      <c r="B28" s="17" t="s">
        <v>58</v>
      </c>
      <c r="C28" s="7" t="s">
        <v>19</v>
      </c>
      <c r="D28" s="7" t="s">
        <v>59</v>
      </c>
      <c r="E28" s="7" t="s">
        <v>21</v>
      </c>
      <c r="F28" s="15">
        <v>964</v>
      </c>
      <c r="G28" s="7" t="s">
        <v>17</v>
      </c>
      <c r="H28" s="92">
        <v>0</v>
      </c>
      <c r="I28" s="16">
        <v>0.08</v>
      </c>
      <c r="J28" s="92">
        <f t="shared" si="4"/>
        <v>0</v>
      </c>
      <c r="K28" s="92">
        <f t="shared" si="5"/>
        <v>0</v>
      </c>
      <c r="L28" s="98">
        <f t="shared" si="6"/>
        <v>0</v>
      </c>
      <c r="M28" s="35"/>
      <c r="N28" s="76"/>
    </row>
    <row r="29" spans="1:14" ht="84" customHeight="1">
      <c r="A29" s="18">
        <v>3</v>
      </c>
      <c r="B29" s="17" t="s">
        <v>60</v>
      </c>
      <c r="C29" s="7" t="s">
        <v>19</v>
      </c>
      <c r="D29" s="7" t="s">
        <v>61</v>
      </c>
      <c r="E29" s="7" t="s">
        <v>21</v>
      </c>
      <c r="F29" s="15">
        <v>510</v>
      </c>
      <c r="G29" s="7" t="s">
        <v>17</v>
      </c>
      <c r="H29" s="92">
        <v>0</v>
      </c>
      <c r="I29" s="16">
        <v>0.08</v>
      </c>
      <c r="J29" s="92">
        <f t="shared" si="4"/>
        <v>0</v>
      </c>
      <c r="K29" s="92">
        <f t="shared" si="5"/>
        <v>0</v>
      </c>
      <c r="L29" s="98">
        <f t="shared" si="6"/>
        <v>0</v>
      </c>
      <c r="M29" s="34"/>
      <c r="N29" s="77"/>
    </row>
    <row r="30" spans="1:14" ht="87.75" customHeight="1">
      <c r="A30" s="18">
        <v>4</v>
      </c>
      <c r="B30" s="17" t="s">
        <v>62</v>
      </c>
      <c r="C30" s="7" t="s">
        <v>19</v>
      </c>
      <c r="D30" s="7" t="s">
        <v>63</v>
      </c>
      <c r="E30" s="7" t="s">
        <v>21</v>
      </c>
      <c r="F30" s="15">
        <v>16</v>
      </c>
      <c r="G30" s="7" t="s">
        <v>17</v>
      </c>
      <c r="H30" s="92">
        <v>0</v>
      </c>
      <c r="I30" s="16">
        <v>0.08</v>
      </c>
      <c r="J30" s="92">
        <f t="shared" si="4"/>
        <v>0</v>
      </c>
      <c r="K30" s="92">
        <f t="shared" si="5"/>
        <v>0</v>
      </c>
      <c r="L30" s="98">
        <f t="shared" si="6"/>
        <v>0</v>
      </c>
      <c r="M30" s="34"/>
      <c r="N30" s="77"/>
    </row>
    <row r="31" spans="1:14" ht="81.75" customHeight="1">
      <c r="A31" s="18">
        <v>5</v>
      </c>
      <c r="B31" s="17" t="s">
        <v>64</v>
      </c>
      <c r="C31" s="7" t="s">
        <v>19</v>
      </c>
      <c r="D31" s="7" t="s">
        <v>65</v>
      </c>
      <c r="E31" s="7" t="s">
        <v>21</v>
      </c>
      <c r="F31" s="15">
        <v>200</v>
      </c>
      <c r="G31" s="7" t="s">
        <v>17</v>
      </c>
      <c r="H31" s="92">
        <v>0</v>
      </c>
      <c r="I31" s="16">
        <v>0.08</v>
      </c>
      <c r="J31" s="92">
        <f t="shared" si="4"/>
        <v>0</v>
      </c>
      <c r="K31" s="92">
        <f t="shared" si="5"/>
        <v>0</v>
      </c>
      <c r="L31" s="98">
        <f t="shared" si="6"/>
        <v>0</v>
      </c>
      <c r="M31" s="34"/>
      <c r="N31" s="77"/>
    </row>
    <row r="32" spans="1:14" ht="89.25" customHeight="1">
      <c r="A32" s="18">
        <v>6</v>
      </c>
      <c r="B32" s="17" t="s">
        <v>66</v>
      </c>
      <c r="C32" s="7" t="s">
        <v>19</v>
      </c>
      <c r="D32" s="7" t="s">
        <v>67</v>
      </c>
      <c r="E32" s="7" t="s">
        <v>21</v>
      </c>
      <c r="F32" s="15">
        <v>13</v>
      </c>
      <c r="G32" s="7" t="s">
        <v>17</v>
      </c>
      <c r="H32" s="92">
        <v>0</v>
      </c>
      <c r="I32" s="16">
        <v>0.08</v>
      </c>
      <c r="J32" s="92">
        <f t="shared" si="4"/>
        <v>0</v>
      </c>
      <c r="K32" s="92">
        <f t="shared" si="5"/>
        <v>0</v>
      </c>
      <c r="L32" s="98">
        <f t="shared" si="6"/>
        <v>0</v>
      </c>
      <c r="M32" s="34"/>
      <c r="N32" s="77"/>
    </row>
    <row r="33" spans="1:39" s="14" customFormat="1" ht="99.75" customHeight="1">
      <c r="A33" s="18">
        <v>7</v>
      </c>
      <c r="B33" s="17" t="s">
        <v>68</v>
      </c>
      <c r="C33" s="7" t="s">
        <v>19</v>
      </c>
      <c r="D33" s="7" t="s">
        <v>69</v>
      </c>
      <c r="E33" s="7" t="s">
        <v>42</v>
      </c>
      <c r="F33" s="15">
        <v>60</v>
      </c>
      <c r="G33" s="7" t="s">
        <v>17</v>
      </c>
      <c r="H33" s="92">
        <v>0</v>
      </c>
      <c r="I33" s="16">
        <v>0.08</v>
      </c>
      <c r="J33" s="92">
        <f t="shared" si="4"/>
        <v>0</v>
      </c>
      <c r="K33" s="92">
        <f t="shared" si="5"/>
        <v>0</v>
      </c>
      <c r="L33" s="98">
        <f t="shared" si="6"/>
        <v>0</v>
      </c>
      <c r="M33" s="34"/>
      <c r="N33" s="77"/>
      <c r="O33" s="13"/>
      <c r="P33" s="13"/>
      <c r="Q33" s="13"/>
      <c r="R33" s="13"/>
      <c r="S33" s="13"/>
      <c r="AG33" s="36"/>
      <c r="AI33" s="36"/>
      <c r="AJ33" s="36"/>
      <c r="AK33" s="36"/>
      <c r="AL33" s="36"/>
      <c r="AM33" s="36"/>
    </row>
    <row r="34" spans="1:39" s="14" customFormat="1" ht="96.75" customHeight="1">
      <c r="A34" s="18">
        <v>8</v>
      </c>
      <c r="B34" s="17" t="s">
        <v>70</v>
      </c>
      <c r="C34" s="7" t="s">
        <v>19</v>
      </c>
      <c r="D34" s="7" t="s">
        <v>71</v>
      </c>
      <c r="E34" s="7" t="s">
        <v>21</v>
      </c>
      <c r="F34" s="15">
        <v>100</v>
      </c>
      <c r="G34" s="7" t="s">
        <v>17</v>
      </c>
      <c r="H34" s="92">
        <v>0</v>
      </c>
      <c r="I34" s="16">
        <v>0.08</v>
      </c>
      <c r="J34" s="92">
        <f t="shared" si="4"/>
        <v>0</v>
      </c>
      <c r="K34" s="92">
        <f t="shared" si="5"/>
        <v>0</v>
      </c>
      <c r="L34" s="98">
        <f t="shared" si="6"/>
        <v>0</v>
      </c>
      <c r="M34" s="34"/>
      <c r="N34" s="77"/>
      <c r="O34" s="13"/>
      <c r="P34" s="13"/>
      <c r="Q34" s="13"/>
      <c r="R34" s="13"/>
      <c r="S34" s="13"/>
      <c r="AG34" s="36"/>
      <c r="AI34" s="36"/>
      <c r="AJ34" s="36"/>
      <c r="AK34" s="36"/>
      <c r="AL34" s="36"/>
      <c r="AM34" s="36"/>
    </row>
    <row r="35" spans="1:39" s="14" customFormat="1" ht="99.75" customHeight="1">
      <c r="A35" s="18">
        <v>9</v>
      </c>
      <c r="B35" s="17" t="s">
        <v>72</v>
      </c>
      <c r="C35" s="7" t="s">
        <v>19</v>
      </c>
      <c r="D35" s="7" t="s">
        <v>73</v>
      </c>
      <c r="E35" s="7" t="s">
        <v>21</v>
      </c>
      <c r="F35" s="15">
        <v>13</v>
      </c>
      <c r="G35" s="7" t="s">
        <v>17</v>
      </c>
      <c r="H35" s="92">
        <v>0</v>
      </c>
      <c r="I35" s="16">
        <v>0.08</v>
      </c>
      <c r="J35" s="92">
        <f t="shared" si="4"/>
        <v>0</v>
      </c>
      <c r="K35" s="92">
        <f t="shared" si="5"/>
        <v>0</v>
      </c>
      <c r="L35" s="98">
        <f t="shared" si="6"/>
        <v>0</v>
      </c>
      <c r="M35" s="34"/>
      <c r="N35" s="77"/>
      <c r="O35" s="13"/>
      <c r="P35" s="13"/>
      <c r="Q35" s="13"/>
      <c r="R35" s="13"/>
      <c r="S35" s="13"/>
      <c r="AG35" s="36"/>
      <c r="AI35" s="36"/>
      <c r="AJ35" s="36"/>
      <c r="AK35" s="36"/>
      <c r="AL35" s="36"/>
      <c r="AM35" s="36"/>
    </row>
    <row r="36" spans="1:39" ht="25.5">
      <c r="A36" s="18">
        <v>10</v>
      </c>
      <c r="B36" s="17" t="s">
        <v>74</v>
      </c>
      <c r="C36" s="7" t="s">
        <v>19</v>
      </c>
      <c r="D36" s="7" t="s">
        <v>75</v>
      </c>
      <c r="E36" s="7" t="s">
        <v>76</v>
      </c>
      <c r="F36" s="15">
        <v>55</v>
      </c>
      <c r="G36" s="7" t="s">
        <v>17</v>
      </c>
      <c r="H36" s="92">
        <v>0</v>
      </c>
      <c r="I36" s="16">
        <v>0.08</v>
      </c>
      <c r="J36" s="92">
        <f t="shared" si="4"/>
        <v>0</v>
      </c>
      <c r="K36" s="92">
        <f t="shared" si="5"/>
        <v>0</v>
      </c>
      <c r="L36" s="98">
        <f t="shared" si="6"/>
        <v>0</v>
      </c>
      <c r="M36" s="34"/>
      <c r="N36" s="20"/>
    </row>
    <row r="37" spans="1:39">
      <c r="A37" s="18">
        <v>11</v>
      </c>
      <c r="B37" s="17" t="s">
        <v>77</v>
      </c>
      <c r="C37" s="7" t="s">
        <v>19</v>
      </c>
      <c r="D37" s="7" t="s">
        <v>78</v>
      </c>
      <c r="E37" s="7" t="s">
        <v>76</v>
      </c>
      <c r="F37" s="15">
        <v>25</v>
      </c>
      <c r="G37" s="7" t="s">
        <v>17</v>
      </c>
      <c r="H37" s="92">
        <v>0</v>
      </c>
      <c r="I37" s="16">
        <v>0.08</v>
      </c>
      <c r="J37" s="92">
        <f t="shared" si="4"/>
        <v>0</v>
      </c>
      <c r="K37" s="92">
        <f t="shared" si="5"/>
        <v>0</v>
      </c>
      <c r="L37" s="98">
        <f t="shared" si="6"/>
        <v>0</v>
      </c>
      <c r="M37" s="34"/>
      <c r="N37" s="20"/>
    </row>
    <row r="38" spans="1:39" ht="45.75" customHeight="1">
      <c r="A38" s="18">
        <v>12</v>
      </c>
      <c r="B38" s="17" t="s">
        <v>79</v>
      </c>
      <c r="C38" s="37" t="s">
        <v>51</v>
      </c>
      <c r="D38" s="7" t="s">
        <v>80</v>
      </c>
      <c r="E38" s="7" t="s">
        <v>81</v>
      </c>
      <c r="F38" s="15">
        <v>130</v>
      </c>
      <c r="G38" s="7" t="s">
        <v>17</v>
      </c>
      <c r="H38" s="92">
        <v>0</v>
      </c>
      <c r="I38" s="16">
        <v>0.08</v>
      </c>
      <c r="J38" s="92">
        <f t="shared" si="4"/>
        <v>0</v>
      </c>
      <c r="K38" s="92">
        <f t="shared" si="5"/>
        <v>0</v>
      </c>
      <c r="L38" s="98">
        <f t="shared" si="6"/>
        <v>0</v>
      </c>
      <c r="M38" s="34"/>
      <c r="N38" s="20"/>
    </row>
    <row r="39" spans="1:39" ht="79.5" customHeight="1">
      <c r="A39" s="18">
        <v>13</v>
      </c>
      <c r="B39" s="38" t="s">
        <v>82</v>
      </c>
      <c r="C39" s="37" t="s">
        <v>51</v>
      </c>
      <c r="D39" s="7" t="s">
        <v>83</v>
      </c>
      <c r="E39" s="7" t="s">
        <v>84</v>
      </c>
      <c r="F39" s="15">
        <v>563</v>
      </c>
      <c r="G39" s="7" t="s">
        <v>17</v>
      </c>
      <c r="H39" s="92">
        <v>0</v>
      </c>
      <c r="I39" s="16">
        <v>0.08</v>
      </c>
      <c r="J39" s="92">
        <f t="shared" si="4"/>
        <v>0</v>
      </c>
      <c r="K39" s="92">
        <f t="shared" si="5"/>
        <v>0</v>
      </c>
      <c r="L39" s="98">
        <f t="shared" si="6"/>
        <v>0</v>
      </c>
      <c r="M39" s="34"/>
      <c r="N39" s="20"/>
    </row>
    <row r="40" spans="1:39" ht="60.75" customHeight="1">
      <c r="A40" s="18">
        <v>14</v>
      </c>
      <c r="B40" s="38" t="s">
        <v>85</v>
      </c>
      <c r="C40" s="37" t="s">
        <v>51</v>
      </c>
      <c r="D40" s="7" t="s">
        <v>83</v>
      </c>
      <c r="E40" s="7" t="s">
        <v>86</v>
      </c>
      <c r="F40" s="15">
        <v>200</v>
      </c>
      <c r="G40" s="7" t="s">
        <v>17</v>
      </c>
      <c r="H40" s="92">
        <v>0</v>
      </c>
      <c r="I40" s="16">
        <v>0.08</v>
      </c>
      <c r="J40" s="92">
        <f t="shared" si="4"/>
        <v>0</v>
      </c>
      <c r="K40" s="92">
        <f t="shared" si="5"/>
        <v>0</v>
      </c>
      <c r="L40" s="98">
        <f t="shared" si="6"/>
        <v>0</v>
      </c>
      <c r="M40" s="34"/>
      <c r="N40" s="20"/>
    </row>
    <row r="41" spans="1:39" ht="53.25" customHeight="1">
      <c r="A41" s="18">
        <v>15</v>
      </c>
      <c r="B41" s="38" t="s">
        <v>87</v>
      </c>
      <c r="C41" s="37" t="s">
        <v>48</v>
      </c>
      <c r="D41" s="7" t="s">
        <v>88</v>
      </c>
      <c r="E41" s="7" t="s">
        <v>49</v>
      </c>
      <c r="F41" s="15">
        <v>300</v>
      </c>
      <c r="G41" s="7" t="s">
        <v>17</v>
      </c>
      <c r="H41" s="92">
        <v>0</v>
      </c>
      <c r="I41" s="16">
        <v>0.08</v>
      </c>
      <c r="J41" s="92">
        <f t="shared" si="4"/>
        <v>0</v>
      </c>
      <c r="K41" s="92">
        <f t="shared" si="5"/>
        <v>0</v>
      </c>
      <c r="L41" s="98">
        <f t="shared" si="6"/>
        <v>0</v>
      </c>
      <c r="M41" s="34"/>
      <c r="N41" s="20"/>
    </row>
    <row r="42" spans="1:39" ht="25.5">
      <c r="A42" s="18">
        <v>16</v>
      </c>
      <c r="B42" s="38" t="s">
        <v>89</v>
      </c>
      <c r="C42" s="7" t="s">
        <v>90</v>
      </c>
      <c r="D42" s="7" t="s">
        <v>91</v>
      </c>
      <c r="E42" s="7" t="s">
        <v>76</v>
      </c>
      <c r="F42" s="15">
        <v>3</v>
      </c>
      <c r="G42" s="7" t="s">
        <v>17</v>
      </c>
      <c r="H42" s="92">
        <v>0</v>
      </c>
      <c r="I42" s="16">
        <v>0.08</v>
      </c>
      <c r="J42" s="92">
        <f t="shared" si="4"/>
        <v>0</v>
      </c>
      <c r="K42" s="92">
        <f t="shared" si="5"/>
        <v>0</v>
      </c>
      <c r="L42" s="98">
        <f t="shared" si="6"/>
        <v>0</v>
      </c>
      <c r="M42" s="34"/>
      <c r="N42" s="20"/>
    </row>
    <row r="43" spans="1:39" ht="38.25">
      <c r="A43" s="18">
        <v>17</v>
      </c>
      <c r="B43" s="21" t="s">
        <v>92</v>
      </c>
      <c r="C43" s="22" t="s">
        <v>14</v>
      </c>
      <c r="D43" s="23" t="s">
        <v>75</v>
      </c>
      <c r="E43" s="39" t="s">
        <v>93</v>
      </c>
      <c r="F43" s="23">
        <v>10</v>
      </c>
      <c r="G43" s="25" t="s">
        <v>17</v>
      </c>
      <c r="H43" s="92">
        <v>0</v>
      </c>
      <c r="I43" s="16">
        <v>0.08</v>
      </c>
      <c r="J43" s="92">
        <f t="shared" si="4"/>
        <v>0</v>
      </c>
      <c r="K43" s="92">
        <f t="shared" si="5"/>
        <v>0</v>
      </c>
      <c r="L43" s="98">
        <f t="shared" si="6"/>
        <v>0</v>
      </c>
      <c r="M43" s="40"/>
      <c r="N43" s="27"/>
      <c r="O43"/>
      <c r="P43"/>
      <c r="Q43"/>
      <c r="R43"/>
      <c r="S43"/>
      <c r="AG43"/>
      <c r="AI43"/>
      <c r="AJ43"/>
      <c r="AK43"/>
      <c r="AL43"/>
      <c r="AM43"/>
    </row>
    <row r="44" spans="1:39" ht="32.25" customHeight="1">
      <c r="A44" s="126" t="s">
        <v>94</v>
      </c>
      <c r="B44" s="127"/>
      <c r="C44" s="127"/>
      <c r="D44" s="127"/>
      <c r="E44" s="127"/>
      <c r="F44" s="127"/>
      <c r="G44" s="127"/>
      <c r="H44" s="128"/>
      <c r="I44" s="127"/>
      <c r="J44" s="128"/>
      <c r="K44" s="128"/>
      <c r="L44" s="128"/>
      <c r="M44" s="127"/>
      <c r="N44" s="129"/>
    </row>
    <row r="45" spans="1:39" ht="22.5" customHeight="1">
      <c r="A45" s="121" t="s">
        <v>39</v>
      </c>
      <c r="B45" s="121"/>
      <c r="C45" s="121"/>
      <c r="D45" s="121"/>
      <c r="E45" s="121"/>
      <c r="F45" s="121"/>
      <c r="G45" s="121"/>
      <c r="H45" s="113"/>
      <c r="I45" s="121"/>
      <c r="J45" s="113"/>
      <c r="K45" s="99">
        <f>SUM(K27:K43)</f>
        <v>0</v>
      </c>
      <c r="L45" s="99">
        <f>SUM(L27:L43)</f>
        <v>0</v>
      </c>
      <c r="M45" s="31"/>
      <c r="N45" s="31"/>
    </row>
    <row r="46" spans="1:39" ht="17.25" customHeight="1">
      <c r="A46" s="103" t="s">
        <v>95</v>
      </c>
      <c r="B46" s="103"/>
      <c r="C46" s="103"/>
      <c r="D46" s="103"/>
      <c r="E46" s="103"/>
      <c r="F46" s="103"/>
      <c r="G46" s="103"/>
      <c r="H46" s="106"/>
      <c r="I46" s="103"/>
      <c r="J46" s="106"/>
      <c r="K46" s="106"/>
      <c r="L46" s="106"/>
      <c r="M46" s="103"/>
      <c r="N46" s="103"/>
    </row>
    <row r="47" spans="1:39" s="28" customFormat="1" ht="25.5">
      <c r="A47" s="41">
        <v>1</v>
      </c>
      <c r="B47" s="21" t="s">
        <v>96</v>
      </c>
      <c r="C47" s="7" t="s">
        <v>97</v>
      </c>
      <c r="D47" s="41" t="s">
        <v>23</v>
      </c>
      <c r="E47" s="41" t="s">
        <v>98</v>
      </c>
      <c r="F47" s="42">
        <v>30</v>
      </c>
      <c r="G47" s="41" t="s">
        <v>99</v>
      </c>
      <c r="H47" s="93">
        <v>0</v>
      </c>
      <c r="I47" s="43">
        <v>0.08</v>
      </c>
      <c r="J47" s="92">
        <f>ROUND(H47*(1+I47),2)</f>
        <v>0</v>
      </c>
      <c r="K47" s="100">
        <f>F47*H47</f>
        <v>0</v>
      </c>
      <c r="L47" s="100">
        <f>K47*(1+I47)</f>
        <v>0</v>
      </c>
      <c r="M47" s="45"/>
      <c r="N47" s="44"/>
      <c r="O47" s="46"/>
      <c r="P47" s="46"/>
      <c r="Q47" s="46"/>
      <c r="R47" s="46"/>
      <c r="S47" s="46"/>
      <c r="AG47" s="47"/>
      <c r="AI47" s="47"/>
      <c r="AJ47" s="47"/>
      <c r="AK47" s="47"/>
      <c r="AL47" s="47"/>
      <c r="AM47" s="47"/>
    </row>
    <row r="48" spans="1:39">
      <c r="A48" s="121" t="s">
        <v>39</v>
      </c>
      <c r="B48" s="121"/>
      <c r="C48" s="121"/>
      <c r="D48" s="121"/>
      <c r="E48" s="121"/>
      <c r="F48" s="121"/>
      <c r="G48" s="121"/>
      <c r="H48" s="113"/>
      <c r="I48" s="121"/>
      <c r="J48" s="113"/>
      <c r="K48" s="99">
        <f>K47</f>
        <v>0</v>
      </c>
      <c r="L48" s="99">
        <f>L47</f>
        <v>0</v>
      </c>
      <c r="M48" s="31"/>
      <c r="N48" s="31"/>
    </row>
    <row r="49" spans="1:39" ht="16.5" customHeight="1">
      <c r="A49" s="107" t="s">
        <v>100</v>
      </c>
      <c r="B49" s="107"/>
      <c r="C49" s="107"/>
      <c r="D49" s="107"/>
      <c r="E49" s="107"/>
      <c r="F49" s="107"/>
      <c r="G49" s="107"/>
      <c r="H49" s="108"/>
      <c r="I49" s="107"/>
      <c r="J49" s="108"/>
      <c r="K49" s="108"/>
      <c r="L49" s="108"/>
      <c r="M49" s="107"/>
      <c r="N49" s="107"/>
    </row>
    <row r="50" spans="1:39" ht="63.75">
      <c r="A50" s="48">
        <v>1</v>
      </c>
      <c r="B50" s="49" t="s">
        <v>101</v>
      </c>
      <c r="C50" s="9" t="s">
        <v>19</v>
      </c>
      <c r="D50" s="7" t="s">
        <v>75</v>
      </c>
      <c r="E50" s="7" t="s">
        <v>102</v>
      </c>
      <c r="F50" s="50">
        <v>700</v>
      </c>
      <c r="G50" s="51" t="s">
        <v>103</v>
      </c>
      <c r="H50" s="94">
        <v>0</v>
      </c>
      <c r="I50" s="16">
        <v>0</v>
      </c>
      <c r="J50" s="92">
        <f t="shared" ref="J50:J64" si="7">ROUND(H50*(1+I50),2)</f>
        <v>0</v>
      </c>
      <c r="K50" s="92">
        <f t="shared" ref="K50:K64" si="8">F50*H50</f>
        <v>0</v>
      </c>
      <c r="L50" s="98">
        <f t="shared" ref="L50:L64" si="9">F50*J50</f>
        <v>0</v>
      </c>
      <c r="M50" s="12"/>
      <c r="N50" s="78"/>
    </row>
    <row r="51" spans="1:39" ht="63.75">
      <c r="A51" s="48">
        <v>2</v>
      </c>
      <c r="B51" s="49" t="s">
        <v>104</v>
      </c>
      <c r="C51" s="9" t="s">
        <v>19</v>
      </c>
      <c r="D51" s="7" t="s">
        <v>75</v>
      </c>
      <c r="E51" s="7" t="s">
        <v>102</v>
      </c>
      <c r="F51" s="50">
        <v>1700</v>
      </c>
      <c r="G51" s="51" t="s">
        <v>103</v>
      </c>
      <c r="H51" s="94">
        <v>0</v>
      </c>
      <c r="I51" s="16">
        <v>0</v>
      </c>
      <c r="J51" s="92">
        <f t="shared" si="7"/>
        <v>0</v>
      </c>
      <c r="K51" s="92">
        <f t="shared" si="8"/>
        <v>0</v>
      </c>
      <c r="L51" s="98">
        <f t="shared" si="9"/>
        <v>0</v>
      </c>
      <c r="M51" s="12"/>
      <c r="N51" s="78"/>
    </row>
    <row r="52" spans="1:39" ht="63.75">
      <c r="A52" s="48">
        <v>3</v>
      </c>
      <c r="B52" s="52" t="s">
        <v>105</v>
      </c>
      <c r="C52" s="9" t="s">
        <v>19</v>
      </c>
      <c r="D52" s="53" t="s">
        <v>106</v>
      </c>
      <c r="E52" s="53" t="s">
        <v>107</v>
      </c>
      <c r="F52" s="54">
        <v>10</v>
      </c>
      <c r="G52" s="53" t="s">
        <v>17</v>
      </c>
      <c r="H52" s="94">
        <v>0</v>
      </c>
      <c r="I52" s="16">
        <v>0</v>
      </c>
      <c r="J52" s="92">
        <f t="shared" si="7"/>
        <v>0</v>
      </c>
      <c r="K52" s="92">
        <f t="shared" si="8"/>
        <v>0</v>
      </c>
      <c r="L52" s="98">
        <f t="shared" si="9"/>
        <v>0</v>
      </c>
      <c r="M52" s="55"/>
      <c r="N52" s="79"/>
    </row>
    <row r="53" spans="1:39" ht="38.25">
      <c r="A53" s="48">
        <v>4</v>
      </c>
      <c r="B53" s="52" t="s">
        <v>108</v>
      </c>
      <c r="C53" s="53" t="s">
        <v>109</v>
      </c>
      <c r="D53" s="53" t="s">
        <v>110</v>
      </c>
      <c r="E53" s="53" t="s">
        <v>111</v>
      </c>
      <c r="F53" s="54">
        <v>155</v>
      </c>
      <c r="G53" s="53" t="s">
        <v>17</v>
      </c>
      <c r="H53" s="94">
        <v>0</v>
      </c>
      <c r="I53" s="16">
        <v>0</v>
      </c>
      <c r="J53" s="92">
        <f t="shared" si="7"/>
        <v>0</v>
      </c>
      <c r="K53" s="92">
        <f t="shared" si="8"/>
        <v>0</v>
      </c>
      <c r="L53" s="98">
        <f t="shared" si="9"/>
        <v>0</v>
      </c>
      <c r="M53" s="55"/>
      <c r="N53" s="79"/>
    </row>
    <row r="54" spans="1:39" ht="38.25">
      <c r="A54" s="48">
        <v>5</v>
      </c>
      <c r="B54" s="49" t="s">
        <v>112</v>
      </c>
      <c r="C54" s="7" t="s">
        <v>14</v>
      </c>
      <c r="D54" s="7" t="s">
        <v>15</v>
      </c>
      <c r="E54" s="7" t="s">
        <v>102</v>
      </c>
      <c r="F54" s="50">
        <v>795</v>
      </c>
      <c r="G54" s="51" t="s">
        <v>103</v>
      </c>
      <c r="H54" s="94">
        <v>0</v>
      </c>
      <c r="I54" s="16">
        <v>0</v>
      </c>
      <c r="J54" s="92">
        <f t="shared" si="7"/>
        <v>0</v>
      </c>
      <c r="K54" s="92">
        <f t="shared" si="8"/>
        <v>0</v>
      </c>
      <c r="L54" s="98">
        <f t="shared" si="9"/>
        <v>0</v>
      </c>
      <c r="M54" s="12"/>
      <c r="N54" s="78"/>
    </row>
    <row r="55" spans="1:39" ht="51">
      <c r="A55" s="48">
        <v>6</v>
      </c>
      <c r="B55" s="49" t="s">
        <v>113</v>
      </c>
      <c r="C55" s="7" t="s">
        <v>14</v>
      </c>
      <c r="D55" s="7" t="s">
        <v>75</v>
      </c>
      <c r="E55" s="7" t="s">
        <v>102</v>
      </c>
      <c r="F55" s="50">
        <v>1300</v>
      </c>
      <c r="G55" s="51" t="s">
        <v>103</v>
      </c>
      <c r="H55" s="94">
        <v>0</v>
      </c>
      <c r="I55" s="16">
        <v>0</v>
      </c>
      <c r="J55" s="92">
        <f t="shared" si="7"/>
        <v>0</v>
      </c>
      <c r="K55" s="92">
        <f t="shared" si="8"/>
        <v>0</v>
      </c>
      <c r="L55" s="98">
        <f t="shared" si="9"/>
        <v>0</v>
      </c>
      <c r="M55" s="12"/>
      <c r="N55" s="78"/>
    </row>
    <row r="56" spans="1:39" ht="38.25">
      <c r="A56" s="48">
        <v>7</v>
      </c>
      <c r="B56" s="17" t="s">
        <v>114</v>
      </c>
      <c r="C56" s="51" t="s">
        <v>19</v>
      </c>
      <c r="D56" s="51" t="s">
        <v>106</v>
      </c>
      <c r="E56" s="51" t="s">
        <v>107</v>
      </c>
      <c r="F56" s="50">
        <v>175</v>
      </c>
      <c r="G56" s="51" t="s">
        <v>17</v>
      </c>
      <c r="H56" s="94">
        <v>0</v>
      </c>
      <c r="I56" s="16">
        <v>0</v>
      </c>
      <c r="J56" s="92">
        <f t="shared" si="7"/>
        <v>0</v>
      </c>
      <c r="K56" s="92">
        <f t="shared" si="8"/>
        <v>0</v>
      </c>
      <c r="L56" s="98">
        <f t="shared" si="9"/>
        <v>0</v>
      </c>
      <c r="M56" s="56"/>
      <c r="N56" s="57"/>
    </row>
    <row r="57" spans="1:39" ht="25.5">
      <c r="A57" s="48">
        <v>8</v>
      </c>
      <c r="B57" s="17" t="s">
        <v>115</v>
      </c>
      <c r="C57" s="51" t="s">
        <v>19</v>
      </c>
      <c r="D57" s="51" t="s">
        <v>106</v>
      </c>
      <c r="E57" s="51" t="s">
        <v>107</v>
      </c>
      <c r="F57" s="50">
        <v>75</v>
      </c>
      <c r="G57" s="51" t="s">
        <v>17</v>
      </c>
      <c r="H57" s="94">
        <v>0</v>
      </c>
      <c r="I57" s="16">
        <v>0</v>
      </c>
      <c r="J57" s="92">
        <f t="shared" si="7"/>
        <v>0</v>
      </c>
      <c r="K57" s="92">
        <f t="shared" si="8"/>
        <v>0</v>
      </c>
      <c r="L57" s="98">
        <f t="shared" si="9"/>
        <v>0</v>
      </c>
      <c r="M57" s="56"/>
      <c r="N57" s="57"/>
    </row>
    <row r="58" spans="1:39" ht="38.25">
      <c r="A58" s="48">
        <v>9</v>
      </c>
      <c r="B58" s="17" t="s">
        <v>116</v>
      </c>
      <c r="C58" s="51" t="s">
        <v>19</v>
      </c>
      <c r="D58" s="51" t="s">
        <v>106</v>
      </c>
      <c r="E58" s="51" t="s">
        <v>107</v>
      </c>
      <c r="F58" s="50">
        <v>480</v>
      </c>
      <c r="G58" s="51" t="s">
        <v>17</v>
      </c>
      <c r="H58" s="94">
        <v>0</v>
      </c>
      <c r="I58" s="16">
        <v>0</v>
      </c>
      <c r="J58" s="92">
        <f t="shared" si="7"/>
        <v>0</v>
      </c>
      <c r="K58" s="92">
        <f t="shared" si="8"/>
        <v>0</v>
      </c>
      <c r="L58" s="98">
        <f t="shared" si="9"/>
        <v>0</v>
      </c>
      <c r="M58" s="56"/>
      <c r="N58" s="57"/>
    </row>
    <row r="59" spans="1:39" ht="64.5" customHeight="1">
      <c r="A59" s="48">
        <v>10</v>
      </c>
      <c r="B59" s="17" t="s">
        <v>117</v>
      </c>
      <c r="C59" s="51" t="s">
        <v>19</v>
      </c>
      <c r="D59" s="51" t="s">
        <v>15</v>
      </c>
      <c r="E59" s="51" t="s">
        <v>102</v>
      </c>
      <c r="F59" s="50">
        <v>800</v>
      </c>
      <c r="G59" s="51" t="s">
        <v>103</v>
      </c>
      <c r="H59" s="94">
        <v>0</v>
      </c>
      <c r="I59" s="16">
        <v>0</v>
      </c>
      <c r="J59" s="92">
        <f t="shared" si="7"/>
        <v>0</v>
      </c>
      <c r="K59" s="92">
        <f t="shared" si="8"/>
        <v>0</v>
      </c>
      <c r="L59" s="98">
        <f t="shared" si="9"/>
        <v>0</v>
      </c>
      <c r="M59" s="56"/>
      <c r="N59" s="57"/>
    </row>
    <row r="60" spans="1:39" ht="72" customHeight="1">
      <c r="A60" s="48">
        <v>11</v>
      </c>
      <c r="B60" s="17" t="s">
        <v>118</v>
      </c>
      <c r="C60" s="51" t="s">
        <v>19</v>
      </c>
      <c r="D60" s="51" t="s">
        <v>15</v>
      </c>
      <c r="E60" s="51" t="s">
        <v>102</v>
      </c>
      <c r="F60" s="50">
        <v>200</v>
      </c>
      <c r="G60" s="51" t="s">
        <v>103</v>
      </c>
      <c r="H60" s="94">
        <v>0</v>
      </c>
      <c r="I60" s="16">
        <v>0</v>
      </c>
      <c r="J60" s="92">
        <f t="shared" si="7"/>
        <v>0</v>
      </c>
      <c r="K60" s="92">
        <f t="shared" si="8"/>
        <v>0</v>
      </c>
      <c r="L60" s="98">
        <f t="shared" si="9"/>
        <v>0</v>
      </c>
      <c r="M60" s="56"/>
      <c r="N60" s="57"/>
    </row>
    <row r="61" spans="1:39" ht="72" customHeight="1">
      <c r="A61" s="48">
        <v>12</v>
      </c>
      <c r="B61" s="17" t="s">
        <v>119</v>
      </c>
      <c r="C61" s="51" t="s">
        <v>19</v>
      </c>
      <c r="D61" s="51" t="s">
        <v>106</v>
      </c>
      <c r="E61" s="51" t="s">
        <v>107</v>
      </c>
      <c r="F61" s="50">
        <v>700</v>
      </c>
      <c r="G61" s="51" t="s">
        <v>17</v>
      </c>
      <c r="H61" s="94">
        <v>0</v>
      </c>
      <c r="I61" s="16">
        <v>0</v>
      </c>
      <c r="J61" s="92">
        <f t="shared" si="7"/>
        <v>0</v>
      </c>
      <c r="K61" s="92">
        <f t="shared" si="8"/>
        <v>0</v>
      </c>
      <c r="L61" s="98">
        <f t="shared" si="9"/>
        <v>0</v>
      </c>
      <c r="M61" s="58"/>
      <c r="N61" s="59"/>
    </row>
    <row r="62" spans="1:39" ht="25.5">
      <c r="A62" s="48">
        <v>13</v>
      </c>
      <c r="B62" s="17" t="s">
        <v>120</v>
      </c>
      <c r="C62" s="51" t="s">
        <v>19</v>
      </c>
      <c r="D62" s="51" t="s">
        <v>15</v>
      </c>
      <c r="E62" s="51" t="s">
        <v>102</v>
      </c>
      <c r="F62" s="50">
        <v>750</v>
      </c>
      <c r="G62" s="51" t="s">
        <v>103</v>
      </c>
      <c r="H62" s="94">
        <v>0</v>
      </c>
      <c r="I62" s="16">
        <v>0</v>
      </c>
      <c r="J62" s="92">
        <f t="shared" si="7"/>
        <v>0</v>
      </c>
      <c r="K62" s="92">
        <f t="shared" si="8"/>
        <v>0</v>
      </c>
      <c r="L62" s="98">
        <f t="shared" si="9"/>
        <v>0</v>
      </c>
      <c r="M62" s="58"/>
      <c r="N62" s="59"/>
    </row>
    <row r="63" spans="1:39" ht="51">
      <c r="A63" s="48">
        <v>14</v>
      </c>
      <c r="B63" s="17" t="s">
        <v>121</v>
      </c>
      <c r="C63" s="51" t="s">
        <v>19</v>
      </c>
      <c r="D63" s="51" t="s">
        <v>15</v>
      </c>
      <c r="E63" s="51" t="s">
        <v>102</v>
      </c>
      <c r="F63" s="50">
        <v>1100</v>
      </c>
      <c r="G63" s="51" t="s">
        <v>103</v>
      </c>
      <c r="H63" s="94">
        <v>0</v>
      </c>
      <c r="I63" s="16">
        <v>0</v>
      </c>
      <c r="J63" s="92">
        <f t="shared" si="7"/>
        <v>0</v>
      </c>
      <c r="K63" s="92">
        <f t="shared" si="8"/>
        <v>0</v>
      </c>
      <c r="L63" s="98">
        <f t="shared" si="9"/>
        <v>0</v>
      </c>
      <c r="M63" s="58"/>
      <c r="N63" s="59"/>
    </row>
    <row r="64" spans="1:39" s="14" customFormat="1" ht="82.5" customHeight="1">
      <c r="A64" s="48">
        <v>15</v>
      </c>
      <c r="B64" s="17" t="s">
        <v>122</v>
      </c>
      <c r="C64" s="51" t="s">
        <v>19</v>
      </c>
      <c r="D64" s="51" t="s">
        <v>106</v>
      </c>
      <c r="E64" s="51" t="s">
        <v>107</v>
      </c>
      <c r="F64" s="50">
        <v>88</v>
      </c>
      <c r="G64" s="51" t="s">
        <v>17</v>
      </c>
      <c r="H64" s="94">
        <v>0</v>
      </c>
      <c r="I64" s="16">
        <v>0</v>
      </c>
      <c r="J64" s="92">
        <f t="shared" si="7"/>
        <v>0</v>
      </c>
      <c r="K64" s="92">
        <f t="shared" si="8"/>
        <v>0</v>
      </c>
      <c r="L64" s="98">
        <f t="shared" si="9"/>
        <v>0</v>
      </c>
      <c r="M64" s="58"/>
      <c r="N64" s="59"/>
      <c r="O64" s="13"/>
      <c r="P64" s="13"/>
      <c r="Q64" s="13"/>
      <c r="R64" s="13"/>
      <c r="S64" s="13"/>
      <c r="AG64" s="36"/>
      <c r="AI64" s="36"/>
      <c r="AJ64" s="36"/>
      <c r="AK64" s="36"/>
      <c r="AL64" s="36"/>
      <c r="AM64" s="36"/>
    </row>
    <row r="65" spans="1:14" s="1" customFormat="1" ht="22.5" customHeight="1">
      <c r="A65" s="112" t="s">
        <v>123</v>
      </c>
      <c r="B65" s="112"/>
      <c r="C65" s="112"/>
      <c r="D65" s="112"/>
      <c r="E65" s="112"/>
      <c r="F65" s="112"/>
      <c r="G65" s="112"/>
      <c r="H65" s="113"/>
      <c r="I65" s="112"/>
      <c r="J65" s="113"/>
      <c r="K65" s="101">
        <f>SUM(K50:K64)</f>
        <v>0</v>
      </c>
      <c r="L65" s="101">
        <f>SUM(L50:L64)</f>
        <v>0</v>
      </c>
      <c r="M65" s="60"/>
      <c r="N65" s="60"/>
    </row>
    <row r="66" spans="1:14" s="1" customFormat="1" ht="16.5" customHeight="1">
      <c r="A66" s="107" t="s">
        <v>124</v>
      </c>
      <c r="B66" s="107"/>
      <c r="C66" s="107"/>
      <c r="D66" s="107"/>
      <c r="E66" s="107"/>
      <c r="F66" s="107"/>
      <c r="G66" s="107"/>
      <c r="H66" s="108"/>
      <c r="I66" s="107"/>
      <c r="J66" s="108"/>
      <c r="K66" s="108"/>
      <c r="L66" s="108"/>
      <c r="M66" s="107"/>
      <c r="N66" s="107"/>
    </row>
    <row r="67" spans="1:14" s="1" customFormat="1" ht="58.5" customHeight="1">
      <c r="A67" s="48">
        <v>1</v>
      </c>
      <c r="B67" s="49" t="s">
        <v>125</v>
      </c>
      <c r="C67" s="9" t="s">
        <v>19</v>
      </c>
      <c r="D67" s="7" t="s">
        <v>75</v>
      </c>
      <c r="E67" s="7" t="s">
        <v>126</v>
      </c>
      <c r="F67" s="50">
        <v>3500</v>
      </c>
      <c r="G67" s="51" t="s">
        <v>127</v>
      </c>
      <c r="H67" s="94">
        <v>0</v>
      </c>
      <c r="I67" s="16">
        <v>0</v>
      </c>
      <c r="J67" s="92">
        <f t="shared" ref="J67:J84" si="10">ROUND(H67*(1+I67),2)</f>
        <v>0</v>
      </c>
      <c r="K67" s="92">
        <f t="shared" ref="K67:K84" si="11">F67*H67</f>
        <v>0</v>
      </c>
      <c r="L67" s="98">
        <f t="shared" ref="L67:L84" si="12">F67*J67</f>
        <v>0</v>
      </c>
      <c r="M67" s="61"/>
      <c r="N67" s="80"/>
    </row>
    <row r="68" spans="1:14" ht="55.5" customHeight="1">
      <c r="A68" s="48">
        <v>2</v>
      </c>
      <c r="B68" s="49" t="s">
        <v>128</v>
      </c>
      <c r="C68" s="9" t="s">
        <v>19</v>
      </c>
      <c r="D68" s="7" t="s">
        <v>75</v>
      </c>
      <c r="E68" s="7" t="s">
        <v>126</v>
      </c>
      <c r="F68" s="50">
        <v>1000</v>
      </c>
      <c r="G68" s="51" t="s">
        <v>127</v>
      </c>
      <c r="H68" s="95">
        <v>0</v>
      </c>
      <c r="I68" s="16">
        <v>0</v>
      </c>
      <c r="J68" s="92">
        <f t="shared" si="10"/>
        <v>0</v>
      </c>
      <c r="K68" s="92">
        <f t="shared" si="11"/>
        <v>0</v>
      </c>
      <c r="L68" s="98">
        <f>F68*J68</f>
        <v>0</v>
      </c>
      <c r="M68" s="61"/>
      <c r="N68" s="80"/>
    </row>
    <row r="69" spans="1:14" s="1" customFormat="1" ht="59.25" customHeight="1">
      <c r="A69" s="48">
        <v>3</v>
      </c>
      <c r="B69" s="49" t="s">
        <v>129</v>
      </c>
      <c r="C69" s="9" t="s">
        <v>19</v>
      </c>
      <c r="D69" s="7" t="s">
        <v>75</v>
      </c>
      <c r="E69" s="7" t="s">
        <v>126</v>
      </c>
      <c r="F69" s="50">
        <v>4000</v>
      </c>
      <c r="G69" s="51" t="s">
        <v>127</v>
      </c>
      <c r="H69" s="94">
        <v>0</v>
      </c>
      <c r="I69" s="16">
        <v>0</v>
      </c>
      <c r="J69" s="92">
        <f t="shared" si="10"/>
        <v>0</v>
      </c>
      <c r="K69" s="92">
        <f t="shared" si="11"/>
        <v>0</v>
      </c>
      <c r="L69" s="98">
        <f t="shared" si="12"/>
        <v>0</v>
      </c>
      <c r="M69" s="61"/>
      <c r="N69" s="80"/>
    </row>
    <row r="70" spans="1:14" s="1" customFormat="1" ht="76.5">
      <c r="A70" s="48">
        <v>4</v>
      </c>
      <c r="B70" s="62" t="s">
        <v>130</v>
      </c>
      <c r="C70" s="18" t="s">
        <v>19</v>
      </c>
      <c r="D70" s="18" t="s">
        <v>75</v>
      </c>
      <c r="E70" s="18" t="s">
        <v>126</v>
      </c>
      <c r="F70" s="63">
        <v>2000</v>
      </c>
      <c r="G70" s="51" t="s">
        <v>127</v>
      </c>
      <c r="H70" s="94">
        <v>0</v>
      </c>
      <c r="I70" s="16">
        <v>0</v>
      </c>
      <c r="J70" s="92">
        <f t="shared" si="10"/>
        <v>0</v>
      </c>
      <c r="K70" s="92">
        <f t="shared" si="11"/>
        <v>0</v>
      </c>
      <c r="L70" s="98">
        <f t="shared" si="12"/>
        <v>0</v>
      </c>
      <c r="M70" s="12"/>
      <c r="N70" s="78"/>
    </row>
    <row r="71" spans="1:14" s="1" customFormat="1" ht="63.75">
      <c r="A71" s="48">
        <v>5</v>
      </c>
      <c r="B71" s="8" t="s">
        <v>131</v>
      </c>
      <c r="C71" s="18" t="s">
        <v>132</v>
      </c>
      <c r="D71" s="18" t="s">
        <v>133</v>
      </c>
      <c r="E71" s="18" t="s">
        <v>134</v>
      </c>
      <c r="F71" s="63">
        <v>100</v>
      </c>
      <c r="G71" s="51" t="s">
        <v>135</v>
      </c>
      <c r="H71" s="94">
        <v>0</v>
      </c>
      <c r="I71" s="16">
        <v>0</v>
      </c>
      <c r="J71" s="92">
        <f t="shared" si="10"/>
        <v>0</v>
      </c>
      <c r="K71" s="92">
        <f t="shared" si="11"/>
        <v>0</v>
      </c>
      <c r="L71" s="98">
        <f t="shared" si="12"/>
        <v>0</v>
      </c>
      <c r="M71" s="12"/>
      <c r="N71" s="78"/>
    </row>
    <row r="72" spans="1:14" s="1" customFormat="1" ht="90.75" customHeight="1">
      <c r="A72" s="48">
        <v>6</v>
      </c>
      <c r="B72" s="8" t="s">
        <v>136</v>
      </c>
      <c r="C72" s="7" t="s">
        <v>132</v>
      </c>
      <c r="D72" s="7" t="s">
        <v>133</v>
      </c>
      <c r="E72" s="7" t="s">
        <v>134</v>
      </c>
      <c r="F72" s="50">
        <v>372</v>
      </c>
      <c r="G72" s="51" t="s">
        <v>135</v>
      </c>
      <c r="H72" s="94">
        <v>0</v>
      </c>
      <c r="I72" s="16">
        <v>0</v>
      </c>
      <c r="J72" s="92">
        <f t="shared" si="10"/>
        <v>0</v>
      </c>
      <c r="K72" s="92">
        <f t="shared" si="11"/>
        <v>0</v>
      </c>
      <c r="L72" s="98">
        <f t="shared" si="12"/>
        <v>0</v>
      </c>
      <c r="M72" s="19"/>
      <c r="N72" s="64"/>
    </row>
    <row r="73" spans="1:14" s="1" customFormat="1" ht="89.25">
      <c r="A73" s="48">
        <v>7</v>
      </c>
      <c r="B73" s="8" t="s">
        <v>137</v>
      </c>
      <c r="C73" s="7" t="s">
        <v>19</v>
      </c>
      <c r="D73" s="7" t="s">
        <v>75</v>
      </c>
      <c r="E73" s="7" t="s">
        <v>126</v>
      </c>
      <c r="F73" s="50">
        <v>900</v>
      </c>
      <c r="G73" s="51" t="s">
        <v>127</v>
      </c>
      <c r="H73" s="94">
        <v>0</v>
      </c>
      <c r="I73" s="16">
        <v>0</v>
      </c>
      <c r="J73" s="92">
        <f t="shared" si="10"/>
        <v>0</v>
      </c>
      <c r="K73" s="92">
        <f t="shared" si="11"/>
        <v>0</v>
      </c>
      <c r="L73" s="98">
        <f t="shared" si="12"/>
        <v>0</v>
      </c>
      <c r="M73" s="19"/>
      <c r="N73" s="64"/>
    </row>
    <row r="74" spans="1:14" s="1" customFormat="1" ht="54.75" customHeight="1">
      <c r="A74" s="48">
        <v>8</v>
      </c>
      <c r="B74" s="8" t="s">
        <v>138</v>
      </c>
      <c r="C74" s="7" t="s">
        <v>19</v>
      </c>
      <c r="D74" s="7" t="s">
        <v>106</v>
      </c>
      <c r="E74" s="7" t="s">
        <v>107</v>
      </c>
      <c r="F74" s="50">
        <v>50</v>
      </c>
      <c r="G74" s="51" t="s">
        <v>17</v>
      </c>
      <c r="H74" s="94">
        <v>0</v>
      </c>
      <c r="I74" s="16">
        <v>0</v>
      </c>
      <c r="J74" s="92">
        <f t="shared" si="10"/>
        <v>0</v>
      </c>
      <c r="K74" s="92">
        <f t="shared" si="11"/>
        <v>0</v>
      </c>
      <c r="L74" s="98">
        <f t="shared" si="12"/>
        <v>0</v>
      </c>
      <c r="M74" s="19"/>
      <c r="N74" s="64"/>
    </row>
    <row r="75" spans="1:14" s="1" customFormat="1" ht="83.25" customHeight="1">
      <c r="A75" s="48">
        <v>9</v>
      </c>
      <c r="B75" s="8" t="s">
        <v>139</v>
      </c>
      <c r="C75" s="7" t="s">
        <v>19</v>
      </c>
      <c r="D75" s="7" t="s">
        <v>75</v>
      </c>
      <c r="E75" s="7" t="s">
        <v>126</v>
      </c>
      <c r="F75" s="50">
        <v>600</v>
      </c>
      <c r="G75" s="51" t="s">
        <v>127</v>
      </c>
      <c r="H75" s="94">
        <v>0</v>
      </c>
      <c r="I75" s="16">
        <v>0</v>
      </c>
      <c r="J75" s="92">
        <f t="shared" si="10"/>
        <v>0</v>
      </c>
      <c r="K75" s="92">
        <f t="shared" si="11"/>
        <v>0</v>
      </c>
      <c r="L75" s="98">
        <f t="shared" si="12"/>
        <v>0</v>
      </c>
      <c r="M75" s="19"/>
      <c r="N75" s="64"/>
    </row>
    <row r="76" spans="1:14" s="1" customFormat="1" ht="82.5" customHeight="1">
      <c r="A76" s="48">
        <v>10</v>
      </c>
      <c r="B76" s="8" t="s">
        <v>140</v>
      </c>
      <c r="C76" s="7" t="s">
        <v>19</v>
      </c>
      <c r="D76" s="7" t="s">
        <v>106</v>
      </c>
      <c r="E76" s="7" t="s">
        <v>107</v>
      </c>
      <c r="F76" s="50">
        <v>125</v>
      </c>
      <c r="G76" s="51" t="s">
        <v>17</v>
      </c>
      <c r="H76" s="94">
        <v>0</v>
      </c>
      <c r="I76" s="16">
        <v>0</v>
      </c>
      <c r="J76" s="92">
        <f t="shared" si="10"/>
        <v>0</v>
      </c>
      <c r="K76" s="92">
        <f t="shared" si="11"/>
        <v>0</v>
      </c>
      <c r="L76" s="98">
        <f t="shared" si="12"/>
        <v>0</v>
      </c>
      <c r="M76" s="19"/>
      <c r="N76" s="64"/>
    </row>
    <row r="77" spans="1:14" ht="57" customHeight="1">
      <c r="A77" s="48">
        <v>11</v>
      </c>
      <c r="B77" s="8" t="s">
        <v>141</v>
      </c>
      <c r="C77" s="7" t="s">
        <v>19</v>
      </c>
      <c r="D77" s="7" t="s">
        <v>106</v>
      </c>
      <c r="E77" s="7" t="s">
        <v>107</v>
      </c>
      <c r="F77" s="50">
        <v>500</v>
      </c>
      <c r="G77" s="51" t="s">
        <v>17</v>
      </c>
      <c r="H77" s="94">
        <v>0</v>
      </c>
      <c r="I77" s="16">
        <v>0</v>
      </c>
      <c r="J77" s="92">
        <f t="shared" si="10"/>
        <v>0</v>
      </c>
      <c r="K77" s="92">
        <f t="shared" si="11"/>
        <v>0</v>
      </c>
      <c r="L77" s="98">
        <f t="shared" si="12"/>
        <v>0</v>
      </c>
      <c r="M77" s="19"/>
      <c r="N77" s="64"/>
    </row>
    <row r="78" spans="1:14" s="1" customFormat="1" ht="89.25">
      <c r="A78" s="48">
        <v>12</v>
      </c>
      <c r="B78" s="65" t="s">
        <v>142</v>
      </c>
      <c r="C78" s="9" t="s">
        <v>19</v>
      </c>
      <c r="D78" s="9" t="s">
        <v>15</v>
      </c>
      <c r="E78" s="9" t="s">
        <v>126</v>
      </c>
      <c r="F78" s="54">
        <v>1843</v>
      </c>
      <c r="G78" s="53" t="s">
        <v>127</v>
      </c>
      <c r="H78" s="90">
        <v>0</v>
      </c>
      <c r="I78" s="11">
        <v>0</v>
      </c>
      <c r="J78" s="92">
        <f t="shared" si="10"/>
        <v>0</v>
      </c>
      <c r="K78" s="92">
        <f t="shared" si="11"/>
        <v>0</v>
      </c>
      <c r="L78" s="98">
        <f t="shared" si="12"/>
        <v>0</v>
      </c>
      <c r="M78" s="66"/>
      <c r="N78" s="60"/>
    </row>
    <row r="79" spans="1:14" s="1" customFormat="1" ht="93" customHeight="1">
      <c r="A79" s="48">
        <v>13</v>
      </c>
      <c r="B79" s="65" t="s">
        <v>143</v>
      </c>
      <c r="C79" s="9" t="s">
        <v>19</v>
      </c>
      <c r="D79" s="9" t="s">
        <v>106</v>
      </c>
      <c r="E79" s="9" t="s">
        <v>107</v>
      </c>
      <c r="F79" s="54">
        <v>613</v>
      </c>
      <c r="G79" s="53" t="s">
        <v>17</v>
      </c>
      <c r="H79" s="90">
        <v>0</v>
      </c>
      <c r="I79" s="11">
        <v>0</v>
      </c>
      <c r="J79" s="92">
        <f t="shared" si="10"/>
        <v>0</v>
      </c>
      <c r="K79" s="92">
        <f t="shared" si="11"/>
        <v>0</v>
      </c>
      <c r="L79" s="98">
        <f t="shared" si="12"/>
        <v>0</v>
      </c>
      <c r="M79" s="66"/>
      <c r="N79" s="60"/>
    </row>
    <row r="80" spans="1:14" s="1" customFormat="1" ht="71.25" customHeight="1">
      <c r="A80" s="48">
        <v>14</v>
      </c>
      <c r="B80" s="65" t="s">
        <v>144</v>
      </c>
      <c r="C80" s="9" t="s">
        <v>19</v>
      </c>
      <c r="D80" s="9" t="s">
        <v>145</v>
      </c>
      <c r="E80" s="9" t="s">
        <v>107</v>
      </c>
      <c r="F80" s="54">
        <v>1625</v>
      </c>
      <c r="G80" s="53" t="s">
        <v>17</v>
      </c>
      <c r="H80" s="90">
        <v>0</v>
      </c>
      <c r="I80" s="11">
        <v>0</v>
      </c>
      <c r="J80" s="92">
        <f t="shared" si="10"/>
        <v>0</v>
      </c>
      <c r="K80" s="92">
        <f t="shared" si="11"/>
        <v>0</v>
      </c>
      <c r="L80" s="98">
        <f t="shared" si="12"/>
        <v>0</v>
      </c>
      <c r="M80" s="66"/>
      <c r="N80" s="60"/>
    </row>
    <row r="81" spans="1:39" ht="116.25" customHeight="1">
      <c r="A81" s="48">
        <v>15</v>
      </c>
      <c r="B81" s="65" t="s">
        <v>146</v>
      </c>
      <c r="C81" s="9" t="s">
        <v>14</v>
      </c>
      <c r="D81" s="9" t="s">
        <v>75</v>
      </c>
      <c r="E81" s="9" t="s">
        <v>126</v>
      </c>
      <c r="F81" s="54">
        <v>3000</v>
      </c>
      <c r="G81" s="53" t="s">
        <v>127</v>
      </c>
      <c r="H81" s="90">
        <v>0</v>
      </c>
      <c r="I81" s="11">
        <v>0</v>
      </c>
      <c r="J81" s="92">
        <f t="shared" si="10"/>
        <v>0</v>
      </c>
      <c r="K81" s="92">
        <f t="shared" si="11"/>
        <v>0</v>
      </c>
      <c r="L81" s="98">
        <f t="shared" si="12"/>
        <v>0</v>
      </c>
      <c r="M81" s="66"/>
      <c r="N81" s="60"/>
    </row>
    <row r="82" spans="1:39" ht="114.75" customHeight="1">
      <c r="A82" s="48">
        <v>16</v>
      </c>
      <c r="B82" s="65" t="s">
        <v>147</v>
      </c>
      <c r="C82" s="9" t="s">
        <v>19</v>
      </c>
      <c r="D82" s="9" t="s">
        <v>106</v>
      </c>
      <c r="E82" s="9" t="s">
        <v>107</v>
      </c>
      <c r="F82" s="54">
        <v>13</v>
      </c>
      <c r="G82" s="53" t="s">
        <v>17</v>
      </c>
      <c r="H82" s="90">
        <v>0</v>
      </c>
      <c r="I82" s="11">
        <v>0</v>
      </c>
      <c r="J82" s="92">
        <f t="shared" si="10"/>
        <v>0</v>
      </c>
      <c r="K82" s="92">
        <f t="shared" si="11"/>
        <v>0</v>
      </c>
      <c r="L82" s="98">
        <f t="shared" si="12"/>
        <v>0</v>
      </c>
      <c r="M82" s="66"/>
      <c r="N82" s="60"/>
    </row>
    <row r="83" spans="1:39" ht="108" customHeight="1">
      <c r="A83" s="48">
        <v>17</v>
      </c>
      <c r="B83" s="65" t="s">
        <v>148</v>
      </c>
      <c r="C83" s="9" t="s">
        <v>132</v>
      </c>
      <c r="D83" s="9" t="s">
        <v>149</v>
      </c>
      <c r="E83" s="9" t="s">
        <v>134</v>
      </c>
      <c r="F83" s="54">
        <v>300</v>
      </c>
      <c r="G83" s="53" t="s">
        <v>135</v>
      </c>
      <c r="H83" s="90">
        <v>0</v>
      </c>
      <c r="I83" s="11">
        <v>0</v>
      </c>
      <c r="J83" s="92">
        <f t="shared" si="10"/>
        <v>0</v>
      </c>
      <c r="K83" s="92">
        <f t="shared" si="11"/>
        <v>0</v>
      </c>
      <c r="L83" s="98">
        <f t="shared" si="12"/>
        <v>0</v>
      </c>
      <c r="M83" s="66"/>
      <c r="N83" s="60"/>
    </row>
    <row r="84" spans="1:39" s="14" customFormat="1" ht="91.5" customHeight="1">
      <c r="A84" s="48">
        <v>18</v>
      </c>
      <c r="B84" s="65" t="s">
        <v>150</v>
      </c>
      <c r="C84" s="9" t="s">
        <v>19</v>
      </c>
      <c r="D84" s="9" t="s">
        <v>15</v>
      </c>
      <c r="E84" s="9" t="s">
        <v>126</v>
      </c>
      <c r="F84" s="54">
        <v>10</v>
      </c>
      <c r="G84" s="53" t="s">
        <v>127</v>
      </c>
      <c r="H84" s="90">
        <v>0</v>
      </c>
      <c r="I84" s="11">
        <v>0</v>
      </c>
      <c r="J84" s="92">
        <f t="shared" si="10"/>
        <v>0</v>
      </c>
      <c r="K84" s="92">
        <f t="shared" si="11"/>
        <v>0</v>
      </c>
      <c r="L84" s="98">
        <f t="shared" si="12"/>
        <v>0</v>
      </c>
      <c r="M84" s="66"/>
      <c r="N84" s="60"/>
      <c r="O84" s="13"/>
      <c r="P84" s="13"/>
      <c r="Q84" s="13"/>
      <c r="R84" s="13"/>
      <c r="S84" s="13"/>
      <c r="AG84" s="36"/>
      <c r="AI84" s="36"/>
      <c r="AJ84" s="36"/>
      <c r="AK84" s="36"/>
      <c r="AL84" s="36"/>
      <c r="AM84" s="36"/>
    </row>
    <row r="85" spans="1:39" s="1" customFormat="1">
      <c r="A85" s="112" t="s">
        <v>123</v>
      </c>
      <c r="B85" s="112"/>
      <c r="C85" s="112"/>
      <c r="D85" s="112"/>
      <c r="E85" s="112"/>
      <c r="F85" s="112"/>
      <c r="G85" s="112"/>
      <c r="H85" s="113"/>
      <c r="I85" s="112"/>
      <c r="J85" s="113"/>
      <c r="K85" s="101">
        <f>SUM(K67:K84)</f>
        <v>0</v>
      </c>
      <c r="L85" s="101">
        <f>SUM(L67:L84)</f>
        <v>0</v>
      </c>
      <c r="M85" s="60"/>
      <c r="N85" s="60"/>
    </row>
    <row r="86" spans="1:39" s="1" customFormat="1" ht="15.75" thickBot="1">
      <c r="A86" s="67"/>
      <c r="B86" s="68"/>
      <c r="C86" s="69"/>
      <c r="D86" s="69"/>
      <c r="E86" s="69"/>
      <c r="F86" s="70"/>
      <c r="G86" s="71"/>
      <c r="H86" s="96"/>
      <c r="I86" s="72"/>
      <c r="J86" s="102"/>
      <c r="K86" s="102"/>
      <c r="L86" s="102"/>
      <c r="M86" s="73"/>
      <c r="N86" s="74"/>
    </row>
    <row r="87" spans="1:39" s="1" customFormat="1" ht="15.75" thickBot="1">
      <c r="A87" s="114" t="s">
        <v>151</v>
      </c>
      <c r="B87" s="114"/>
      <c r="C87" s="114"/>
      <c r="D87" s="114"/>
      <c r="E87" s="114"/>
      <c r="F87" s="114"/>
      <c r="G87" s="114"/>
      <c r="H87" s="115"/>
      <c r="I87" s="114"/>
      <c r="J87" s="116"/>
      <c r="K87" s="110">
        <f>K17+K25+K45+K48+K65+K85</f>
        <v>0</v>
      </c>
      <c r="L87" s="111">
        <f>L17+L25+L45+L48+L65+L85</f>
        <v>0</v>
      </c>
      <c r="M87" s="73"/>
      <c r="N87" s="74"/>
    </row>
    <row r="91" spans="1:39">
      <c r="J91" s="102" t="s">
        <v>155</v>
      </c>
    </row>
    <row r="94" spans="1:39">
      <c r="I94" s="88"/>
    </row>
  </sheetData>
  <autoFilter ref="J1:J87" xr:uid="{00000000-0009-0000-0000-000000000000}"/>
  <mergeCells count="11">
    <mergeCell ref="A65:J65"/>
    <mergeCell ref="A85:J85"/>
    <mergeCell ref="A87:J87"/>
    <mergeCell ref="A1:N1"/>
    <mergeCell ref="A16:N16"/>
    <mergeCell ref="A17:J17"/>
    <mergeCell ref="A25:J25"/>
    <mergeCell ref="A45:J45"/>
    <mergeCell ref="A48:J48"/>
    <mergeCell ref="A24:N24"/>
    <mergeCell ref="A44:N44"/>
  </mergeCells>
  <printOptions horizontalCentered="1"/>
  <pageMargins left="0.11811023622047245" right="0" top="0.59055118110236227" bottom="0.66666666666666663" header="0.11811023622047245" footer="0.11811023622047245"/>
  <pageSetup paperSize="9" scale="90" firstPageNumber="0" orientation="landscape" horizontalDpi="300" verticalDpi="300" r:id="rId1"/>
  <headerFooter alignWithMargins="0">
    <oddHeader>&amp;LSprawa nr 131/2023&amp;RZałacznik nr 2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dla DZP</vt:lpstr>
      <vt:lpstr>'Formularz dla DZP'!Print_Area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2023-11-28T08:57:57Z</cp:lastPrinted>
  <dcterms:created xsi:type="dcterms:W3CDTF">2023-10-30T07:03:09Z</dcterms:created>
  <dcterms:modified xsi:type="dcterms:W3CDTF">2023-11-28T08:58:34Z</dcterms:modified>
</cp:coreProperties>
</file>