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FFD9D73-4F48-4FF8-9FDC-149C27CC2309}" xr6:coauthVersionLast="47" xr6:coauthVersionMax="47" xr10:uidLastSave="{00000000-0000-0000-0000-000000000000}"/>
  <bookViews>
    <workbookView xWindow="-120" yWindow="-120" windowWidth="29040" windowHeight="15720" firstSheet="2" activeTab="3" xr2:uid="{00000000-000D-0000-FFFF-FFFF00000000}"/>
  </bookViews>
  <sheets>
    <sheet name="Grupy 1_4_ 7_10" sheetId="1" state="hidden" r:id="rId1"/>
    <sheet name="Grupa 5" sheetId="3" state="hidden" r:id="rId2"/>
    <sheet name="Zadania 1-31" sheetId="5" r:id="rId3"/>
    <sheet name="Zadania 32-37" sheetId="6" r:id="rId4"/>
  </sheets>
  <definedNames>
    <definedName name="_1Excel_BuiltIn_Print_Area_2_1_1_1_1_1_1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3">'Grupa 5'!#REF!</definedName>
    <definedName name="Excel_BuiltIn_Print_Area_4_1">#REF!</definedName>
    <definedName name="Excel_BuiltIn_Print_Titles_3">'Grupa 5'!#REF!</definedName>
    <definedName name="Print_Area" localSheetId="2">'Zadania 1-31'!$A$1:$Z$268</definedName>
    <definedName name="Print_Area" localSheetId="3">'Zadania 32-37'!$A$1:$R$39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4" i="6" l="1"/>
  <c r="O34" i="6"/>
  <c r="P28" i="6"/>
  <c r="O28" i="6"/>
  <c r="P23" i="6"/>
  <c r="O23" i="6"/>
  <c r="P18" i="6"/>
  <c r="O18" i="6"/>
  <c r="N31" i="6"/>
  <c r="P31" i="6" s="1"/>
  <c r="O31" i="6"/>
  <c r="N32" i="6"/>
  <c r="P32" i="6" s="1"/>
  <c r="O32" i="6"/>
  <c r="N33" i="6"/>
  <c r="P33" i="6" s="1"/>
  <c r="O33" i="6"/>
  <c r="W201" i="5" l="1"/>
  <c r="V201" i="5"/>
  <c r="X201" i="5" s="1"/>
  <c r="W252" i="5"/>
  <c r="V252" i="5"/>
  <c r="X252" i="5" s="1"/>
  <c r="O252" i="5"/>
  <c r="N252" i="5"/>
  <c r="P252" i="5" s="1"/>
  <c r="W249" i="5"/>
  <c r="V249" i="5"/>
  <c r="X249" i="5" s="1"/>
  <c r="O249" i="5"/>
  <c r="N249" i="5"/>
  <c r="P249" i="5" s="1"/>
  <c r="W246" i="5"/>
  <c r="V246" i="5"/>
  <c r="X246" i="5" s="1"/>
  <c r="O246" i="5"/>
  <c r="N246" i="5"/>
  <c r="P246" i="5" s="1"/>
  <c r="W243" i="5"/>
  <c r="V243" i="5"/>
  <c r="X243" i="5" s="1"/>
  <c r="O243" i="5"/>
  <c r="N243" i="5"/>
  <c r="P243" i="5" s="1"/>
  <c r="W240" i="5"/>
  <c r="V240" i="5"/>
  <c r="X240" i="5" s="1"/>
  <c r="O240" i="5"/>
  <c r="N240" i="5"/>
  <c r="P240" i="5" s="1"/>
  <c r="W94" i="5"/>
  <c r="V94" i="5"/>
  <c r="X94" i="5" s="1"/>
  <c r="O94" i="5"/>
  <c r="N94" i="5"/>
  <c r="P94" i="5" s="1"/>
  <c r="W93" i="5"/>
  <c r="V93" i="5"/>
  <c r="X93" i="5" s="1"/>
  <c r="O93" i="5"/>
  <c r="N93" i="5"/>
  <c r="P93" i="5" s="1"/>
  <c r="W92" i="5"/>
  <c r="V92" i="5"/>
  <c r="X92" i="5" s="1"/>
  <c r="O92" i="5"/>
  <c r="N92" i="5"/>
  <c r="P92" i="5" s="1"/>
  <c r="W91" i="5"/>
  <c r="V91" i="5"/>
  <c r="X91" i="5" s="1"/>
  <c r="O91" i="5"/>
  <c r="N91" i="5"/>
  <c r="P91" i="5" s="1"/>
  <c r="W90" i="5"/>
  <c r="V90" i="5"/>
  <c r="X90" i="5" s="1"/>
  <c r="O90" i="5"/>
  <c r="N90" i="5"/>
  <c r="P90" i="5" s="1"/>
  <c r="W89" i="5"/>
  <c r="V89" i="5"/>
  <c r="X89" i="5" s="1"/>
  <c r="O89" i="5"/>
  <c r="N89" i="5"/>
  <c r="P89" i="5" s="1"/>
  <c r="W88" i="5"/>
  <c r="V88" i="5"/>
  <c r="X88" i="5" s="1"/>
  <c r="O88" i="5"/>
  <c r="N88" i="5"/>
  <c r="P88" i="5" s="1"/>
  <c r="W87" i="5"/>
  <c r="V87" i="5"/>
  <c r="X87" i="5" s="1"/>
  <c r="O87" i="5"/>
  <c r="N87" i="5"/>
  <c r="P87" i="5" s="1"/>
  <c r="W74" i="5"/>
  <c r="V74" i="5"/>
  <c r="X74" i="5" s="1"/>
  <c r="O74" i="5"/>
  <c r="N74" i="5"/>
  <c r="P74" i="5" s="1"/>
  <c r="W73" i="5"/>
  <c r="V73" i="5"/>
  <c r="X73" i="5" s="1"/>
  <c r="O73" i="5"/>
  <c r="N73" i="5"/>
  <c r="P73" i="5" s="1"/>
  <c r="W72" i="5"/>
  <c r="V72" i="5"/>
  <c r="X72" i="5" s="1"/>
  <c r="O72" i="5"/>
  <c r="N72" i="5"/>
  <c r="P72" i="5" s="1"/>
  <c r="W71" i="5"/>
  <c r="V71" i="5"/>
  <c r="X71" i="5" s="1"/>
  <c r="O71" i="5"/>
  <c r="N71" i="5"/>
  <c r="P71" i="5" s="1"/>
  <c r="W70" i="5"/>
  <c r="V70" i="5"/>
  <c r="X70" i="5" s="1"/>
  <c r="O70" i="5"/>
  <c r="N70" i="5"/>
  <c r="P70" i="5" s="1"/>
  <c r="W69" i="5"/>
  <c r="V69" i="5"/>
  <c r="X69" i="5" s="1"/>
  <c r="O69" i="5"/>
  <c r="N69" i="5"/>
  <c r="P69" i="5" s="1"/>
  <c r="W68" i="5"/>
  <c r="V68" i="5"/>
  <c r="X68" i="5" s="1"/>
  <c r="O68" i="5"/>
  <c r="N68" i="5"/>
  <c r="P68" i="5" s="1"/>
  <c r="W67" i="5"/>
  <c r="V67" i="5"/>
  <c r="X67" i="5" s="1"/>
  <c r="O67" i="5"/>
  <c r="N67" i="5"/>
  <c r="P67" i="5" s="1"/>
  <c r="W66" i="5"/>
  <c r="V66" i="5"/>
  <c r="X66" i="5" s="1"/>
  <c r="O66" i="5"/>
  <c r="N66" i="5"/>
  <c r="P66" i="5" s="1"/>
  <c r="W65" i="5"/>
  <c r="V65" i="5"/>
  <c r="X65" i="5" s="1"/>
  <c r="O65" i="5"/>
  <c r="N65" i="5"/>
  <c r="P65" i="5" s="1"/>
  <c r="W64" i="5"/>
  <c r="V64" i="5"/>
  <c r="X64" i="5" s="1"/>
  <c r="O64" i="5"/>
  <c r="N64" i="5"/>
  <c r="P64" i="5" s="1"/>
  <c r="W237" i="5"/>
  <c r="V237" i="5"/>
  <c r="X237" i="5" s="1"/>
  <c r="O237" i="5"/>
  <c r="N237" i="5"/>
  <c r="P237" i="5" s="1"/>
  <c r="W234" i="5"/>
  <c r="V234" i="5"/>
  <c r="X234" i="5" s="1"/>
  <c r="V230" i="5"/>
  <c r="X230" i="5" s="1"/>
  <c r="V229" i="5"/>
  <c r="X229" i="5" s="1"/>
  <c r="V228" i="5"/>
  <c r="X228" i="5" s="1"/>
  <c r="V227" i="5"/>
  <c r="V226" i="5"/>
  <c r="X226" i="5" s="1"/>
  <c r="V225" i="5"/>
  <c r="V221" i="5"/>
  <c r="X221" i="5" s="1"/>
  <c r="V220" i="5"/>
  <c r="X220" i="5" s="1"/>
  <c r="V219" i="5"/>
  <c r="V215" i="5"/>
  <c r="X215" i="5" s="1"/>
  <c r="V214" i="5"/>
  <c r="X214" i="5" s="1"/>
  <c r="V213" i="5"/>
  <c r="V212" i="5"/>
  <c r="V211" i="5"/>
  <c r="V210" i="5"/>
  <c r="V206" i="5"/>
  <c r="V205" i="5"/>
  <c r="V204" i="5"/>
  <c r="V197" i="5"/>
  <c r="V196" i="5"/>
  <c r="V195" i="5"/>
  <c r="V191" i="5"/>
  <c r="X191" i="5" s="1"/>
  <c r="V190" i="5"/>
  <c r="V189" i="5"/>
  <c r="V186" i="5"/>
  <c r="V183" i="5"/>
  <c r="V179" i="5"/>
  <c r="V178" i="5"/>
  <c r="V174" i="5"/>
  <c r="X174" i="5" s="1"/>
  <c r="V173" i="5"/>
  <c r="V172" i="5"/>
  <c r="V171" i="5"/>
  <c r="V170" i="5"/>
  <c r="V169" i="5"/>
  <c r="X169" i="5" s="1"/>
  <c r="V168" i="5"/>
  <c r="W173" i="5"/>
  <c r="W165" i="5"/>
  <c r="W154" i="5"/>
  <c r="W120" i="5"/>
  <c r="V107" i="5"/>
  <c r="W107" i="5"/>
  <c r="W76" i="5"/>
  <c r="V55" i="5"/>
  <c r="X55" i="5" s="1"/>
  <c r="W55" i="5"/>
  <c r="V49" i="5"/>
  <c r="W43" i="5"/>
  <c r="W33" i="5"/>
  <c r="W6" i="5"/>
  <c r="W215" i="5"/>
  <c r="O215" i="5"/>
  <c r="N215" i="5"/>
  <c r="P215" i="5" s="1"/>
  <c r="W174" i="5"/>
  <c r="O174" i="5"/>
  <c r="N174" i="5"/>
  <c r="P174" i="5" s="1"/>
  <c r="W131" i="5"/>
  <c r="V131" i="5"/>
  <c r="X131" i="5" s="1"/>
  <c r="W5" i="5"/>
  <c r="V5" i="5"/>
  <c r="X5" i="5" s="1"/>
  <c r="W230" i="5"/>
  <c r="O230" i="5"/>
  <c r="N230" i="5"/>
  <c r="P230" i="5" s="1"/>
  <c r="W229" i="5"/>
  <c r="O229" i="5"/>
  <c r="N229" i="5"/>
  <c r="P229" i="5" s="1"/>
  <c r="W228" i="5"/>
  <c r="O228" i="5"/>
  <c r="N228" i="5"/>
  <c r="P228" i="5" s="1"/>
  <c r="W226" i="5"/>
  <c r="O226" i="5"/>
  <c r="N226" i="5"/>
  <c r="P226" i="5" s="1"/>
  <c r="W221" i="5"/>
  <c r="O221" i="5"/>
  <c r="N221" i="5"/>
  <c r="P221" i="5" s="1"/>
  <c r="W220" i="5"/>
  <c r="O220" i="5"/>
  <c r="N220" i="5"/>
  <c r="P220" i="5" s="1"/>
  <c r="W214" i="5"/>
  <c r="O214" i="5"/>
  <c r="N214" i="5"/>
  <c r="P214" i="5" s="1"/>
  <c r="W191" i="5"/>
  <c r="O191" i="5"/>
  <c r="N191" i="5"/>
  <c r="P191" i="5" s="1"/>
  <c r="W149" i="5"/>
  <c r="V149" i="5"/>
  <c r="X149" i="5" s="1"/>
  <c r="W148" i="5"/>
  <c r="V148" i="5"/>
  <c r="X148" i="5" s="1"/>
  <c r="W147" i="5"/>
  <c r="V147" i="5"/>
  <c r="X147" i="5" s="1"/>
  <c r="W146" i="5"/>
  <c r="V146" i="5"/>
  <c r="X146" i="5" s="1"/>
  <c r="W145" i="5"/>
  <c r="V145" i="5"/>
  <c r="X145" i="5" s="1"/>
  <c r="W144" i="5"/>
  <c r="V144" i="5"/>
  <c r="X144" i="5" s="1"/>
  <c r="W143" i="5"/>
  <c r="V143" i="5"/>
  <c r="X143" i="5" s="1"/>
  <c r="W142" i="5"/>
  <c r="V142" i="5"/>
  <c r="X142" i="5" s="1"/>
  <c r="W141" i="5"/>
  <c r="V141" i="5"/>
  <c r="X141" i="5" s="1"/>
  <c r="W140" i="5"/>
  <c r="V140" i="5"/>
  <c r="X140" i="5" s="1"/>
  <c r="W139" i="5"/>
  <c r="V139" i="5"/>
  <c r="X139" i="5" s="1"/>
  <c r="W138" i="5"/>
  <c r="V138" i="5"/>
  <c r="X138" i="5" s="1"/>
  <c r="W137" i="5"/>
  <c r="V137" i="5"/>
  <c r="X137" i="5" s="1"/>
  <c r="W136" i="5"/>
  <c r="V136" i="5"/>
  <c r="X136" i="5" s="1"/>
  <c r="W135" i="5"/>
  <c r="V135" i="5"/>
  <c r="X135" i="5" s="1"/>
  <c r="O27" i="6"/>
  <c r="N27" i="6"/>
  <c r="P27" i="6" s="1"/>
  <c r="O9" i="6"/>
  <c r="N9" i="6"/>
  <c r="P9" i="6" s="1"/>
  <c r="O6" i="6"/>
  <c r="N6" i="6"/>
  <c r="P6" i="6" s="1"/>
  <c r="O7" i="6"/>
  <c r="N7" i="6"/>
  <c r="P7" i="6" s="1"/>
  <c r="W150" i="5" l="1"/>
  <c r="W95" i="5"/>
  <c r="X95" i="5"/>
  <c r="X150" i="5"/>
  <c r="W183" i="5"/>
  <c r="X183" i="5"/>
  <c r="W227" i="5" l="1"/>
  <c r="X227" i="5"/>
  <c r="W225" i="5"/>
  <c r="W231" i="5" s="1"/>
  <c r="X225" i="5"/>
  <c r="W205" i="5"/>
  <c r="W206" i="5"/>
  <c r="X205" i="5"/>
  <c r="X206" i="5"/>
  <c r="W204" i="5"/>
  <c r="X204" i="5"/>
  <c r="W197" i="5"/>
  <c r="X197" i="5"/>
  <c r="W196" i="5"/>
  <c r="X196" i="5"/>
  <c r="W195" i="5"/>
  <c r="X195" i="5"/>
  <c r="X190" i="5"/>
  <c r="W190" i="5"/>
  <c r="W189" i="5"/>
  <c r="X189" i="5"/>
  <c r="O13" i="6"/>
  <c r="N13" i="6"/>
  <c r="P13" i="6" s="1"/>
  <c r="W130" i="5"/>
  <c r="V130" i="5"/>
  <c r="X130" i="5" s="1"/>
  <c r="W129" i="5"/>
  <c r="V129" i="5"/>
  <c r="X129" i="5" s="1"/>
  <c r="W128" i="5"/>
  <c r="V128" i="5"/>
  <c r="X128" i="5" s="1"/>
  <c r="W127" i="5"/>
  <c r="V127" i="5"/>
  <c r="X127" i="5" s="1"/>
  <c r="W126" i="5"/>
  <c r="V126" i="5"/>
  <c r="X126" i="5" s="1"/>
  <c r="W125" i="5"/>
  <c r="V125" i="5"/>
  <c r="X125" i="5" s="1"/>
  <c r="W124" i="5"/>
  <c r="V124" i="5"/>
  <c r="X124" i="5" s="1"/>
  <c r="W123" i="5"/>
  <c r="V123" i="5"/>
  <c r="X123" i="5" s="1"/>
  <c r="W122" i="5"/>
  <c r="V122" i="5"/>
  <c r="X122" i="5" s="1"/>
  <c r="W121" i="5"/>
  <c r="V121" i="5"/>
  <c r="X121" i="5" s="1"/>
  <c r="V120" i="5"/>
  <c r="X120" i="5" s="1"/>
  <c r="W119" i="5"/>
  <c r="V119" i="5"/>
  <c r="X119" i="5" s="1"/>
  <c r="W118" i="5"/>
  <c r="V118" i="5"/>
  <c r="X118" i="5" s="1"/>
  <c r="W117" i="5"/>
  <c r="V117" i="5"/>
  <c r="X117" i="5" s="1"/>
  <c r="W116" i="5"/>
  <c r="V116" i="5"/>
  <c r="X116" i="5" s="1"/>
  <c r="W115" i="5"/>
  <c r="V115" i="5"/>
  <c r="X115" i="5" s="1"/>
  <c r="W114" i="5"/>
  <c r="V114" i="5"/>
  <c r="X114" i="5" s="1"/>
  <c r="W113" i="5"/>
  <c r="V113" i="5"/>
  <c r="X113" i="5" s="1"/>
  <c r="W112" i="5"/>
  <c r="V112" i="5"/>
  <c r="X112" i="5" s="1"/>
  <c r="W186" i="5"/>
  <c r="X186" i="5"/>
  <c r="W219" i="5"/>
  <c r="W222" i="5" s="1"/>
  <c r="X219" i="5"/>
  <c r="X222" i="5" s="1"/>
  <c r="W56" i="5"/>
  <c r="W57" i="5"/>
  <c r="W58" i="5"/>
  <c r="W59" i="5"/>
  <c r="W60" i="5"/>
  <c r="W61" i="5"/>
  <c r="W62" i="5"/>
  <c r="W63" i="5"/>
  <c r="W75" i="5"/>
  <c r="W77" i="5"/>
  <c r="W78" i="5"/>
  <c r="W79" i="5"/>
  <c r="W80" i="5"/>
  <c r="W81" i="5"/>
  <c r="W82" i="5"/>
  <c r="W83" i="5"/>
  <c r="W98" i="5"/>
  <c r="W101" i="5"/>
  <c r="W102" i="5"/>
  <c r="W103" i="5"/>
  <c r="V56" i="5"/>
  <c r="X56" i="5" s="1"/>
  <c r="V57" i="5"/>
  <c r="X57" i="5" s="1"/>
  <c r="V58" i="5"/>
  <c r="X58" i="5" s="1"/>
  <c r="V59" i="5"/>
  <c r="X59" i="5" s="1"/>
  <c r="V60" i="5"/>
  <c r="X60" i="5" s="1"/>
  <c r="V61" i="5"/>
  <c r="X61" i="5" s="1"/>
  <c r="V62" i="5"/>
  <c r="X62" i="5" s="1"/>
  <c r="V63" i="5"/>
  <c r="X63" i="5" s="1"/>
  <c r="V75" i="5"/>
  <c r="X75" i="5" s="1"/>
  <c r="V76" i="5"/>
  <c r="X76" i="5" s="1"/>
  <c r="V77" i="5"/>
  <c r="X77" i="5" s="1"/>
  <c r="V78" i="5"/>
  <c r="X78" i="5" s="1"/>
  <c r="V79" i="5"/>
  <c r="X79" i="5" s="1"/>
  <c r="V80" i="5"/>
  <c r="X80" i="5" s="1"/>
  <c r="V81" i="5"/>
  <c r="X81" i="5" s="1"/>
  <c r="V82" i="5"/>
  <c r="X82" i="5" s="1"/>
  <c r="V83" i="5"/>
  <c r="X83" i="5" s="1"/>
  <c r="V98" i="5"/>
  <c r="X98" i="5" s="1"/>
  <c r="V101" i="5"/>
  <c r="X101" i="5" s="1"/>
  <c r="V102" i="5"/>
  <c r="X102" i="5" s="1"/>
  <c r="V103" i="5"/>
  <c r="X103" i="5" s="1"/>
  <c r="W50" i="5"/>
  <c r="W51" i="5"/>
  <c r="W49" i="5"/>
  <c r="V50" i="5"/>
  <c r="X50" i="5" s="1"/>
  <c r="V51" i="5"/>
  <c r="X51" i="5" s="1"/>
  <c r="X49" i="5"/>
  <c r="W207" i="5" l="1"/>
  <c r="W198" i="5"/>
  <c r="W104" i="5"/>
  <c r="W52" i="5"/>
  <c r="W84" i="5"/>
  <c r="W132" i="5"/>
  <c r="X231" i="5"/>
  <c r="W192" i="5"/>
  <c r="X104" i="5"/>
  <c r="X84" i="5"/>
  <c r="X192" i="5"/>
  <c r="X132" i="5"/>
  <c r="W179" i="5"/>
  <c r="X179" i="5"/>
  <c r="W178" i="5"/>
  <c r="W180" i="5" s="1"/>
  <c r="X178" i="5"/>
  <c r="X173" i="5"/>
  <c r="W172" i="5"/>
  <c r="X172" i="5"/>
  <c r="W171" i="5"/>
  <c r="X171" i="5"/>
  <c r="W170" i="5"/>
  <c r="X170" i="5"/>
  <c r="W169" i="5"/>
  <c r="W168" i="5"/>
  <c r="X168" i="5"/>
  <c r="W175" i="5" l="1"/>
  <c r="X175" i="5"/>
  <c r="W211" i="5"/>
  <c r="W212" i="5"/>
  <c r="W213" i="5"/>
  <c r="W210" i="5"/>
  <c r="X211" i="5"/>
  <c r="X212" i="5"/>
  <c r="X213" i="5"/>
  <c r="X210" i="5"/>
  <c r="V165" i="5"/>
  <c r="X165" i="5" s="1"/>
  <c r="W155" i="5"/>
  <c r="W156" i="5"/>
  <c r="W157" i="5"/>
  <c r="W158" i="5"/>
  <c r="W159" i="5"/>
  <c r="W160" i="5"/>
  <c r="W161" i="5"/>
  <c r="W153" i="5"/>
  <c r="V154" i="5"/>
  <c r="X154" i="5" s="1"/>
  <c r="V155" i="5"/>
  <c r="X155" i="5" s="1"/>
  <c r="V156" i="5"/>
  <c r="X156" i="5" s="1"/>
  <c r="V157" i="5"/>
  <c r="X157" i="5" s="1"/>
  <c r="V158" i="5"/>
  <c r="X158" i="5" s="1"/>
  <c r="V159" i="5"/>
  <c r="X159" i="5" s="1"/>
  <c r="V160" i="5"/>
  <c r="X160" i="5" s="1"/>
  <c r="V161" i="5"/>
  <c r="X161" i="5" s="1"/>
  <c r="V153" i="5"/>
  <c r="X153" i="5" s="1"/>
  <c r="W216" i="5" l="1"/>
  <c r="W162" i="5"/>
  <c r="X216" i="5"/>
  <c r="X162" i="5"/>
  <c r="W108" i="5"/>
  <c r="W109" i="5" s="1"/>
  <c r="V108" i="5"/>
  <c r="X108" i="5" s="1"/>
  <c r="X107" i="5"/>
  <c r="W44" i="5"/>
  <c r="W45" i="5"/>
  <c r="V44" i="5"/>
  <c r="X44" i="5" s="1"/>
  <c r="V45" i="5"/>
  <c r="X45" i="5" s="1"/>
  <c r="V43" i="5"/>
  <c r="X43" i="5" s="1"/>
  <c r="W29" i="5"/>
  <c r="W30" i="5"/>
  <c r="W31" i="5"/>
  <c r="W32" i="5"/>
  <c r="W34" i="5"/>
  <c r="W35" i="5"/>
  <c r="W36" i="5"/>
  <c r="W37" i="5"/>
  <c r="W38" i="5"/>
  <c r="W39" i="5"/>
  <c r="W28" i="5"/>
  <c r="V29" i="5"/>
  <c r="X29" i="5" s="1"/>
  <c r="V30" i="5"/>
  <c r="X30" i="5" s="1"/>
  <c r="V31" i="5"/>
  <c r="X31" i="5" s="1"/>
  <c r="V32" i="5"/>
  <c r="X32" i="5" s="1"/>
  <c r="V33" i="5"/>
  <c r="X33" i="5" s="1"/>
  <c r="V34" i="5"/>
  <c r="X34" i="5" s="1"/>
  <c r="V35" i="5"/>
  <c r="X35" i="5" s="1"/>
  <c r="V36" i="5"/>
  <c r="X36" i="5" s="1"/>
  <c r="V37" i="5"/>
  <c r="X37" i="5" s="1"/>
  <c r="V38" i="5"/>
  <c r="X38" i="5" s="1"/>
  <c r="V39" i="5"/>
  <c r="X39" i="5" s="1"/>
  <c r="V28" i="5"/>
  <c r="X28" i="5" s="1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V7" i="5"/>
  <c r="X7" i="5" s="1"/>
  <c r="V8" i="5"/>
  <c r="X8" i="5" s="1"/>
  <c r="V9" i="5"/>
  <c r="X9" i="5" s="1"/>
  <c r="V10" i="5"/>
  <c r="X10" i="5" s="1"/>
  <c r="V11" i="5"/>
  <c r="X11" i="5" s="1"/>
  <c r="V12" i="5"/>
  <c r="X12" i="5" s="1"/>
  <c r="V13" i="5"/>
  <c r="X13" i="5" s="1"/>
  <c r="V14" i="5"/>
  <c r="X14" i="5" s="1"/>
  <c r="V15" i="5"/>
  <c r="X15" i="5" s="1"/>
  <c r="V16" i="5"/>
  <c r="X16" i="5" s="1"/>
  <c r="V17" i="5"/>
  <c r="X17" i="5" s="1"/>
  <c r="V18" i="5"/>
  <c r="X18" i="5" s="1"/>
  <c r="V19" i="5"/>
  <c r="X19" i="5" s="1"/>
  <c r="V20" i="5"/>
  <c r="X20" i="5" s="1"/>
  <c r="V21" i="5"/>
  <c r="X21" i="5" s="1"/>
  <c r="V22" i="5"/>
  <c r="X22" i="5" s="1"/>
  <c r="V23" i="5"/>
  <c r="X23" i="5" s="1"/>
  <c r="V24" i="5"/>
  <c r="X24" i="5" s="1"/>
  <c r="V6" i="5"/>
  <c r="X6" i="5" s="1"/>
  <c r="O26" i="6"/>
  <c r="N26" i="6"/>
  <c r="P26" i="6" s="1"/>
  <c r="O22" i="6"/>
  <c r="N22" i="6"/>
  <c r="P22" i="6" s="1"/>
  <c r="O21" i="6"/>
  <c r="N21" i="6"/>
  <c r="P21" i="6" s="1"/>
  <c r="W25" i="5" l="1"/>
  <c r="W40" i="5"/>
  <c r="W46" i="5"/>
  <c r="X25" i="5"/>
  <c r="O17" i="6" l="1"/>
  <c r="N17" i="6"/>
  <c r="P17" i="6" s="1"/>
  <c r="O16" i="6"/>
  <c r="N16" i="6"/>
  <c r="P16" i="6" s="1"/>
  <c r="O8" i="6"/>
  <c r="N8" i="6"/>
  <c r="P8" i="6" s="1"/>
  <c r="O5" i="6"/>
  <c r="N5" i="6"/>
  <c r="P5" i="6" s="1"/>
  <c r="O10" i="6" l="1"/>
  <c r="P10" i="6"/>
  <c r="X198" i="5"/>
  <c r="X207" i="5" l="1"/>
  <c r="X180" i="5"/>
  <c r="X109" i="5"/>
  <c r="X52" i="5"/>
  <c r="X46" i="5"/>
  <c r="X40" i="5"/>
  <c r="O178" i="5" l="1"/>
  <c r="N178" i="5"/>
  <c r="P178" i="5" s="1"/>
  <c r="N28" i="5"/>
  <c r="P28" i="5" s="1"/>
  <c r="O28" i="5"/>
  <c r="O234" i="5"/>
  <c r="N234" i="5"/>
  <c r="P234" i="5" s="1"/>
  <c r="O227" i="5"/>
  <c r="N227" i="5"/>
  <c r="P227" i="5" s="1"/>
  <c r="O225" i="5"/>
  <c r="N225" i="5"/>
  <c r="P225" i="5" s="1"/>
  <c r="O219" i="5"/>
  <c r="N219" i="5"/>
  <c r="P219" i="5" s="1"/>
  <c r="O213" i="5"/>
  <c r="N213" i="5"/>
  <c r="P213" i="5" s="1"/>
  <c r="O212" i="5"/>
  <c r="N212" i="5"/>
  <c r="P212" i="5" s="1"/>
  <c r="O211" i="5"/>
  <c r="N211" i="5"/>
  <c r="P211" i="5" s="1"/>
  <c r="O210" i="5"/>
  <c r="N210" i="5"/>
  <c r="P210" i="5" s="1"/>
  <c r="O206" i="5"/>
  <c r="N206" i="5"/>
  <c r="P206" i="5" s="1"/>
  <c r="O205" i="5"/>
  <c r="N205" i="5"/>
  <c r="P205" i="5" s="1"/>
  <c r="O204" i="5"/>
  <c r="N204" i="5"/>
  <c r="P204" i="5" s="1"/>
  <c r="N5" i="5"/>
  <c r="P5" i="5" s="1"/>
  <c r="O5" i="5"/>
  <c r="N8" i="5"/>
  <c r="P8" i="5" s="1"/>
  <c r="O8" i="5"/>
  <c r="N9" i="5"/>
  <c r="P9" i="5" s="1"/>
  <c r="O9" i="5"/>
  <c r="N10" i="5"/>
  <c r="P10" i="5" s="1"/>
  <c r="O10" i="5"/>
  <c r="N11" i="5"/>
  <c r="P11" i="5" s="1"/>
  <c r="O11" i="5"/>
  <c r="N12" i="5"/>
  <c r="P12" i="5" s="1"/>
  <c r="O12" i="5"/>
  <c r="N13" i="5"/>
  <c r="P13" i="5" s="1"/>
  <c r="O13" i="5"/>
  <c r="N14" i="5"/>
  <c r="P14" i="5" s="1"/>
  <c r="O14" i="5"/>
  <c r="N15" i="5"/>
  <c r="P15" i="5" s="1"/>
  <c r="O15" i="5"/>
  <c r="N17" i="5"/>
  <c r="P17" i="5" s="1"/>
  <c r="O17" i="5"/>
  <c r="N18" i="5"/>
  <c r="P18" i="5" s="1"/>
  <c r="O18" i="5"/>
  <c r="N19" i="5"/>
  <c r="P19" i="5" s="1"/>
  <c r="O19" i="5"/>
  <c r="N20" i="5"/>
  <c r="P20" i="5" s="1"/>
  <c r="O20" i="5"/>
  <c r="N21" i="5"/>
  <c r="P21" i="5" s="1"/>
  <c r="O21" i="5"/>
  <c r="N22" i="5"/>
  <c r="P22" i="5" s="1"/>
  <c r="O22" i="5"/>
  <c r="N29" i="5"/>
  <c r="P29" i="5" s="1"/>
  <c r="O29" i="5"/>
  <c r="N30" i="5"/>
  <c r="P30" i="5" s="1"/>
  <c r="O30" i="5"/>
  <c r="N31" i="5"/>
  <c r="P31" i="5" s="1"/>
  <c r="O31" i="5"/>
  <c r="N32" i="5"/>
  <c r="P32" i="5" s="1"/>
  <c r="O32" i="5"/>
  <c r="N33" i="5"/>
  <c r="P33" i="5" s="1"/>
  <c r="O33" i="5"/>
  <c r="N34" i="5"/>
  <c r="P34" i="5" s="1"/>
  <c r="O34" i="5"/>
  <c r="N35" i="5"/>
  <c r="P35" i="5" s="1"/>
  <c r="O35" i="5"/>
  <c r="N36" i="5"/>
  <c r="P36" i="5" s="1"/>
  <c r="O36" i="5"/>
  <c r="N37" i="5"/>
  <c r="P37" i="5" s="1"/>
  <c r="O37" i="5"/>
  <c r="N38" i="5"/>
  <c r="P38" i="5" s="1"/>
  <c r="O38" i="5"/>
  <c r="N39" i="5"/>
  <c r="P39" i="5" s="1"/>
  <c r="O39" i="5"/>
  <c r="N43" i="5"/>
  <c r="P43" i="5" s="1"/>
  <c r="O43" i="5"/>
  <c r="N44" i="5"/>
  <c r="P44" i="5" s="1"/>
  <c r="O44" i="5"/>
  <c r="N45" i="5"/>
  <c r="P45" i="5" s="1"/>
  <c r="O45" i="5"/>
  <c r="N49" i="5"/>
  <c r="P49" i="5" s="1"/>
  <c r="O49" i="5"/>
  <c r="N50" i="5"/>
  <c r="P50" i="5" s="1"/>
  <c r="O50" i="5"/>
  <c r="N51" i="5"/>
  <c r="P51" i="5" s="1"/>
  <c r="O51" i="5"/>
  <c r="N55" i="5"/>
  <c r="P55" i="5" s="1"/>
  <c r="O55" i="5"/>
  <c r="N57" i="5"/>
  <c r="P57" i="5" s="1"/>
  <c r="O57" i="5"/>
  <c r="N60" i="5"/>
  <c r="P60" i="5" s="1"/>
  <c r="O60" i="5"/>
  <c r="N61" i="5"/>
  <c r="P61" i="5" s="1"/>
  <c r="O61" i="5"/>
  <c r="N62" i="5"/>
  <c r="P62" i="5" s="1"/>
  <c r="O62" i="5"/>
  <c r="N63" i="5"/>
  <c r="P63" i="5" s="1"/>
  <c r="O63" i="5"/>
  <c r="N75" i="5"/>
  <c r="P75" i="5" s="1"/>
  <c r="O75" i="5"/>
  <c r="N76" i="5"/>
  <c r="P76" i="5" s="1"/>
  <c r="O76" i="5"/>
  <c r="N77" i="5"/>
  <c r="P77" i="5" s="1"/>
  <c r="O77" i="5"/>
  <c r="N78" i="5"/>
  <c r="P78" i="5" s="1"/>
  <c r="O78" i="5"/>
  <c r="N79" i="5"/>
  <c r="P79" i="5" s="1"/>
  <c r="O79" i="5"/>
  <c r="N80" i="5"/>
  <c r="P80" i="5" s="1"/>
  <c r="O80" i="5"/>
  <c r="N81" i="5"/>
  <c r="P81" i="5" s="1"/>
  <c r="O81" i="5"/>
  <c r="N82" i="5"/>
  <c r="P82" i="5" s="1"/>
  <c r="O82" i="5"/>
  <c r="N83" i="5"/>
  <c r="P83" i="5" s="1"/>
  <c r="O83" i="5"/>
  <c r="N98" i="5"/>
  <c r="P98" i="5" s="1"/>
  <c r="O98" i="5"/>
  <c r="N107" i="5"/>
  <c r="P107" i="5" s="1"/>
  <c r="O107" i="5"/>
  <c r="N108" i="5"/>
  <c r="P108" i="5" s="1"/>
  <c r="O108" i="5"/>
  <c r="N112" i="5"/>
  <c r="P112" i="5" s="1"/>
  <c r="O112" i="5"/>
  <c r="N113" i="5"/>
  <c r="P113" i="5" s="1"/>
  <c r="O113" i="5"/>
  <c r="N114" i="5"/>
  <c r="P114" i="5" s="1"/>
  <c r="O114" i="5"/>
  <c r="N115" i="5"/>
  <c r="P115" i="5" s="1"/>
  <c r="O115" i="5"/>
  <c r="N116" i="5"/>
  <c r="P116" i="5" s="1"/>
  <c r="O116" i="5"/>
  <c r="N117" i="5"/>
  <c r="P117" i="5" s="1"/>
  <c r="O117" i="5"/>
  <c r="N118" i="5"/>
  <c r="P118" i="5" s="1"/>
  <c r="O118" i="5"/>
  <c r="N119" i="5"/>
  <c r="P119" i="5" s="1"/>
  <c r="O119" i="5"/>
  <c r="N120" i="5"/>
  <c r="P120" i="5" s="1"/>
  <c r="O120" i="5"/>
  <c r="N121" i="5"/>
  <c r="P121" i="5" s="1"/>
  <c r="O121" i="5"/>
  <c r="N122" i="5"/>
  <c r="P122" i="5" s="1"/>
  <c r="O122" i="5"/>
  <c r="N123" i="5"/>
  <c r="P123" i="5" s="1"/>
  <c r="O123" i="5"/>
  <c r="N124" i="5"/>
  <c r="P124" i="5" s="1"/>
  <c r="O124" i="5"/>
  <c r="N125" i="5"/>
  <c r="P125" i="5" s="1"/>
  <c r="O125" i="5"/>
  <c r="N153" i="5"/>
  <c r="P153" i="5" s="1"/>
  <c r="O153" i="5"/>
  <c r="N154" i="5"/>
  <c r="P154" i="5" s="1"/>
  <c r="O154" i="5"/>
  <c r="N155" i="5"/>
  <c r="P155" i="5" s="1"/>
  <c r="O155" i="5"/>
  <c r="N156" i="5"/>
  <c r="P156" i="5" s="1"/>
  <c r="O156" i="5"/>
  <c r="N157" i="5"/>
  <c r="P157" i="5" s="1"/>
  <c r="O157" i="5"/>
  <c r="N158" i="5"/>
  <c r="P158" i="5" s="1"/>
  <c r="O158" i="5"/>
  <c r="N159" i="5"/>
  <c r="P159" i="5" s="1"/>
  <c r="O159" i="5"/>
  <c r="N160" i="5"/>
  <c r="P160" i="5" s="1"/>
  <c r="O160" i="5"/>
  <c r="N165" i="5"/>
  <c r="P165" i="5" s="1"/>
  <c r="O165" i="5"/>
  <c r="N168" i="5"/>
  <c r="P168" i="5" s="1"/>
  <c r="O168" i="5"/>
  <c r="N169" i="5"/>
  <c r="P169" i="5" s="1"/>
  <c r="O169" i="5"/>
  <c r="N170" i="5"/>
  <c r="P170" i="5" s="1"/>
  <c r="O170" i="5"/>
  <c r="N171" i="5"/>
  <c r="P171" i="5" s="1"/>
  <c r="O171" i="5"/>
  <c r="N172" i="5"/>
  <c r="P172" i="5" s="1"/>
  <c r="O172" i="5"/>
  <c r="N173" i="5"/>
  <c r="P173" i="5" s="1"/>
  <c r="O173" i="5"/>
  <c r="N179" i="5"/>
  <c r="P179" i="5" s="1"/>
  <c r="O179" i="5"/>
  <c r="N183" i="5"/>
  <c r="P183" i="5" s="1"/>
  <c r="O183" i="5"/>
  <c r="N186" i="5"/>
  <c r="P186" i="5" s="1"/>
  <c r="O186" i="5"/>
  <c r="N189" i="5"/>
  <c r="P189" i="5" s="1"/>
  <c r="O189" i="5"/>
  <c r="N190" i="5"/>
  <c r="P190" i="5" s="1"/>
  <c r="O190" i="5"/>
  <c r="N195" i="5"/>
  <c r="P195" i="5" s="1"/>
  <c r="O195" i="5"/>
  <c r="N196" i="5"/>
  <c r="P196" i="5" s="1"/>
  <c r="O196" i="5"/>
  <c r="O192" i="5" l="1"/>
  <c r="O231" i="5"/>
  <c r="O109" i="5"/>
  <c r="O52" i="5"/>
  <c r="O162" i="5"/>
  <c r="O150" i="5"/>
  <c r="P46" i="5"/>
  <c r="P198" i="5"/>
  <c r="P192" i="5"/>
  <c r="P175" i="5"/>
  <c r="P150" i="5"/>
  <c r="P109" i="5"/>
  <c r="O40" i="5"/>
  <c r="O207" i="5"/>
  <c r="O175" i="5"/>
  <c r="O132" i="5"/>
  <c r="O25" i="5"/>
  <c r="P207" i="5"/>
  <c r="O198" i="5"/>
  <c r="P52" i="5"/>
  <c r="O46" i="5"/>
  <c r="P231" i="5"/>
  <c r="P162" i="5"/>
  <c r="P25" i="5"/>
  <c r="P132" i="5"/>
  <c r="P40" i="5"/>
</calcChain>
</file>

<file path=xl/sharedStrings.xml><?xml version="1.0" encoding="utf-8"?>
<sst xmlns="http://schemas.openxmlformats.org/spreadsheetml/2006/main" count="986" uniqueCount="328">
  <si>
    <t xml:space="preserve">L.p. </t>
  </si>
  <si>
    <t>CPT</t>
  </si>
  <si>
    <t>CCW</t>
  </si>
  <si>
    <t>J.M.</t>
  </si>
  <si>
    <t>Nazwa handlowa</t>
  </si>
  <si>
    <t>Cena netto</t>
  </si>
  <si>
    <t>Wartość netto</t>
  </si>
  <si>
    <t>Wartość brutto</t>
  </si>
  <si>
    <t>2</t>
  </si>
  <si>
    <t>3</t>
  </si>
  <si>
    <t>4</t>
  </si>
  <si>
    <t>6</t>
  </si>
  <si>
    <t>56-70</t>
  </si>
  <si>
    <t>szt</t>
  </si>
  <si>
    <t>j.w.</t>
  </si>
  <si>
    <t>2/0</t>
  </si>
  <si>
    <t>3/0</t>
  </si>
  <si>
    <t>4/0</t>
  </si>
  <si>
    <t>180-210</t>
  </si>
  <si>
    <t>5/0</t>
  </si>
  <si>
    <t>8/0</t>
  </si>
  <si>
    <t>6/0</t>
  </si>
  <si>
    <t>21-28</t>
  </si>
  <si>
    <t>7/0</t>
  </si>
  <si>
    <t xml:space="preserve">Ilość </t>
  </si>
  <si>
    <t>10x75</t>
  </si>
  <si>
    <t>Kod towaru</t>
  </si>
  <si>
    <t xml:space="preserve">Cena brutto </t>
  </si>
  <si>
    <t>% VAT</t>
  </si>
  <si>
    <t>Dł.min. nitki (cm)</t>
  </si>
  <si>
    <t>Gr. Nitki</t>
  </si>
  <si>
    <t>bez igły na rolce</t>
  </si>
  <si>
    <t xml:space="preserve">szt </t>
  </si>
  <si>
    <t>szt.</t>
  </si>
  <si>
    <t xml:space="preserve">Drut stalowy 6 </t>
  </si>
  <si>
    <t>j.w</t>
  </si>
  <si>
    <t>150Loop</t>
  </si>
  <si>
    <t>Zadanie 1</t>
  </si>
  <si>
    <t>Zadanie 2</t>
  </si>
  <si>
    <t>Zadanie 3</t>
  </si>
  <si>
    <t>Zadanie 4</t>
  </si>
  <si>
    <t>Zadanie 10</t>
  </si>
  <si>
    <t>Zadanie 11</t>
  </si>
  <si>
    <t>Zadanie 12</t>
  </si>
  <si>
    <t>Zadanie 13</t>
  </si>
  <si>
    <t>Zadanie 14</t>
  </si>
  <si>
    <t>Zadanie 16</t>
  </si>
  <si>
    <t>Zadanie 17</t>
  </si>
  <si>
    <t>do 56</t>
  </si>
  <si>
    <t>Nić syntetyczna niewchłanialna monofilament do chirurgii ogólnej</t>
  </si>
  <si>
    <t>podwiązka 12 x 45</t>
  </si>
  <si>
    <t>podwiązka 6 x 45</t>
  </si>
  <si>
    <t>Nić syntetyczna niewchłanialna-pleciona poliester  powlekany (podwiązki)</t>
  </si>
  <si>
    <t xml:space="preserve">Nić syntetyczna wchłanialna - monofilament antybakteryjny, barwiony </t>
  </si>
  <si>
    <t xml:space="preserve">40mm,1/2 koła igła okrągła 
</t>
  </si>
  <si>
    <t xml:space="preserve"> 40mm, 1/2 koła igła okrągła
rozwarstwiająca wzmocniona</t>
  </si>
  <si>
    <t xml:space="preserve">Nić syntetyczna niewchłanialna - plecionka poliester powlekany </t>
  </si>
  <si>
    <t>17mm, 1/2 koła okrągła pojedyńcza</t>
  </si>
  <si>
    <t>17mm 1/2 koła igła okrągła, pojedyńcza</t>
  </si>
  <si>
    <t>20mm, 1/2 koła okrągla pojedyńcza</t>
  </si>
  <si>
    <t>17-19mm 1/2 koła okrągła pojedyńcza</t>
  </si>
  <si>
    <t>10/0</t>
  </si>
  <si>
    <t>10-12</t>
  </si>
  <si>
    <t xml:space="preserve">26mm, 1/2 koła igła okrąła,
</t>
  </si>
  <si>
    <t>Razem</t>
  </si>
  <si>
    <t>20 lub 22mm 1/2 koła igła okrągła, pojedyńcza</t>
  </si>
  <si>
    <t xml:space="preserve">30mm 1/2 koła igła okrągła, pojedyńcza </t>
  </si>
  <si>
    <t>48mm, 1/2 koła igła.okrągła, pojedyńcza</t>
  </si>
  <si>
    <t>17mm 1/2 koła igła okrągła, pojedyńcza, niebarwiona</t>
  </si>
  <si>
    <t>26mm 1/2 koła igła okragła, pojedyńcza</t>
  </si>
  <si>
    <t>26mm 1/2 koła igła  okrągła, pojedyńcza</t>
  </si>
  <si>
    <t>30mm 1/2 koła igła okrągła, pojedyńcza</t>
  </si>
  <si>
    <t>30mm, 1/2 koła igła okrągła, pojedyńcza</t>
  </si>
  <si>
    <t>37mm,1/2 koła igła okrągła,
pojedyńcza</t>
  </si>
  <si>
    <t>40mm,1/2 koła igła okrągła
pojedyńcza</t>
  </si>
  <si>
    <t>48mm,1/2 koła igła okrągła 
pojedyńcza</t>
  </si>
  <si>
    <t>30mm 1/2 koła igła okrągła
pojedyńcza</t>
  </si>
  <si>
    <t xml:space="preserve"> 40mm, 1/2 koła igła okrągła,pojedyńcza,
wzmocniona</t>
  </si>
  <si>
    <t xml:space="preserve"> 30mm, 1/2 koła igłą okrągła
pojedyńcza</t>
  </si>
  <si>
    <t>16mm 1/2 koła igła okrągła 
pojedyńcza</t>
  </si>
  <si>
    <t>30mm, 1/2 koła igła okrągła pojedyńcza</t>
  </si>
  <si>
    <t>37mm, 1/2 koła igła okrągła pojedyńcza</t>
  </si>
  <si>
    <t>30mm, 1/2 koła igła okrągła  pojedyńcza</t>
  </si>
  <si>
    <t>UWAGI podać zminy parametrów w stosunku do opisu</t>
  </si>
  <si>
    <t>90</t>
  </si>
  <si>
    <t>182 - 238</t>
  </si>
  <si>
    <t>70</t>
  </si>
  <si>
    <t>26mm 1/2 koła igła okrągła</t>
  </si>
  <si>
    <t>26mm 1/2 koła igła okrągła,  pojedyńcza</t>
  </si>
  <si>
    <t xml:space="preserve">27mm 5/8 koła igła okrągła  pojedyńcza, </t>
  </si>
  <si>
    <t>37mm,1/2 koła igła wzmocniona okrągła</t>
  </si>
  <si>
    <t>25mm 1/2 koła  igła ostra</t>
  </si>
  <si>
    <t>30mm, 1/2 koła igła odwrotnie tnąca</t>
  </si>
  <si>
    <t>26mm, 1/2 koła igła okrągła, pojedyńcza</t>
  </si>
  <si>
    <t>Wosk kostny do tamowania krwawienia 2,5 g czysty wosk pszczeli i wazelina</t>
  </si>
  <si>
    <t xml:space="preserve">CCW </t>
  </si>
  <si>
    <t>czas całkowitego wchłaniania</t>
  </si>
  <si>
    <t>Legenda:</t>
  </si>
  <si>
    <t xml:space="preserve">Nić syntetyczna poliglekarpone, wchłanialna, monofilament, barwiony z powleczeniem antybakteryjnym </t>
  </si>
  <si>
    <t xml:space="preserve">90-120 </t>
  </si>
  <si>
    <t>26mm do 31mm, 3/8 koła igła odwrotnie tnąca, dwuwklęsła
(kosmetyczna)</t>
  </si>
  <si>
    <t>2 x 50cm</t>
  </si>
  <si>
    <t>Zadanie 20</t>
  </si>
  <si>
    <t>27mm 5/8 koła igła okrągła</t>
  </si>
  <si>
    <t>7-14</t>
  </si>
  <si>
    <t>90 - 110</t>
  </si>
  <si>
    <t>22mm, 1/2 koła igła okrągła podwójna</t>
  </si>
  <si>
    <t>22mm, 1/2 koła igła okrągła, podwójna</t>
  </si>
  <si>
    <t>Niewchłanialne nici monofilamentowe, z politetrafluoroetylenu (PTFE) np.. GORE -TEX Minimalizuje krwawienie w lini szwu w kardiochirurgii</t>
  </si>
  <si>
    <t>17mm, 3/8 koła, ostra, podwójna CV-5</t>
  </si>
  <si>
    <t>czas podtrzymywania tkankowego</t>
  </si>
  <si>
    <t xml:space="preserve">Do szycia przeciwewenteracyjnego (odbarczajacy) </t>
  </si>
  <si>
    <t xml:space="preserve">Nić poliamidowa, monofilament niewchłanialny chirurgiczny,nylon, barwiona np.niebieska,dwie igły  odwrotnie tnące 3/8 koła 90mm </t>
  </si>
  <si>
    <t>Nić syntetyczna wchłanialna pleciona - powierzchnia powlekana gładka mieszanka kwasu poliglikowego i polimlekowego, minimum 75% podtrzymywania tkankowego i 80% wytrzymałość na rozciaganie po 14 dniach, barwiona</t>
  </si>
  <si>
    <t>37mm 1/2 koła igła okrągła, pojedyńcza</t>
  </si>
  <si>
    <t>12mm 3/8 koła igła odwrotnie tnąca</t>
  </si>
  <si>
    <t>Zadanie 22</t>
  </si>
  <si>
    <t>Nić syntetyczna niewchłanialna- monofilament, nylon</t>
  </si>
  <si>
    <t>18mm 3/8 koła igła odwrotnie tnąca</t>
  </si>
  <si>
    <t>18mm 3/8 koła igła wzmocniona odwrotnie tnąca</t>
  </si>
  <si>
    <t>25mm 3/8 koła igła odwrotnie tnąca</t>
  </si>
  <si>
    <t>25mm 3/8 koła igła wzmocniona odwrotnie tnąca</t>
  </si>
  <si>
    <t>40mm 3/8 koła igła odwrotnie tnąca</t>
  </si>
  <si>
    <t>30mm 3/8 koła igła ostra</t>
  </si>
  <si>
    <t>20mm 3/8 koła igła odwrotnie tnąca</t>
  </si>
  <si>
    <t>25mm, 3/8 koła igła odwrotnie tnąca</t>
  </si>
  <si>
    <t>12mm 3/8 koła igła wzmocniona odwrotnie tnąca</t>
  </si>
  <si>
    <t>35mm 1/2 koła  igła odwrotnie tnąca</t>
  </si>
  <si>
    <t>25mm 3/8 koła  igła odwrotnie tnąca</t>
  </si>
  <si>
    <t>25mm, 1/2 koła igła odwrotnie tnąca</t>
  </si>
  <si>
    <t>25mm, 1/2 koła igła wzmocniona odwrotnie tnąca</t>
  </si>
  <si>
    <t>25mm, 3/8 koła igła ostra</t>
  </si>
  <si>
    <t>25mm 3/8 koła igła ostra</t>
  </si>
  <si>
    <t>48mm, 1/2 koła igła okrągła przyostrzona typu Tapercut, ośmiopunktowe mocowanie nici stalowej w igle</t>
  </si>
  <si>
    <t>4 x 45 cm</t>
  </si>
  <si>
    <t>45 cm</t>
  </si>
  <si>
    <t>50-55 mm, 1/2 koła igła okrągła - przyostrzona, 4 szwy w saszetce lub pojedyńczo pakowane z przeliczeniem ilości</t>
  </si>
  <si>
    <t>26mm 1/2 koła igła rozwarstwiająca,  pojedyńcza</t>
  </si>
  <si>
    <t>Nić syntetyczna wchłanialna pleciona - powierzchnia gładka, wykonana z poliglikolidu-co-L-laktydu(90/10), powlekana mieszanką poliglikolicu-co-L-laktydu(30/70) oraz sterynianem wapnia,czas podtrzymywania tkankowego około 75% po 14 dniach,50% po 21 dniach, 25% po 28 dniach.</t>
  </si>
  <si>
    <t xml:space="preserve">26mm 1/2 koła igła rozwarstwiająca,pojedyńcza
</t>
  </si>
  <si>
    <t>40mm 1/2 koła igła okrągła pojedyńcza</t>
  </si>
  <si>
    <t>40mm, 1/2 koła igła okrągła pojedyńcza</t>
  </si>
  <si>
    <t>26mm, 1/2 koła igła okrąła,niebarwiona</t>
  </si>
  <si>
    <t>20mm 1/2 koła, igła okrągło-tnąca, podwójna</t>
  </si>
  <si>
    <t>25mm 1/2 koła, igła okrągło-tnąca, podwójna</t>
  </si>
  <si>
    <t>18mm 1/2 koła igła okrągło-tnąca podwójna z podkładką  PTFE 7x3x1,5mm</t>
  </si>
  <si>
    <t>20mm 1/2 koła igła okrągło-tnąca podwójna z podkładką PTFE 5x3x1,5</t>
  </si>
  <si>
    <t>25mm 1/2 koła igła okrągło-tnąca podwójna z podkładką PTFE 7x3x1,5</t>
  </si>
  <si>
    <t>Szew monofilamentowy, homogenny polipropylen, barwiony na niebiesko, pakowany na prosto o zmniejszonej pamięci skrętu, ratio 1:1</t>
  </si>
  <si>
    <t>36mm 1/2 koła, igła okrągło-tnąca, podwójna</t>
  </si>
  <si>
    <t>26mm 1/2 koła, igła okrągło-tnąca, podwójna</t>
  </si>
  <si>
    <t>22mm 1/2 koła, igła okrągło-tnąca, podwójna</t>
  </si>
  <si>
    <t>18mm 1/2 koła, igła okrągło-tnąca, podwójna</t>
  </si>
  <si>
    <t>90mm, 3/8 koła, konwencjonalnie tnąca, spłaszczona grzbietowo-brzusznie, posiadajaca wzdłużne rowkowanie, 2 szwy każdy zaopatrzony w 40mm rurkę</t>
  </si>
  <si>
    <t>Syntetyczny (Poliamid 6 lub Poliamid 6.6)niewchłanialny poliamidowy szew monofilamentowy o zmniejszonej hydrofilności pakowany na mokro w celu ograniczenia chłonności i dla zmniejszenia pamięci skrętu po wyjęciu z opakowania</t>
  </si>
  <si>
    <t>18mm 1/2 koła igła okrągło-tnąca podwójna z podkładką  PTFE 5x3x1,5mm</t>
  </si>
  <si>
    <t>20mm 1/2 koła igła okrągła podwójna z podkładką PTFE 7x3x1,5mm</t>
  </si>
  <si>
    <t xml:space="preserve">20mm  1/2 koła igła okrągło-tnąca podwójna </t>
  </si>
  <si>
    <t xml:space="preserve">25mm  1/2 koła igła okrągło-tnąca podwójna </t>
  </si>
  <si>
    <t>28- 35</t>
  </si>
  <si>
    <t>28-35</t>
  </si>
  <si>
    <t>40mm 1/2 koła, igła posiadająca wzdłużne rowkowanie w części imadłowej Taperpoint CT</t>
  </si>
  <si>
    <t>Nić syntetyczna wchłanialna pleciona wykonana z kopolimeru glikolidu oraz laktydu(90/10) oraz sterynianu wapnia, zawierajaca środek antybakteryjny (Triclosan) o szerokim spektrum działania (SA,SE,MRSA,MRSE),czas podtrzymywania tkankowego minimum 75% po 14 dniach, min.50% po 21 dniach, min.25% po 28 dniach.</t>
  </si>
  <si>
    <t>1-0</t>
  </si>
  <si>
    <t>26mm 1/2 koła Taperpoint SH</t>
  </si>
  <si>
    <t>36mm 1/2 koła Taperpoint CT-1,igła posiadająca wzdłużne rowkowanie w części imadłowej</t>
  </si>
  <si>
    <t xml:space="preserve">Nazwa handlowa </t>
  </si>
  <si>
    <t>Cena brutto</t>
  </si>
  <si>
    <t>RAZEM</t>
  </si>
  <si>
    <t>37mm 1/2 koła igła odwrotnie tnąca</t>
  </si>
  <si>
    <t>Zadanie 18</t>
  </si>
  <si>
    <t>Materiał szewny</t>
  </si>
  <si>
    <t xml:space="preserve">cena brutto za op. i ilość saszetek w op. 
</t>
  </si>
  <si>
    <t>Nić syntetyczna wchłanialna pleciona - powierzchnia powlekana gładka</t>
  </si>
  <si>
    <t>45 fioletowy</t>
  </si>
  <si>
    <t>30 fioletowy</t>
  </si>
  <si>
    <t>9/0</t>
  </si>
  <si>
    <t>10 fioletowy</t>
  </si>
  <si>
    <t>Nić syntetyczna niewchłanialna-polipropylen</t>
  </si>
  <si>
    <t>23 niebieska</t>
  </si>
  <si>
    <t>zestaw złożony z dwóch igieł: igła szpatułkowa prosta z mikroostrzem 16 mm, igła 6,5 mm 3/8 koła, szpatuła</t>
  </si>
  <si>
    <t>Nić syntetyczna niewchłanialna-monofilament, nylon</t>
  </si>
  <si>
    <t>30 czarna</t>
  </si>
  <si>
    <t>Nici syntetyczna niewchłanialne-plecione poliester powlekany</t>
  </si>
  <si>
    <t>8 mm podwójna premium szpatuła, cienka, 1/4 koła</t>
  </si>
  <si>
    <t>45 bezbarwna lub biała</t>
  </si>
  <si>
    <t>Nić naturalna niewchłanialna, pleciona, powlekana (jedwab)</t>
  </si>
  <si>
    <t>16 mm pojedyńcza, 3/8 koła odwrotnie tnąca, kosmetyczna</t>
  </si>
  <si>
    <t>45 czarna</t>
  </si>
  <si>
    <t>22mm 1/2 koła igła okrągła</t>
  </si>
  <si>
    <t>75</t>
  </si>
  <si>
    <t>17mm, 1/2 koła okrągła pojedyńcza nić niebarwiona</t>
  </si>
  <si>
    <t>Zadanie 19</t>
  </si>
  <si>
    <t>Zadanie 21</t>
  </si>
  <si>
    <t>Zadanie 24</t>
  </si>
  <si>
    <t>20mm - 22mm 1/2 koła igła okrągła, pojedyńcza</t>
  </si>
  <si>
    <t>65mm 1/2 koła igła okrągła, pojedyńcza</t>
  </si>
  <si>
    <t xml:space="preserve">35mm  lub 37mm,1/2 koła igła okrągła pojedyńcza </t>
  </si>
  <si>
    <t xml:space="preserve"> 40mm 1/2 koła igła okrągła pojedyńcza </t>
  </si>
  <si>
    <t xml:space="preserve"> 40mm 1/2 koła igła okrągła, pojedyńcza</t>
  </si>
  <si>
    <t>Szew syntetyczny, polipropylenowy, niewchłanialny, jednowłóknowy charakteryzujacy się kontrolowanym rozciąganiem zapobiegającym nieumyślnemu zerwaniu szwu oraz plastycznym odkształceniem węzła zapobiegającym jego rozwiązaniu</t>
  </si>
  <si>
    <t>8 mm, podwójna szpatuła z mikroostrzem, 1/4 koła, 220 µm</t>
  </si>
  <si>
    <t>6,5 mm, podwójna szpatuła z mikroostrzem, 3/8 koła,  µm</t>
  </si>
  <si>
    <t>6,5 mm szpatuła z mikroostrzem, 3/8 koła, 152 µm</t>
  </si>
  <si>
    <t>16 mm, podwójna szpatuła prosta, 162 µm</t>
  </si>
  <si>
    <t>6 mm podwójna szpatuła z mikroostrzem, krzywizna 3/8 koła, średnica 150 µm</t>
  </si>
  <si>
    <t>6,5 mm, szpatuła z mikroostrzem, krzywizna 3/8 koła, średnica 150 µm</t>
  </si>
  <si>
    <r>
      <t xml:space="preserve">UWAGI </t>
    </r>
    <r>
      <rPr>
        <b/>
        <sz val="8"/>
        <rFont val="Times New Roman"/>
        <family val="1"/>
        <charset val="238"/>
      </rPr>
      <t>podać zmiany parametrów w stosunku do opisu</t>
    </r>
  </si>
  <si>
    <t>11 mm, podwójna szpatuła z mikroostrzem, 1/4koła,  µm</t>
  </si>
  <si>
    <t>8,0 mm, podwójna szpatuła z mikroostrzem, 3/8 koła,  µm</t>
  </si>
  <si>
    <t>8,0 mm, podwójna szpatuła z mikroostrzem, 1/4 koła,  µm</t>
  </si>
  <si>
    <t>8 mm podwójna premium szpatuła, cienka, 3/8 koła</t>
  </si>
  <si>
    <t>26mm 1/2 koła igła okrągła, pojedyńcza</t>
  </si>
  <si>
    <t>Nić syntetyczna, pleciona, niewchłanialna, skład: poli (tereftalanu etylenu),  powlekany polisiloksanem, wykonany z 8 do 16 włókien nośnych o dużej wytrzymałości, zgodnie z USP i skręconego rdzenia. Konstrukcja oplotu optymalizująca poślizg nici.</t>
  </si>
  <si>
    <t>przycięte</t>
  </si>
  <si>
    <t>12x45</t>
  </si>
  <si>
    <t>podwiązka 7 x 75</t>
  </si>
  <si>
    <t>30mm,1/2 koła igła okrągła,pojedyncza</t>
  </si>
  <si>
    <t>26 mm 1/2 koła igła okrągła
pojedyńcza</t>
  </si>
  <si>
    <t>16 mm 1/2 koła igła okrągła
podwójna</t>
  </si>
  <si>
    <t xml:space="preserve">16 mm 1/2 koła igła okrągła
pojedyńcza </t>
  </si>
  <si>
    <t>27mm 1/2 koła igła okrągła</t>
  </si>
  <si>
    <t>6mm, 3/8 koła igła okrągła, podwójna</t>
  </si>
  <si>
    <t>13mm, 3/8 koła igła okrągła przyostrzona , podwójna</t>
  </si>
  <si>
    <t>26mm, 1/2 koła igła okrągła pojedyńcza</t>
  </si>
  <si>
    <t>26,,1/2 koła igła okrągła, pojedyńcza</t>
  </si>
  <si>
    <t>Elastyczny szew silikonowy o przekroju rurki, rozciągający się do siedmiokrotności swej pierwotnej długości</t>
  </si>
  <si>
    <t>26mm 3/8 koła igła atrumatyczna tępa o średnicy 1,2mm</t>
  </si>
  <si>
    <t>Pętle jednorazowego użytku do podwiązywania z aplikatorem z nicią powlekaną, plecioną poliestrową</t>
  </si>
  <si>
    <t>51-53</t>
  </si>
  <si>
    <t>Szew specialny do laparoskopii uzbrojona niź do przyrządu interkoralnego niewchłanialna, poliester</t>
  </si>
  <si>
    <t>9mm, igłam prosta</t>
  </si>
  <si>
    <t>26mm,5/8 koła okrągła</t>
  </si>
  <si>
    <t>120-180</t>
  </si>
  <si>
    <t>9,3mm,3/8 koła igła podwójna czarna okrągła Visi-Black  taper point</t>
  </si>
  <si>
    <t>9,3mm,3/8 koła  igła podwójna okrągła -tnąca z mikroostrzem typu CC</t>
  </si>
  <si>
    <t>913mm 3/8 koła igła podwójna okrągła Visi-Black taper point</t>
  </si>
  <si>
    <t>13mm 3/8 koła, igła podwójna, okrągła o zwiększonej widoczności w polu operacyjnym Everpoint</t>
  </si>
  <si>
    <t>13mm 3/8 koła igła podwójna okrągła z mikroostrzem CC</t>
  </si>
  <si>
    <t>13mm 3/8 koła  igła podwójna, czarna Visi Blackokrągła z mikroostrzem CC</t>
  </si>
  <si>
    <t xml:space="preserve">13mm o komponowanej krzywiźnie igła podwójna okrągła z mikroostrzem CC   </t>
  </si>
  <si>
    <t xml:space="preserve">13mm, 3/8 koła igła podwójna, okrągła Visi-Black. Taper point
</t>
  </si>
  <si>
    <t>13mm, 3/8 koła igła podwójna okrągła z mikroostrze CC</t>
  </si>
  <si>
    <t>20mm, 1/2 koła igła   podwójna czarna Viosi-Black okrągła Taper Point</t>
  </si>
  <si>
    <t>13mm 1/2 koła podwójna czarna Visi-Black, okrągła z mikroostrzem CC</t>
  </si>
  <si>
    <t>13mm 1/2 koła podwójna  okrągła z mikroostrzem CC</t>
  </si>
  <si>
    <t>13mm o komponowanej krzywiźnie igła podwójna czarna  okrągła z mikroostrzem CC , Visi-Black</t>
  </si>
  <si>
    <t>17mm 3/8 koła igła podwójna okrągła taper-point</t>
  </si>
  <si>
    <t>17mm 1/2 koła podwójna, czarna Visi-Black okrągła Taper-Point</t>
  </si>
  <si>
    <t>17mm 1/2 koła podwójna okrągło tnąca Tapercut</t>
  </si>
  <si>
    <t>17mm 3/8 koła igła podwójna okrągło-tnąca Tapercut</t>
  </si>
  <si>
    <t>17mm 1/2 koła, igła podwójna, okrągła Taper-point</t>
  </si>
  <si>
    <t>17mm 1/2 koła igła podwójna Visi-Black okrągła Taper -point</t>
  </si>
  <si>
    <t>17mm 1/2 koła podwójna, okrągło-tnąca Tapercut</t>
  </si>
  <si>
    <t>20mm 1/2 koła igła podwójna , okrągłą z mikroostrzem CC</t>
  </si>
  <si>
    <t xml:space="preserve">26mm 1/2 koła igła podwójna Visi-Black okrągła Taper-point
</t>
  </si>
  <si>
    <t>26mm 1/2 koła podqwójna okrągłą z mikroostrzem CC</t>
  </si>
  <si>
    <t>26mm 1/2 koła podwójna okrągła Visi-Black Taper-point</t>
  </si>
  <si>
    <t>26mm 1/2 koła podwójna okrągła z mikroostrzem CC</t>
  </si>
  <si>
    <t xml:space="preserve">26mm 3/8 kła podwójna okrągło tnąca Taper-cut
</t>
  </si>
  <si>
    <t xml:space="preserve">31mm 1/2 kołą podwójna okrągła Taper-point
</t>
  </si>
  <si>
    <t xml:space="preserve">31mm 1/2 kołaa podwójna okrągła z mikroostrzem CC
</t>
  </si>
  <si>
    <t>8mm 3/8 koła podwójna okrągła-tnąca z mikroostrzwm CC, stop Wolframui Renu</t>
  </si>
  <si>
    <t xml:space="preserve">9,3mm 3/8 koła podwójna okrągł0-tnąca z mikroostrzem CC czarna
</t>
  </si>
  <si>
    <t>13mm 3/8 koła podwójna okrągła-tnąca z penetracją mikroostrzwm CC, stop Wolframui Renu</t>
  </si>
  <si>
    <t>17mm 3/8 koła podwójna okrągła Taper-point</t>
  </si>
  <si>
    <t>20mm 1/2 koła podwójna okrągło-tnąca</t>
  </si>
  <si>
    <t>17mm 1/2 koła podwójna okrągło-tnąca z podkładką 3x6mm lub 3x7mm szew pakowany prosto</t>
  </si>
  <si>
    <t>26mm 1/2 koła podwójna okrągła czarna matowa  spłaszczona grzbieto-brzusznie w części imadłowej</t>
  </si>
  <si>
    <t>26mm 1/2 koła podwójna okrągła Taper-piont spłaszczona grzbieto-brzusznie posiadająca wzdłużne rowkowanie</t>
  </si>
  <si>
    <t>8mm 3/8 koła okrągła podwójna kąt 135 stopni średnica przekroju igły 0,20</t>
  </si>
  <si>
    <t>75 niebieska widoczna w polu krwawym</t>
  </si>
  <si>
    <t>Nić syntetyczna-homogenny polipropylen monofilamentowy pakowana na prosto o zmniejszonej pamięci skrętu, średnica igły taka sama jak średnica nici (ratio 1:1) przeznaczona do chirurgi naczyniowej, do szycia tkanek zmienionych miażdżycowo</t>
  </si>
  <si>
    <t xml:space="preserve">16mm 1/2 koła okrągła podwójna </t>
  </si>
  <si>
    <t>podwiązka 12x45</t>
  </si>
  <si>
    <t>Szew syntetyczny polpropylenowy z dodatkiem polietylenu, jednowłóknowy niewchłanialny z kontrolowanym rozgięciem i plastycznym odkształceniem węzła o zwiększonej stabilności igły w imadle i ulepszonej penetracji stosunek igły do nitki 1:1</t>
  </si>
  <si>
    <t>24mm ostra odwrotnie tnąca</t>
  </si>
  <si>
    <t>Parametry igły                                                                               bez tolerancji</t>
  </si>
  <si>
    <t>Zadanie 7</t>
  </si>
  <si>
    <t>Zadanie 9</t>
  </si>
  <si>
    <t>Zadanie 23</t>
  </si>
  <si>
    <t>Zadanie 33</t>
  </si>
  <si>
    <t>Zadanie 34</t>
  </si>
  <si>
    <t>Zadanie 35</t>
  </si>
  <si>
    <t>Zadanie 36</t>
  </si>
  <si>
    <t>Zadanie 37</t>
  </si>
  <si>
    <r>
      <t xml:space="preserve">Parametry igły                                                                             bez  </t>
    </r>
    <r>
      <rPr>
        <b/>
        <u/>
        <sz val="9"/>
        <rFont val="Times New Roman"/>
        <family val="1"/>
        <charset val="238"/>
      </rPr>
      <t>tolerancji</t>
    </r>
  </si>
  <si>
    <t xml:space="preserve">Materiał szewny  </t>
  </si>
  <si>
    <t>56-60</t>
  </si>
  <si>
    <t>10</t>
  </si>
  <si>
    <t>6mm 3/8 koła podwójna okrągła mikrochirurgiczna wykonana ze stopu stali odpornego na wyginanie</t>
  </si>
  <si>
    <t>90-110</t>
  </si>
  <si>
    <t>21</t>
  </si>
  <si>
    <t>Nić syntetyczna wchłanialna monofilamentowa, wykonana z syntetycznego poliestru złożonego z glikolidu, dioksanonu i   węglanu trimetylenu. Wytrzymałość na rozciaganie nici wynosi 75% min. wartości siły węzła USP i EP po 2 tyg. i ponad 40% po 3 tyg. od zastosowania . Stosunek igły do nitki 1:1</t>
  </si>
  <si>
    <t>42</t>
  </si>
  <si>
    <t>Nici syntetyczne wchłanialne - monofilament, poliglikolanowe, jednowłóknowe z kopolimeru kwasu glikolowego i weglanu trójmetylenu. Wytrzymałość na rozciaganie nici wynosi 80% orginalnej wytrzymałości po 1 tyg. od wszczepienia, ok.75% orginalnej wytrzymałości pozostaje po 2 tyg. 65% po 3 tyg.50% po 4tyg.25% po 6tyg. od założenia. Stosunek igły do nitki 1:1</t>
  </si>
  <si>
    <t>Nić syntetyczna niewchłanialna, nylon poliamide, pleciona, powlekana silikonem podwiazka o minimalnej pamieci kształtu</t>
  </si>
  <si>
    <t>Nić syntetyczna niewchłanialna, barwiona-pleciony poliester(z politereftalanu etylenu) powlekany polibutylanem lub silikonem (każde włókno z osobna) do podkłucia naczyń w neurochirurgii i torakochirurgii. Stosunek igła-nitka 1:1</t>
  </si>
  <si>
    <t>Monofilamentowy syntetyczny system do bezwęzłowego zamykania ran. Nić wchłanialna, barwiona, składa się z igły na jednym koncu, pętlowy zacisk/chwytak na drugim, jednokierunkowe haczyki na długości wytwarzane z syntetycznego poliestru złożonego z glikolidu, dioksanonu węglanu trimetylenu. Około 90% wstępnej wytrzymałości na rozciąganie po 1 tygodniu, 75% po 2 tygodniach od zastosowania.</t>
  </si>
  <si>
    <t>Nić syntetyczna niewchłanialna - polipropylenowe szwy z dodatkiem glikolu polietylenowego. Szwy o konstrukcji pojedyńczego włókna z przeznaczeniem do chirurgii naczyniowej. Szwy z kontrolowanym rozciąganiem i plastycznym odkształcaniem węzła o zwiększonej stabilności igły w imadle. Stosunek igła-nitka (ratio 1:1)</t>
  </si>
  <si>
    <t>Wymagania bezwzględne:</t>
  </si>
  <si>
    <t>Wosk kostny nie kruszy się do pola operacyjnego</t>
  </si>
  <si>
    <t>Nić syntetyczna wchłanialna monofilament poliester, składający się z glikolidu, kaprolaktonu węglanu trimetylenu oraz laktydu, min wartość siły węzła 50-60% USP i EP po 5 dniach od zastosowania i min 20-30%USP i EP po 10 dniach stosunek igły i nitki 1:1</t>
  </si>
  <si>
    <t>Monofilamentowy szew barwiony, haczykowy do bezwęzłowego, kontrolowanego zamykania ran wykonany  poliestru p-dioksanonu, o potrzymywaniu tkankowym min 80% po 4 tygodniach ,  zaopatrzony w igłę min 16haczyków na cm nitki ułożonych spiralnie oraz regiularną pętlę eliminującą konieczność zakładania węzłów chirurgicznych</t>
  </si>
  <si>
    <t>Nić syntetyczna niewchłanialna-wyprodukowana z homopolimeru fluorku winylidenu, pakowana na prosto o zmniejszonej pamięci skrętu, średnica igły taka sama jak średnica nici (ratio 1:1) przeznaczona do chirurgi naczyniowej, do szycia tkanek zmienionych miażdżycowo</t>
  </si>
  <si>
    <t>Szwy syntetyczny,plecione poliestrowe niewchłanialne, powlekane silikonem ( każde włókno osobno)</t>
  </si>
  <si>
    <t>Szwy wchłanialne monofilament, niepowlekany poliesttrowa</t>
  </si>
  <si>
    <t>Zadanie 15</t>
  </si>
  <si>
    <t>Zadanie 32</t>
  </si>
  <si>
    <t>11 mm podwójna, konwencjonalnie tnąca, 3/8 koła</t>
  </si>
  <si>
    <t>6,0 mm podwójna szpatuła, 3/8 koła 150 µm</t>
  </si>
  <si>
    <t>25mm 1/2 koła, igła okrągła, podwójna</t>
  </si>
  <si>
    <t>50mm, 3/8 koła igła odwrotnie tnąca wzmocniona</t>
  </si>
  <si>
    <t>Nić syntetyczna niewchłanialna - plecionka poliester powlekany z poli (tereftalanu etyienu) powlekany polisiloksanem, z 8 do 16 włókien nośnych zgodnie z USP i skręconego rdzenia</t>
  </si>
  <si>
    <r>
      <t xml:space="preserve">UWAGI </t>
    </r>
    <r>
      <rPr>
        <b/>
        <sz val="8"/>
        <rFont val="Times New Roman"/>
        <family val="1"/>
        <charset val="238"/>
      </rPr>
      <t>podać zminy parametrów w stosunku do opisu</t>
    </r>
  </si>
  <si>
    <t xml:space="preserve">Zadanie 5 </t>
  </si>
  <si>
    <t xml:space="preserve">Zadanie 6 </t>
  </si>
  <si>
    <t xml:space="preserve">Zadanie 8 </t>
  </si>
  <si>
    <t xml:space="preserve">Zadanie 25 </t>
  </si>
  <si>
    <t xml:space="preserve">Zadanie 26 </t>
  </si>
  <si>
    <t xml:space="preserve">Zadanie 27 </t>
  </si>
  <si>
    <t xml:space="preserve">Zadanie 28 </t>
  </si>
  <si>
    <t xml:space="preserve">Zadanie 29 </t>
  </si>
  <si>
    <t xml:space="preserve">Zadanie 30 </t>
  </si>
  <si>
    <t xml:space="preserve">Zadanie 31 </t>
  </si>
  <si>
    <t>Gwarancja dobrej jakości dla parametrów użytkowych - igła nie odkszałcająca się, łatwe przechodzenie igły i nici przez tkanki, pewność węzła, nie urażanie tkanek.</t>
  </si>
  <si>
    <t>Wyroby medyczne sterylne, jednorazowe</t>
  </si>
  <si>
    <t>Wszystkie wyroby pochodzą od jednego producenta w ramach jednego zadania - dotyczy zadań 1-31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</si>
</sst>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&quot; zł&quot;"/>
    <numFmt numFmtId="166" formatCode="#,##0.00\ [$zł-415];[Red]\-#,##0.00\ [$zł-415]"/>
    <numFmt numFmtId="167" formatCode="#,##0.00\ &quot;zł&quot;"/>
    <numFmt numFmtId="168" formatCode="#,##0.00\ [$zł-415]"/>
    <numFmt numFmtId="169" formatCode="_-* #,##0.00\ [$€-1]_-;\-* #,##0.00\ [$€-1]_-;_-* &quot;-&quot;??\ [$€-1]_-"/>
    <numFmt numFmtId="170" formatCode="_-* #,##0.00\ _D_M_-;\-* #,##0.00\ _D_M_-;_-* &quot;-&quot;??\ _D_M_-;_-@_-"/>
    <numFmt numFmtId="171" formatCode="_-\£* #,##0.00_-;&quot;-£&quot;* #,##0.00_-;_-\£* \-??_-;_-@_-"/>
    <numFmt numFmtId="172" formatCode="_-* #,##0.00&quot; zł&quot;_-;\-* #,##0.00&quot; zł&quot;_-;_-* \-??&quot; zł&quot;_-;_-@_-"/>
    <numFmt numFmtId="173" formatCode="#,##0.00&quot; &quot;[$zł-415];[Red]&quot;-&quot;#,##0.00&quot; &quot;[$zł-415]"/>
    <numFmt numFmtId="174" formatCode="&quot; &quot;#,##0.00&quot; &quot;[$zł-415]&quot; &quot;;&quot;-&quot;#,##0.00&quot; &quot;[$zł-415]&quot; &quot;;&quot; -&quot;00&quot; &quot;[$zł-415]&quot; &quot;;&quot; &quot;@&quot; &quot;"/>
    <numFmt numFmtId="175" formatCode="&quot; &quot;#,##0.00&quot;    &quot;;&quot;-&quot;#,##0.00&quot;    &quot;;&quot; -&quot;00&quot;    &quot;;&quot; &quot;@&quot; &quot;"/>
    <numFmt numFmtId="176" formatCode="&quot; &quot;#,##0.00&quot; &quot;[$€-401]&quot; &quot;;&quot;-&quot;#,##0.00&quot; &quot;[$€-401]&quot; &quot;;&quot; -&quot;00&quot; &quot;[$€-401]&quot; &quot;"/>
    <numFmt numFmtId="177" formatCode="&quot; £&quot;#,##0.00&quot; &quot;;&quot;-£&quot;#,##0.00&quot; &quot;;&quot; £-&quot;00&quot; &quot;;&quot; &quot;@&quot; &quot;"/>
    <numFmt numFmtId="178" formatCode="&quot; &quot;#,##0.00&quot; zł &quot;;&quot;-&quot;#,##0.00&quot; zł &quot;;&quot; -&quot;00&quot; zł &quot;;&quot; &quot;@&quot; &quot;"/>
  </numFmts>
  <fonts count="77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u/>
      <sz val="9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Arial"/>
      <family val="2"/>
    </font>
    <font>
      <sz val="12"/>
      <name val="Arial"/>
      <family val="2"/>
      <charset val="238"/>
    </font>
    <font>
      <u/>
      <sz val="8.5"/>
      <color indexed="12"/>
      <name val="Arial CE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charset val="129"/>
    </font>
    <font>
      <sz val="11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i/>
      <sz val="16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u/>
      <sz val="8"/>
      <color rgb="FF0000FF"/>
      <name val="Arial CE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Arial1"/>
      <charset val="238"/>
    </font>
    <font>
      <sz val="10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rgb="FF000000"/>
      <name val="Arial1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u/>
      <sz val="8"/>
      <name val="Times New Roman"/>
      <family val="1"/>
      <charset val="238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  <charset val="238"/>
    </font>
    <font>
      <sz val="9"/>
      <color theme="0" tint="-0.34998626667073579"/>
      <name val="Times New Roman"/>
      <family val="1"/>
      <charset val="238"/>
    </font>
    <font>
      <b/>
      <sz val="10"/>
      <name val="Arial CE"/>
      <charset val="238"/>
    </font>
  </fonts>
  <fills count="5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indexed="26"/>
      </patternFill>
    </fill>
    <fill>
      <patternFill patternType="solid">
        <fgColor rgb="FF00B0F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22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41" fillId="27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41" fillId="28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41" fillId="29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1" fillId="30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41" fillId="31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41" fillId="32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41" fillId="33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41" fillId="34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41" fillId="35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1" fillId="3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41" fillId="33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41" fillId="36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42" fillId="3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42" fillId="34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42" fillId="35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42" fillId="3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42" fillId="3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42" fillId="40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42" fillId="4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42" fillId="42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42" fillId="43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42" fillId="3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42" fillId="39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42" fillId="4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43" fillId="32" borderId="36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44" fillId="45" borderId="37" applyNumberFormat="0" applyAlignment="0" applyProtection="0"/>
    <xf numFmtId="0" fontId="13" fillId="20" borderId="2" applyNumberFormat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45" fillId="29" borderId="0" applyNumberFormat="0" applyBorder="0" applyAlignment="0" applyProtection="0"/>
    <xf numFmtId="0" fontId="14" fillId="4" borderId="0" applyNumberFormat="0" applyBorder="0" applyAlignment="0" applyProtection="0"/>
    <xf numFmtId="164" fontId="1" fillId="0" borderId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5" fontId="3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5" fontId="33" fillId="0" borderId="0" applyFont="0" applyFill="0" applyBorder="0" applyAlignment="0" applyProtection="0"/>
    <xf numFmtId="170" fontId="23" fillId="0" borderId="0" applyFont="0" applyFill="0" applyBorder="0" applyAlignment="0" applyProtection="0"/>
    <xf numFmtId="175" fontId="33" fillId="0" borderId="0" applyFont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70" fontId="23" fillId="0" borderId="0" applyFont="0" applyFill="0" applyBorder="0" applyAlignment="0" applyProtection="0"/>
    <xf numFmtId="175" fontId="33" fillId="0" borderId="0" applyFont="0" applyFill="0" applyBorder="0" applyAlignment="0" applyProtection="0"/>
    <xf numFmtId="170" fontId="23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9" fontId="24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76" fontId="33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31" fillId="0" borderId="0"/>
    <xf numFmtId="0" fontId="31" fillId="0" borderId="0"/>
    <xf numFmtId="0" fontId="46" fillId="0" borderId="0" applyNumberFormat="0" applyBorder="0" applyProtection="0">
      <alignment horizontal="center"/>
    </xf>
    <xf numFmtId="0" fontId="47" fillId="0" borderId="0" applyNumberFormat="0" applyBorder="0" applyProtection="0">
      <alignment horizontal="center"/>
    </xf>
    <xf numFmtId="0" fontId="46" fillId="0" borderId="0" applyNumberFormat="0" applyBorder="0" applyProtection="0">
      <alignment horizontal="center"/>
    </xf>
    <xf numFmtId="0" fontId="47" fillId="0" borderId="0" applyNumberFormat="0" applyBorder="0" applyProtection="0">
      <alignment horizontal="center"/>
    </xf>
    <xf numFmtId="0" fontId="46" fillId="0" borderId="0" applyNumberFormat="0" applyBorder="0" applyProtection="0">
      <alignment horizontal="center" textRotation="90"/>
    </xf>
    <xf numFmtId="0" fontId="47" fillId="0" borderId="0" applyNumberFormat="0" applyBorder="0" applyProtection="0">
      <alignment horizontal="center" textRotation="90"/>
    </xf>
    <xf numFmtId="0" fontId="46" fillId="0" borderId="0" applyNumberFormat="0" applyBorder="0" applyProtection="0">
      <alignment horizontal="center" textRotation="90"/>
    </xf>
    <xf numFmtId="0" fontId="47" fillId="0" borderId="0" applyNumberFormat="0" applyBorder="0" applyProtection="0">
      <alignment horizontal="center" textRotation="9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49" fillId="0" borderId="38" applyNumberFormat="0" applyFill="0" applyAlignment="0" applyProtection="0"/>
    <xf numFmtId="0" fontId="15" fillId="0" borderId="3" applyNumberFormat="0" applyFill="0" applyAlignment="0" applyProtection="0"/>
    <xf numFmtId="0" fontId="16" fillId="21" borderId="4" applyNumberFormat="0" applyAlignment="0" applyProtection="0"/>
    <xf numFmtId="0" fontId="16" fillId="21" borderId="4" applyNumberFormat="0" applyAlignment="0" applyProtection="0"/>
    <xf numFmtId="0" fontId="50" fillId="46" borderId="39" applyNumberFormat="0" applyAlignment="0" applyProtection="0"/>
    <xf numFmtId="0" fontId="16" fillId="21" borderId="4" applyNumberFormat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51" fillId="0" borderId="40" applyNumberFormat="0" applyFill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52" fillId="0" borderId="41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7" applyNumberFormat="0" applyFill="0" applyAlignment="0" applyProtection="0"/>
    <xf numFmtId="0" fontId="53" fillId="0" borderId="42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4" fillId="47" borderId="0" applyNumberFormat="0" applyBorder="0" applyAlignment="0" applyProtection="0"/>
    <xf numFmtId="0" fontId="17" fillId="22" borderId="0" applyNumberFormat="0" applyBorder="0" applyAlignment="0" applyProtection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10" fillId="0" borderId="0"/>
    <xf numFmtId="0" fontId="55" fillId="0" borderId="0" applyNumberFormat="0" applyBorder="0" applyProtection="0"/>
    <xf numFmtId="0" fontId="56" fillId="0" borderId="0"/>
    <xf numFmtId="0" fontId="56" fillId="0" borderId="0"/>
    <xf numFmtId="0" fontId="23" fillId="0" borderId="0"/>
    <xf numFmtId="0" fontId="23" fillId="0" borderId="0"/>
    <xf numFmtId="0" fontId="56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5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6" fillId="0" borderId="0"/>
    <xf numFmtId="0" fontId="56" fillId="0" borderId="0"/>
    <xf numFmtId="0" fontId="56" fillId="0" borderId="0"/>
    <xf numFmtId="0" fontId="55" fillId="0" borderId="0" applyNumberFormat="0" applyBorder="0" applyProtection="0"/>
    <xf numFmtId="0" fontId="57" fillId="0" borderId="0"/>
    <xf numFmtId="0" fontId="56" fillId="0" borderId="0"/>
    <xf numFmtId="0" fontId="57" fillId="0" borderId="0"/>
    <xf numFmtId="0" fontId="10" fillId="0" borderId="0"/>
    <xf numFmtId="0" fontId="10" fillId="0" borderId="0"/>
    <xf numFmtId="0" fontId="57" fillId="0" borderId="0"/>
    <xf numFmtId="0" fontId="10" fillId="0" borderId="0"/>
    <xf numFmtId="0" fontId="10" fillId="0" borderId="0"/>
    <xf numFmtId="0" fontId="10" fillId="0" borderId="0"/>
    <xf numFmtId="0" fontId="57" fillId="0" borderId="0" applyNumberFormat="0" applyBorder="0" applyProtection="0"/>
    <xf numFmtId="0" fontId="10" fillId="0" borderId="0"/>
    <xf numFmtId="0" fontId="56" fillId="0" borderId="0"/>
    <xf numFmtId="0" fontId="23" fillId="0" borderId="0"/>
    <xf numFmtId="0" fontId="23" fillId="0" borderId="0"/>
    <xf numFmtId="0" fontId="33" fillId="0" borderId="0" applyNumberFormat="0" applyFont="0" applyBorder="0" applyProtection="0"/>
    <xf numFmtId="0" fontId="56" fillId="0" borderId="0"/>
    <xf numFmtId="0" fontId="55" fillId="0" borderId="0" applyNumberFormat="0" applyBorder="0" applyProtection="0"/>
    <xf numFmtId="0" fontId="55" fillId="0" borderId="0" applyNumberFormat="0" applyBorder="0" applyProtection="0"/>
    <xf numFmtId="0" fontId="10" fillId="0" borderId="0"/>
    <xf numFmtId="0" fontId="40" fillId="0" borderId="0"/>
    <xf numFmtId="0" fontId="10" fillId="0" borderId="0"/>
    <xf numFmtId="0" fontId="23" fillId="0" borderId="0"/>
    <xf numFmtId="0" fontId="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55" fillId="0" borderId="0" applyNumberFormat="0" applyBorder="0" applyProtection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58" fillId="0" borderId="0" applyNumberFormat="0" applyBorder="0" applyProtection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3" fillId="0" borderId="0"/>
    <xf numFmtId="0" fontId="56" fillId="0" borderId="0"/>
    <xf numFmtId="0" fontId="3" fillId="0" borderId="0"/>
    <xf numFmtId="0" fontId="10" fillId="0" borderId="0"/>
    <xf numFmtId="0" fontId="10" fillId="0" borderId="0"/>
    <xf numFmtId="0" fontId="56" fillId="0" borderId="0"/>
    <xf numFmtId="0" fontId="56" fillId="0" borderId="0"/>
    <xf numFmtId="0" fontId="56" fillId="0" borderId="0"/>
    <xf numFmtId="0" fontId="59" fillId="0" borderId="0"/>
    <xf numFmtId="0" fontId="3" fillId="0" borderId="0"/>
    <xf numFmtId="0" fontId="23" fillId="0" borderId="0"/>
    <xf numFmtId="0" fontId="40" fillId="0" borderId="0"/>
    <xf numFmtId="0" fontId="3" fillId="0" borderId="0"/>
    <xf numFmtId="0" fontId="40" fillId="0" borderId="0"/>
    <xf numFmtId="0" fontId="3" fillId="0" borderId="0"/>
    <xf numFmtId="0" fontId="23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60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40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32" fillId="0" borderId="0"/>
    <xf numFmtId="0" fontId="32" fillId="0" borderId="0"/>
    <xf numFmtId="0" fontId="32" fillId="0" borderId="0"/>
    <xf numFmtId="0" fontId="55" fillId="0" borderId="0" applyNumberFormat="0" applyBorder="0" applyProtection="0"/>
    <xf numFmtId="0" fontId="3" fillId="0" borderId="0"/>
    <xf numFmtId="0" fontId="3" fillId="0" borderId="0"/>
    <xf numFmtId="0" fontId="56" fillId="0" borderId="0"/>
    <xf numFmtId="0" fontId="56" fillId="0" borderId="0"/>
    <xf numFmtId="0" fontId="56" fillId="0" borderId="0"/>
    <xf numFmtId="0" fontId="58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5" fillId="0" borderId="0" applyNumberFormat="0" applyBorder="0" applyProtection="0"/>
    <xf numFmtId="0" fontId="23" fillId="0" borderId="0"/>
    <xf numFmtId="0" fontId="55" fillId="0" borderId="0" applyNumberFormat="0" applyBorder="0" applyProtection="0"/>
    <xf numFmtId="0" fontId="23" fillId="0" borderId="0"/>
    <xf numFmtId="0" fontId="23" fillId="0" borderId="0"/>
    <xf numFmtId="0" fontId="56" fillId="0" borderId="0"/>
    <xf numFmtId="0" fontId="56" fillId="0" borderId="0"/>
    <xf numFmtId="0" fontId="56" fillId="0" borderId="0"/>
    <xf numFmtId="0" fontId="55" fillId="0" borderId="0" applyNumberFormat="0" applyBorder="0" applyProtection="0"/>
    <xf numFmtId="0" fontId="3" fillId="0" borderId="0"/>
    <xf numFmtId="0" fontId="18" fillId="20" borderId="1" applyNumberFormat="0" applyAlignment="0" applyProtection="0"/>
    <xf numFmtId="0" fontId="18" fillId="20" borderId="1" applyNumberFormat="0" applyAlignment="0" applyProtection="0"/>
    <xf numFmtId="0" fontId="61" fillId="45" borderId="36" applyNumberFormat="0" applyAlignment="0" applyProtection="0"/>
    <xf numFmtId="0" fontId="18" fillId="20" borderId="1" applyNumberFormat="0" applyAlignment="0" applyProtection="0"/>
    <xf numFmtId="9" fontId="23" fillId="0" borderId="0" applyFill="0" applyBorder="0" applyAlignment="0" applyProtection="0"/>
    <xf numFmtId="9" fontId="55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2" fillId="0" borderId="0" applyNumberFormat="0" applyBorder="0" applyProtection="0"/>
    <xf numFmtId="0" fontId="63" fillId="0" borderId="0" applyNumberFormat="0" applyBorder="0" applyProtection="0"/>
    <xf numFmtId="0" fontId="62" fillId="0" borderId="0" applyNumberFormat="0" applyBorder="0" applyProtection="0"/>
    <xf numFmtId="0" fontId="63" fillId="0" borderId="0" applyNumberFormat="0" applyBorder="0" applyProtection="0"/>
    <xf numFmtId="173" fontId="62" fillId="0" borderId="0" applyBorder="0" applyProtection="0"/>
    <xf numFmtId="173" fontId="63" fillId="0" borderId="0" applyBorder="0" applyProtection="0"/>
    <xf numFmtId="173" fontId="62" fillId="0" borderId="0" applyBorder="0" applyProtection="0"/>
    <xf numFmtId="173" fontId="63" fillId="0" borderId="0" applyBorder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64" fillId="0" borderId="43" applyNumberFormat="0" applyFill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3" fillId="23" borderId="9" applyNumberFormat="0" applyAlignment="0" applyProtection="0"/>
    <xf numFmtId="0" fontId="23" fillId="23" borderId="9" applyNumberFormat="0" applyAlignment="0" applyProtection="0"/>
    <xf numFmtId="0" fontId="55" fillId="48" borderId="44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171" fontId="23" fillId="0" borderId="0" applyFill="0" applyBorder="0" applyAlignment="0" applyProtection="0"/>
    <xf numFmtId="177" fontId="55" fillId="0" borderId="0" applyFill="0" applyBorder="0" applyAlignment="0" applyProtection="0"/>
    <xf numFmtId="44" fontId="10" fillId="0" borderId="0" applyFont="0" applyFill="0" applyBorder="0" applyAlignment="0" applyProtection="0"/>
    <xf numFmtId="172" fontId="31" fillId="0" borderId="0"/>
    <xf numFmtId="44" fontId="10" fillId="0" borderId="0" applyFont="0" applyFill="0" applyBorder="0" applyAlignment="0" applyProtection="0"/>
    <xf numFmtId="172" fontId="31" fillId="0" borderId="0"/>
    <xf numFmtId="171" fontId="23" fillId="0" borderId="0" applyFill="0" applyBorder="0" applyAlignment="0" applyProtection="0"/>
    <xf numFmtId="171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2" fontId="23" fillId="0" borderId="0" applyFill="0" applyBorder="0" applyAlignment="0" applyProtection="0"/>
    <xf numFmtId="178" fontId="55" fillId="0" borderId="0" applyFill="0" applyBorder="0" applyAlignment="0" applyProtection="0"/>
    <xf numFmtId="44" fontId="10" fillId="0" borderId="0" applyFont="0" applyFill="0" applyBorder="0" applyAlignment="0" applyProtection="0"/>
    <xf numFmtId="172" fontId="23" fillId="0" borderId="0" applyFill="0" applyBorder="0" applyAlignment="0" applyProtection="0"/>
    <xf numFmtId="172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4" fontId="55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4" fontId="55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174" fontId="55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4" fontId="55" fillId="0" borderId="0" applyFill="0" applyBorder="0" applyAlignment="0" applyProtection="0"/>
    <xf numFmtId="44" fontId="31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" fillId="0" borderId="0" applyFill="0" applyBorder="0" applyAlignment="0" applyProtection="0"/>
    <xf numFmtId="44" fontId="23" fillId="0" borderId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68" fillId="28" borderId="0" applyNumberFormat="0" applyBorder="0" applyAlignment="0" applyProtection="0"/>
    <xf numFmtId="0" fontId="22" fillId="3" borderId="0" applyNumberFormat="0" applyBorder="0" applyAlignment="0" applyProtection="0"/>
    <xf numFmtId="0" fontId="69" fillId="0" borderId="45" applyNumberFormat="0" applyFill="0" applyAlignment="0" applyProtection="0"/>
    <xf numFmtId="0" fontId="70" fillId="0" borderId="46" applyNumberFormat="0" applyFill="0" applyAlignment="0" applyProtection="0"/>
    <xf numFmtId="0" fontId="70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376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" fillId="0" borderId="14" xfId="0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4" fillId="0" borderId="11" xfId="394" applyFont="1" applyBorder="1" applyAlignment="1">
      <alignment horizontal="center" vertical="center" wrapText="1"/>
    </xf>
    <xf numFmtId="0" fontId="5" fillId="0" borderId="0" xfId="394" applyFont="1" applyAlignment="1">
      <alignment horizontal="center" vertical="center" wrapText="1"/>
    </xf>
    <xf numFmtId="1" fontId="5" fillId="25" borderId="0" xfId="0" applyNumberFormat="1" applyFont="1" applyFill="1" applyAlignment="1">
      <alignment horizontal="center" vertical="center" wrapText="1"/>
    </xf>
    <xf numFmtId="1" fontId="4" fillId="0" borderId="11" xfId="394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" fontId="4" fillId="0" borderId="11" xfId="394" applyNumberFormat="1" applyFont="1" applyBorder="1" applyAlignment="1">
      <alignment horizontal="center" vertical="center" wrapText="1"/>
    </xf>
    <xf numFmtId="0" fontId="4" fillId="0" borderId="12" xfId="394" applyFont="1" applyBorder="1" applyAlignment="1">
      <alignment horizontal="center" vertical="center" wrapText="1"/>
    </xf>
    <xf numFmtId="49" fontId="4" fillId="0" borderId="0" xfId="394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7" fontId="4" fillId="0" borderId="0" xfId="394" applyNumberFormat="1" applyFont="1" applyAlignment="1">
      <alignment horizontal="center" vertical="center"/>
    </xf>
    <xf numFmtId="49" fontId="4" fillId="0" borderId="11" xfId="394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1" fontId="4" fillId="0" borderId="11" xfId="394" applyNumberFormat="1" applyFont="1" applyBorder="1" applyAlignment="1">
      <alignment horizontal="center" vertical="center"/>
    </xf>
    <xf numFmtId="0" fontId="4" fillId="0" borderId="11" xfId="394" applyFont="1" applyBorder="1" applyAlignment="1">
      <alignment horizontal="center" vertical="center"/>
    </xf>
    <xf numFmtId="167" fontId="4" fillId="0" borderId="11" xfId="109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1" fontId="5" fillId="0" borderId="0" xfId="394" applyNumberFormat="1" applyFont="1" applyAlignment="1">
      <alignment horizontal="center" vertical="center"/>
    </xf>
    <xf numFmtId="3" fontId="4" fillId="0" borderId="0" xfId="394" applyNumberFormat="1" applyFont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" fontId="4" fillId="0" borderId="12" xfId="394" applyNumberFormat="1" applyFont="1" applyBorder="1" applyAlignment="1">
      <alignment horizontal="center" vertical="center"/>
    </xf>
    <xf numFmtId="49" fontId="4" fillId="0" borderId="11" xfId="394" applyNumberFormat="1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167" fontId="4" fillId="0" borderId="11" xfId="512" applyNumberFormat="1" applyFont="1" applyFill="1" applyBorder="1" applyAlignment="1">
      <alignment horizontal="center" vertical="center"/>
    </xf>
    <xf numFmtId="167" fontId="5" fillId="0" borderId="22" xfId="512" applyNumberFormat="1" applyFont="1" applyFill="1" applyBorder="1" applyAlignment="1">
      <alignment horizontal="center" vertical="center"/>
    </xf>
    <xf numFmtId="1" fontId="4" fillId="49" borderId="11" xfId="394" applyNumberFormat="1" applyFont="1" applyFill="1" applyBorder="1" applyAlignment="1">
      <alignment horizontal="center" vertical="center"/>
    </xf>
    <xf numFmtId="49" fontId="4" fillId="49" borderId="11" xfId="394" applyNumberFormat="1" applyFont="1" applyFill="1" applyBorder="1" applyAlignment="1">
      <alignment horizontal="center" vertical="center" wrapText="1"/>
    </xf>
    <xf numFmtId="1" fontId="4" fillId="0" borderId="0" xfId="394" applyNumberFormat="1" applyFont="1" applyAlignment="1">
      <alignment horizontal="center" vertical="center"/>
    </xf>
    <xf numFmtId="49" fontId="4" fillId="0" borderId="12" xfId="394" applyNumberFormat="1" applyFont="1" applyBorder="1" applyAlignment="1">
      <alignment horizontal="center" vertical="center" wrapText="1"/>
    </xf>
    <xf numFmtId="167" fontId="4" fillId="0" borderId="11" xfId="0" applyNumberFormat="1" applyFont="1" applyBorder="1" applyAlignment="1">
      <alignment horizontal="center" vertical="center"/>
    </xf>
    <xf numFmtId="9" fontId="4" fillId="0" borderId="11" xfId="52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9" fontId="4" fillId="0" borderId="0" xfId="521" applyFont="1" applyAlignment="1">
      <alignment horizontal="center" vertical="center"/>
    </xf>
    <xf numFmtId="9" fontId="4" fillId="0" borderId="0" xfId="521" applyFont="1" applyFill="1" applyBorder="1" applyAlignment="1">
      <alignment horizontal="center" vertical="center"/>
    </xf>
    <xf numFmtId="167" fontId="34" fillId="0" borderId="0" xfId="0" applyNumberFormat="1" applyFont="1" applyAlignment="1">
      <alignment horizontal="center" vertical="center"/>
    </xf>
    <xf numFmtId="9" fontId="34" fillId="0" borderId="0" xfId="521" applyFont="1" applyAlignment="1">
      <alignment horizontal="center" vertical="center"/>
    </xf>
    <xf numFmtId="167" fontId="4" fillId="0" borderId="12" xfId="0" applyNumberFormat="1" applyFont="1" applyBorder="1" applyAlignment="1">
      <alignment horizontal="center" vertical="center"/>
    </xf>
    <xf numFmtId="9" fontId="4" fillId="0" borderId="11" xfId="521" applyFont="1" applyFill="1" applyBorder="1" applyAlignment="1">
      <alignment horizontal="center" vertical="center"/>
    </xf>
    <xf numFmtId="0" fontId="4" fillId="0" borderId="0" xfId="394" applyFont="1" applyAlignment="1">
      <alignment horizontal="center" vertical="center" wrapText="1"/>
    </xf>
    <xf numFmtId="167" fontId="4" fillId="0" borderId="0" xfId="512" applyNumberFormat="1" applyFont="1" applyFill="1" applyBorder="1" applyAlignment="1">
      <alignment horizontal="center" vertical="center"/>
    </xf>
    <xf numFmtId="167" fontId="5" fillId="0" borderId="0" xfId="512" applyNumberFormat="1" applyFont="1" applyFill="1" applyBorder="1" applyAlignment="1">
      <alignment horizontal="center" vertical="center"/>
    </xf>
    <xf numFmtId="167" fontId="4" fillId="24" borderId="11" xfId="0" applyNumberFormat="1" applyFont="1" applyFill="1" applyBorder="1" applyAlignment="1">
      <alignment horizontal="center" vertical="center"/>
    </xf>
    <xf numFmtId="9" fontId="4" fillId="24" borderId="11" xfId="521" applyFont="1" applyFill="1" applyBorder="1" applyAlignment="1">
      <alignment horizontal="center" vertical="center"/>
    </xf>
    <xf numFmtId="167" fontId="34" fillId="0" borderId="11" xfId="0" applyNumberFormat="1" applyFont="1" applyBorder="1" applyAlignment="1">
      <alignment horizontal="center" vertical="center"/>
    </xf>
    <xf numFmtId="9" fontId="4" fillId="0" borderId="12" xfId="52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4" fontId="5" fillId="25" borderId="15" xfId="0" applyNumberFormat="1" applyFont="1" applyFill="1" applyBorder="1" applyAlignment="1" applyProtection="1">
      <alignment horizontal="center" vertical="center" wrapText="1"/>
      <protection locked="0"/>
    </xf>
    <xf numFmtId="4" fontId="5" fillId="25" borderId="11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7" fillId="0" borderId="54" xfId="0" applyFont="1" applyBorder="1" applyAlignment="1">
      <alignment horizontal="center" vertical="center"/>
    </xf>
    <xf numFmtId="0" fontId="5" fillId="49" borderId="0" xfId="0" applyFont="1" applyFill="1" applyAlignment="1">
      <alignment horizontal="center" vertical="center"/>
    </xf>
    <xf numFmtId="0" fontId="4" fillId="49" borderId="11" xfId="394" applyFont="1" applyFill="1" applyBorder="1" applyAlignment="1">
      <alignment horizontal="center" vertical="center"/>
    </xf>
    <xf numFmtId="167" fontId="4" fillId="49" borderId="11" xfId="512" applyNumberFormat="1" applyFont="1" applyFill="1" applyBorder="1" applyAlignment="1">
      <alignment horizontal="center" vertical="center"/>
    </xf>
    <xf numFmtId="9" fontId="4" fillId="49" borderId="11" xfId="394" applyNumberFormat="1" applyFont="1" applyFill="1" applyBorder="1" applyAlignment="1">
      <alignment horizontal="center" vertical="center"/>
    </xf>
    <xf numFmtId="166" fontId="4" fillId="49" borderId="11" xfId="394" applyNumberFormat="1" applyFont="1" applyFill="1" applyBorder="1" applyAlignment="1">
      <alignment horizontal="center" vertical="center"/>
    </xf>
    <xf numFmtId="167" fontId="4" fillId="49" borderId="11" xfId="109" applyNumberFormat="1" applyFont="1" applyFill="1" applyBorder="1" applyAlignment="1">
      <alignment horizontal="center" vertical="center"/>
    </xf>
    <xf numFmtId="167" fontId="4" fillId="49" borderId="11" xfId="394" applyNumberFormat="1" applyFont="1" applyFill="1" applyBorder="1" applyAlignment="1">
      <alignment horizontal="center" vertical="center"/>
    </xf>
    <xf numFmtId="0" fontId="4" fillId="49" borderId="0" xfId="394" applyFont="1" applyFill="1" applyAlignment="1">
      <alignment horizontal="center" vertical="center"/>
    </xf>
    <xf numFmtId="167" fontId="4" fillId="49" borderId="0" xfId="512" applyNumberFormat="1" applyFont="1" applyFill="1" applyBorder="1" applyAlignment="1">
      <alignment horizontal="center" vertical="center"/>
    </xf>
    <xf numFmtId="9" fontId="4" fillId="49" borderId="0" xfId="394" applyNumberFormat="1" applyFont="1" applyFill="1" applyAlignment="1">
      <alignment horizontal="center" vertical="center"/>
    </xf>
    <xf numFmtId="166" fontId="4" fillId="49" borderId="0" xfId="394" applyNumberFormat="1" applyFont="1" applyFill="1" applyAlignment="1">
      <alignment horizontal="center" vertical="center"/>
    </xf>
    <xf numFmtId="167" fontId="5" fillId="49" borderId="11" xfId="109" applyNumberFormat="1" applyFont="1" applyFill="1" applyBorder="1" applyAlignment="1">
      <alignment horizontal="center" vertical="center"/>
    </xf>
    <xf numFmtId="167" fontId="5" fillId="49" borderId="11" xfId="394" applyNumberFormat="1" applyFont="1" applyFill="1" applyBorder="1" applyAlignment="1">
      <alignment horizontal="center" vertical="center"/>
    </xf>
    <xf numFmtId="167" fontId="4" fillId="49" borderId="0" xfId="394" applyNumberFormat="1" applyFont="1" applyFill="1" applyAlignment="1">
      <alignment horizontal="center" vertical="center"/>
    </xf>
    <xf numFmtId="49" fontId="4" fillId="49" borderId="11" xfId="394" applyNumberFormat="1" applyFont="1" applyFill="1" applyBorder="1" applyAlignment="1">
      <alignment horizontal="left" vertical="center" wrapText="1"/>
    </xf>
    <xf numFmtId="49" fontId="4" fillId="0" borderId="12" xfId="394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4" fillId="0" borderId="11" xfId="394" applyNumberFormat="1" applyFont="1" applyBorder="1" applyAlignment="1">
      <alignment horizontal="left" vertical="center" wrapText="1"/>
    </xf>
    <xf numFmtId="167" fontId="5" fillId="0" borderId="48" xfId="0" applyNumberFormat="1" applyFont="1" applyBorder="1" applyAlignment="1">
      <alignment horizontal="center" vertical="center"/>
    </xf>
    <xf numFmtId="167" fontId="5" fillId="0" borderId="47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167" fontId="4" fillId="0" borderId="12" xfId="512" applyNumberFormat="1" applyFont="1" applyFill="1" applyBorder="1" applyAlignment="1">
      <alignment horizontal="center" vertical="center"/>
    </xf>
    <xf numFmtId="167" fontId="4" fillId="0" borderId="30" xfId="512" applyNumberFormat="1" applyFont="1" applyFill="1" applyBorder="1" applyAlignment="1">
      <alignment horizontal="center" vertical="center"/>
    </xf>
    <xf numFmtId="167" fontId="4" fillId="0" borderId="11" xfId="513" applyNumberFormat="1" applyFont="1" applyFill="1" applyBorder="1" applyAlignment="1">
      <alignment horizontal="center" vertical="center"/>
    </xf>
    <xf numFmtId="9" fontId="4" fillId="0" borderId="0" xfId="521" applyFont="1" applyFill="1" applyAlignment="1">
      <alignment horizontal="center" vertical="center"/>
    </xf>
    <xf numFmtId="0" fontId="5" fillId="0" borderId="20" xfId="394" applyFont="1" applyBorder="1" applyAlignment="1">
      <alignment horizontal="center" vertical="center" wrapText="1"/>
    </xf>
    <xf numFmtId="167" fontId="4" fillId="0" borderId="20" xfId="512" applyNumberFormat="1" applyFont="1" applyFill="1" applyBorder="1" applyAlignment="1">
      <alignment horizontal="center" vertical="center"/>
    </xf>
    <xf numFmtId="0" fontId="4" fillId="0" borderId="19" xfId="394" applyFont="1" applyBorder="1" applyAlignment="1">
      <alignment horizontal="center" vertical="center" wrapText="1"/>
    </xf>
    <xf numFmtId="1" fontId="4" fillId="0" borderId="19" xfId="394" applyNumberFormat="1" applyFont="1" applyBorder="1" applyAlignment="1">
      <alignment horizontal="center" vertical="center"/>
    </xf>
    <xf numFmtId="167" fontId="4" fillId="0" borderId="19" xfId="513" applyNumberFormat="1" applyFont="1" applyFill="1" applyBorder="1" applyAlignment="1">
      <alignment horizontal="center" vertical="center"/>
    </xf>
    <xf numFmtId="167" fontId="4" fillId="0" borderId="19" xfId="512" applyNumberFormat="1" applyFont="1" applyFill="1" applyBorder="1" applyAlignment="1">
      <alignment horizontal="center" vertical="center"/>
    </xf>
    <xf numFmtId="167" fontId="4" fillId="0" borderId="12" xfId="513" applyNumberFormat="1" applyFont="1" applyFill="1" applyBorder="1" applyAlignment="1">
      <alignment horizontal="center" vertical="center"/>
    </xf>
    <xf numFmtId="167" fontId="5" fillId="0" borderId="50" xfId="512" applyNumberFormat="1" applyFont="1" applyFill="1" applyBorder="1" applyAlignment="1">
      <alignment horizontal="center" vertical="center"/>
    </xf>
    <xf numFmtId="167" fontId="5" fillId="0" borderId="33" xfId="512" applyNumberFormat="1" applyFont="1" applyFill="1" applyBorder="1" applyAlignment="1">
      <alignment horizontal="center" vertical="center"/>
    </xf>
    <xf numFmtId="1" fontId="5" fillId="0" borderId="0" xfId="394" applyNumberFormat="1" applyFont="1" applyAlignment="1">
      <alignment horizontal="center" vertical="center" wrapText="1"/>
    </xf>
    <xf numFmtId="167" fontId="4" fillId="0" borderId="0" xfId="513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167" fontId="35" fillId="0" borderId="11" xfId="0" applyNumberFormat="1" applyFont="1" applyBorder="1" applyAlignment="1">
      <alignment horizontal="center" vertical="center" wrapText="1"/>
    </xf>
    <xf numFmtId="9" fontId="35" fillId="0" borderId="11" xfId="52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9" fontId="5" fillId="0" borderId="0" xfId="521" applyFont="1" applyAlignment="1">
      <alignment horizontal="center" vertical="center"/>
    </xf>
    <xf numFmtId="167" fontId="5" fillId="0" borderId="2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4" fillId="0" borderId="12" xfId="394" applyNumberFormat="1" applyFont="1" applyBorder="1" applyAlignment="1">
      <alignment horizontal="left" vertical="center" wrapText="1"/>
    </xf>
    <xf numFmtId="0" fontId="4" fillId="0" borderId="11" xfId="394" applyFont="1" applyBorder="1" applyAlignment="1">
      <alignment horizontal="left" vertical="center" wrapText="1"/>
    </xf>
    <xf numFmtId="167" fontId="4" fillId="0" borderId="18" xfId="0" applyNumberFormat="1" applyFont="1" applyBorder="1" applyAlignment="1">
      <alignment horizontal="center" vertical="center"/>
    </xf>
    <xf numFmtId="167" fontId="5" fillId="0" borderId="58" xfId="0" applyNumberFormat="1" applyFont="1" applyBorder="1" applyAlignment="1">
      <alignment horizontal="center" vertical="center"/>
    </xf>
    <xf numFmtId="167" fontId="5" fillId="0" borderId="59" xfId="0" applyNumberFormat="1" applyFont="1" applyBorder="1" applyAlignment="1">
      <alignment horizontal="center" vertical="center"/>
    </xf>
    <xf numFmtId="167" fontId="4" fillId="0" borderId="32" xfId="0" applyNumberFormat="1" applyFont="1" applyBorder="1" applyAlignment="1">
      <alignment horizontal="center" vertical="center"/>
    </xf>
    <xf numFmtId="9" fontId="5" fillId="0" borderId="0" xfId="521" applyFont="1" applyFill="1" applyAlignment="1">
      <alignment horizontal="center" vertical="center"/>
    </xf>
    <xf numFmtId="167" fontId="5" fillId="0" borderId="60" xfId="0" applyNumberFormat="1" applyFont="1" applyBorder="1" applyAlignment="1">
      <alignment horizontal="center" vertical="center"/>
    </xf>
    <xf numFmtId="49" fontId="5" fillId="0" borderId="11" xfId="394" applyNumberFormat="1" applyFont="1" applyBorder="1" applyAlignment="1">
      <alignment horizontal="left" vertical="center" wrapText="1"/>
    </xf>
    <xf numFmtId="49" fontId="5" fillId="0" borderId="0" xfId="394" applyNumberFormat="1" applyFont="1" applyAlignment="1">
      <alignment horizontal="left" vertical="center" wrapText="1"/>
    </xf>
    <xf numFmtId="167" fontId="5" fillId="0" borderId="56" xfId="0" applyNumberFormat="1" applyFont="1" applyBorder="1" applyAlignment="1">
      <alignment horizontal="center" vertical="center"/>
    </xf>
    <xf numFmtId="167" fontId="4" fillId="24" borderId="18" xfId="0" applyNumberFormat="1" applyFont="1" applyFill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167" fontId="35" fillId="0" borderId="58" xfId="0" applyNumberFormat="1" applyFont="1" applyBorder="1" applyAlignment="1">
      <alignment horizontal="center" vertical="center"/>
    </xf>
    <xf numFmtId="167" fontId="35" fillId="0" borderId="22" xfId="0" applyNumberFormat="1" applyFont="1" applyBorder="1" applyAlignment="1">
      <alignment horizontal="center" vertical="center"/>
    </xf>
    <xf numFmtId="49" fontId="37" fillId="0" borderId="19" xfId="0" applyNumberFormat="1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1" fontId="37" fillId="0" borderId="19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left" vertical="center" wrapText="1"/>
    </xf>
    <xf numFmtId="49" fontId="5" fillId="24" borderId="11" xfId="0" applyNumberFormat="1" applyFont="1" applyFill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1" fontId="5" fillId="0" borderId="1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49" fontId="4" fillId="0" borderId="0" xfId="394" applyNumberFormat="1" applyFont="1" applyAlignment="1">
      <alignment horizontal="left" vertical="center" wrapText="1"/>
    </xf>
    <xf numFmtId="1" fontId="5" fillId="0" borderId="0" xfId="394" applyNumberFormat="1" applyFont="1" applyAlignment="1">
      <alignment horizontal="left" vertical="center"/>
    </xf>
    <xf numFmtId="3" fontId="4" fillId="0" borderId="0" xfId="394" applyNumberFormat="1" applyFont="1" applyAlignment="1">
      <alignment horizontal="left" vertical="center"/>
    </xf>
    <xf numFmtId="49" fontId="4" fillId="25" borderId="0" xfId="0" applyNumberFormat="1" applyFont="1" applyFill="1" applyAlignment="1">
      <alignment horizontal="left" vertical="center" wrapText="1"/>
    </xf>
    <xf numFmtId="49" fontId="5" fillId="25" borderId="0" xfId="0" applyNumberFormat="1" applyFont="1" applyFill="1" applyAlignment="1">
      <alignment horizontal="left" vertical="center" wrapText="1"/>
    </xf>
    <xf numFmtId="1" fontId="5" fillId="25" borderId="0" xfId="0" applyNumberFormat="1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1" fontId="5" fillId="0" borderId="0" xfId="0" applyNumberFormat="1" applyFont="1" applyAlignment="1">
      <alignment horizontal="left" vertical="center"/>
    </xf>
    <xf numFmtId="49" fontId="4" fillId="0" borderId="11" xfId="0" applyNumberFormat="1" applyFont="1" applyBorder="1" applyAlignment="1">
      <alignment horizontal="left" vertical="center" wrapText="1"/>
    </xf>
    <xf numFmtId="49" fontId="7" fillId="0" borderId="0" xfId="394" applyNumberFormat="1" applyFont="1" applyAlignment="1">
      <alignment horizontal="left" vertical="center" wrapText="1"/>
    </xf>
    <xf numFmtId="49" fontId="4" fillId="0" borderId="16" xfId="394" applyNumberFormat="1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4" fillId="0" borderId="5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49" fontId="4" fillId="0" borderId="20" xfId="394" applyNumberFormat="1" applyFont="1" applyBorder="1" applyAlignment="1">
      <alignment horizontal="left" vertical="center" wrapText="1"/>
    </xf>
    <xf numFmtId="49" fontId="5" fillId="0" borderId="20" xfId="394" applyNumberFormat="1" applyFont="1" applyBorder="1" applyAlignment="1">
      <alignment horizontal="left" vertical="center" wrapText="1"/>
    </xf>
    <xf numFmtId="1" fontId="5" fillId="0" borderId="20" xfId="394" applyNumberFormat="1" applyFont="1" applyBorder="1" applyAlignment="1">
      <alignment horizontal="left" vertical="center"/>
    </xf>
    <xf numFmtId="167" fontId="4" fillId="0" borderId="20" xfId="512" applyNumberFormat="1" applyFont="1" applyFill="1" applyBorder="1" applyAlignment="1">
      <alignment horizontal="left" vertical="center"/>
    </xf>
    <xf numFmtId="49" fontId="4" fillId="0" borderId="21" xfId="394" applyNumberFormat="1" applyFont="1" applyBorder="1" applyAlignment="1">
      <alignment horizontal="left" vertical="center" wrapText="1"/>
    </xf>
    <xf numFmtId="49" fontId="4" fillId="0" borderId="19" xfId="394" applyNumberFormat="1" applyFont="1" applyBorder="1" applyAlignment="1">
      <alignment horizontal="left" vertical="center" wrapText="1"/>
    </xf>
    <xf numFmtId="49" fontId="4" fillId="0" borderId="49" xfId="394" applyNumberFormat="1" applyFont="1" applyBorder="1" applyAlignment="1">
      <alignment horizontal="left" vertical="center" wrapText="1"/>
    </xf>
    <xf numFmtId="1" fontId="5" fillId="0" borderId="0" xfId="394" applyNumberFormat="1" applyFont="1" applyAlignment="1">
      <alignment horizontal="left" vertical="center" wrapText="1"/>
    </xf>
    <xf numFmtId="4" fontId="4" fillId="0" borderId="0" xfId="394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 wrapText="1"/>
    </xf>
    <xf numFmtId="49" fontId="5" fillId="0" borderId="14" xfId="0" applyNumberFormat="1" applyFont="1" applyBorder="1" applyAlignment="1">
      <alignment horizontal="left" vertical="center" wrapText="1"/>
    </xf>
    <xf numFmtId="1" fontId="5" fillId="0" borderId="14" xfId="0" applyNumberFormat="1" applyFont="1" applyBorder="1" applyAlignment="1">
      <alignment horizontal="left" vertical="center"/>
    </xf>
    <xf numFmtId="4" fontId="4" fillId="0" borderId="0" xfId="0" applyNumberFormat="1" applyFont="1" applyAlignment="1">
      <alignment horizontal="left" vertical="center"/>
    </xf>
    <xf numFmtId="2" fontId="4" fillId="0" borderId="11" xfId="394" applyNumberFormat="1" applyFont="1" applyBorder="1" applyAlignment="1">
      <alignment horizontal="left" vertical="center"/>
    </xf>
    <xf numFmtId="0" fontId="34" fillId="0" borderId="0" xfId="0" applyFont="1" applyAlignment="1">
      <alignment vertical="center"/>
    </xf>
    <xf numFmtId="0" fontId="34" fillId="0" borderId="11" xfId="0" applyFont="1" applyBorder="1" applyAlignment="1">
      <alignment vertical="center"/>
    </xf>
    <xf numFmtId="49" fontId="5" fillId="24" borderId="0" xfId="0" applyNumberFormat="1" applyFont="1" applyFill="1" applyAlignment="1">
      <alignment horizontal="left" vertical="center" wrapText="1"/>
    </xf>
    <xf numFmtId="0" fontId="34" fillId="0" borderId="0" xfId="0" applyFont="1" applyAlignment="1">
      <alignment vertical="center" wrapText="1"/>
    </xf>
    <xf numFmtId="0" fontId="37" fillId="0" borderId="53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5" fillId="49" borderId="0" xfId="0" applyFont="1" applyFill="1" applyAlignment="1">
      <alignment horizontal="left" vertical="center"/>
    </xf>
    <xf numFmtId="0" fontId="4" fillId="49" borderId="0" xfId="0" applyFont="1" applyFill="1" applyAlignment="1">
      <alignment horizontal="left" vertical="center"/>
    </xf>
    <xf numFmtId="0" fontId="4" fillId="49" borderId="0" xfId="0" applyFont="1" applyFill="1" applyAlignment="1">
      <alignment horizontal="center" vertical="center"/>
    </xf>
    <xf numFmtId="0" fontId="4" fillId="49" borderId="11" xfId="0" applyFont="1" applyFill="1" applyBorder="1" applyAlignment="1">
      <alignment horizontal="left" vertical="center"/>
    </xf>
    <xf numFmtId="49" fontId="4" fillId="49" borderId="16" xfId="394" applyNumberFormat="1" applyFont="1" applyFill="1" applyBorder="1" applyAlignment="1">
      <alignment horizontal="left" vertical="center" wrapText="1"/>
    </xf>
    <xf numFmtId="1" fontId="36" fillId="49" borderId="11" xfId="0" applyNumberFormat="1" applyFont="1" applyFill="1" applyBorder="1" applyAlignment="1">
      <alignment horizontal="center" vertical="center"/>
    </xf>
    <xf numFmtId="0" fontId="34" fillId="49" borderId="11" xfId="0" applyFont="1" applyFill="1" applyBorder="1" applyAlignment="1">
      <alignment vertical="center"/>
    </xf>
    <xf numFmtId="1" fontId="36" fillId="0" borderId="0" xfId="0" applyNumberFormat="1" applyFont="1" applyAlignment="1">
      <alignment horizontal="center" vertical="center"/>
    </xf>
    <xf numFmtId="0" fontId="71" fillId="0" borderId="11" xfId="0" applyFont="1" applyBorder="1" applyAlignment="1">
      <alignment horizontal="center" vertical="center" wrapText="1"/>
    </xf>
    <xf numFmtId="0" fontId="5" fillId="49" borderId="11" xfId="394" applyFont="1" applyFill="1" applyBorder="1" applyAlignment="1">
      <alignment horizontal="center" vertical="center" wrapText="1"/>
    </xf>
    <xf numFmtId="1" fontId="4" fillId="26" borderId="0" xfId="0" applyNumberFormat="1" applyFont="1" applyFill="1" applyAlignment="1">
      <alignment horizontal="left" vertical="center"/>
    </xf>
    <xf numFmtId="167" fontId="4" fillId="0" borderId="63" xfId="0" applyNumberFormat="1" applyFont="1" applyBorder="1" applyAlignment="1">
      <alignment horizontal="center" vertical="center"/>
    </xf>
    <xf numFmtId="16" fontId="4" fillId="0" borderId="0" xfId="394" applyNumberFormat="1" applyFont="1" applyAlignment="1">
      <alignment horizontal="center" vertical="center" wrapText="1"/>
    </xf>
    <xf numFmtId="9" fontId="4" fillId="0" borderId="0" xfId="521" applyFont="1" applyBorder="1" applyAlignment="1">
      <alignment horizontal="center" vertical="center"/>
    </xf>
    <xf numFmtId="49" fontId="5" fillId="51" borderId="11" xfId="0" applyNumberFormat="1" applyFont="1" applyFill="1" applyBorder="1" applyAlignment="1">
      <alignment horizontal="center" vertical="center" wrapText="1"/>
    </xf>
    <xf numFmtId="49" fontId="37" fillId="51" borderId="19" xfId="0" applyNumberFormat="1" applyFont="1" applyFill="1" applyBorder="1" applyAlignment="1">
      <alignment horizontal="center" vertical="center" wrapText="1"/>
    </xf>
    <xf numFmtId="49" fontId="5" fillId="51" borderId="11" xfId="0" applyNumberFormat="1" applyFont="1" applyFill="1" applyBorder="1" applyAlignment="1">
      <alignment horizontal="left" vertical="center" wrapText="1"/>
    </xf>
    <xf numFmtId="49" fontId="4" fillId="51" borderId="11" xfId="0" applyNumberFormat="1" applyFont="1" applyFill="1" applyBorder="1" applyAlignment="1">
      <alignment horizontal="center" vertical="center" wrapText="1"/>
    </xf>
    <xf numFmtId="49" fontId="4" fillId="51" borderId="11" xfId="394" applyNumberFormat="1" applyFont="1" applyFill="1" applyBorder="1" applyAlignment="1">
      <alignment horizontal="center" vertical="center" wrapText="1"/>
    </xf>
    <xf numFmtId="49" fontId="4" fillId="51" borderId="0" xfId="394" applyNumberFormat="1" applyFont="1" applyFill="1" applyAlignment="1">
      <alignment horizontal="left" vertical="center" wrapText="1"/>
    </xf>
    <xf numFmtId="49" fontId="4" fillId="52" borderId="0" xfId="0" applyNumberFormat="1" applyFont="1" applyFill="1" applyAlignment="1">
      <alignment horizontal="left" vertical="center" wrapText="1"/>
    </xf>
    <xf numFmtId="49" fontId="5" fillId="51" borderId="0" xfId="394" applyNumberFormat="1" applyFont="1" applyFill="1" applyAlignment="1">
      <alignment horizontal="left" vertical="center" wrapText="1"/>
    </xf>
    <xf numFmtId="49" fontId="4" fillId="51" borderId="0" xfId="0" applyNumberFormat="1" applyFont="1" applyFill="1" applyAlignment="1">
      <alignment horizontal="left" vertical="center" wrapText="1"/>
    </xf>
    <xf numFmtId="49" fontId="4" fillId="51" borderId="16" xfId="394" applyNumberFormat="1" applyFont="1" applyFill="1" applyBorder="1" applyAlignment="1">
      <alignment horizontal="left" vertical="center" wrapText="1"/>
    </xf>
    <xf numFmtId="49" fontId="4" fillId="51" borderId="11" xfId="394" applyNumberFormat="1" applyFont="1" applyFill="1" applyBorder="1" applyAlignment="1">
      <alignment horizontal="left" vertical="center" wrapText="1"/>
    </xf>
    <xf numFmtId="49" fontId="4" fillId="51" borderId="20" xfId="394" applyNumberFormat="1" applyFont="1" applyFill="1" applyBorder="1" applyAlignment="1">
      <alignment horizontal="left" vertical="center" wrapText="1"/>
    </xf>
    <xf numFmtId="49" fontId="4" fillId="51" borderId="21" xfId="394" applyNumberFormat="1" applyFont="1" applyFill="1" applyBorder="1" applyAlignment="1">
      <alignment horizontal="left" vertical="center" wrapText="1"/>
    </xf>
    <xf numFmtId="49" fontId="4" fillId="51" borderId="49" xfId="394" applyNumberFormat="1" applyFont="1" applyFill="1" applyBorder="1" applyAlignment="1">
      <alignment horizontal="left" vertical="center" wrapText="1"/>
    </xf>
    <xf numFmtId="0" fontId="5" fillId="51" borderId="0" xfId="394" applyFont="1" applyFill="1" applyAlignment="1">
      <alignment horizontal="left" vertical="center" wrapText="1"/>
    </xf>
    <xf numFmtId="49" fontId="5" fillId="51" borderId="0" xfId="0" applyNumberFormat="1" applyFont="1" applyFill="1" applyAlignment="1">
      <alignment horizontal="left" vertical="center" wrapText="1"/>
    </xf>
    <xf numFmtId="0" fontId="34" fillId="51" borderId="0" xfId="0" applyFont="1" applyFill="1" applyAlignment="1">
      <alignment vertical="center"/>
    </xf>
    <xf numFmtId="49" fontId="4" fillId="51" borderId="12" xfId="394" applyNumberFormat="1" applyFont="1" applyFill="1" applyBorder="1" applyAlignment="1">
      <alignment horizontal="center" vertical="center" wrapText="1"/>
    </xf>
    <xf numFmtId="49" fontId="4" fillId="53" borderId="11" xfId="394" applyNumberFormat="1" applyFont="1" applyFill="1" applyBorder="1" applyAlignment="1">
      <alignment horizontal="center" vertical="center" wrapText="1"/>
    </xf>
    <xf numFmtId="167" fontId="5" fillId="24" borderId="11" xfId="0" applyNumberFormat="1" applyFont="1" applyFill="1" applyBorder="1" applyAlignment="1">
      <alignment horizontal="center" vertical="center"/>
    </xf>
    <xf numFmtId="167" fontId="5" fillId="0" borderId="12" xfId="0" applyNumberFormat="1" applyFont="1" applyBorder="1" applyAlignment="1">
      <alignment horizontal="center" vertical="center"/>
    </xf>
    <xf numFmtId="167" fontId="5" fillId="0" borderId="11" xfId="0" applyNumberFormat="1" applyFont="1" applyBorder="1" applyAlignment="1">
      <alignment horizontal="center" vertical="center"/>
    </xf>
    <xf numFmtId="1" fontId="74" fillId="49" borderId="11" xfId="0" applyNumberFormat="1" applyFont="1" applyFill="1" applyBorder="1" applyAlignment="1">
      <alignment horizontal="center" vertical="center" wrapText="1"/>
    </xf>
    <xf numFmtId="1" fontId="74" fillId="49" borderId="11" xfId="0" applyNumberFormat="1" applyFont="1" applyFill="1" applyBorder="1" applyAlignment="1">
      <alignment horizontal="center" vertical="center"/>
    </xf>
    <xf numFmtId="0" fontId="5" fillId="0" borderId="11" xfId="394" applyFont="1" applyBorder="1" applyAlignment="1">
      <alignment horizontal="center" vertical="center" wrapText="1"/>
    </xf>
    <xf numFmtId="1" fontId="4" fillId="0" borderId="0" xfId="0" applyNumberFormat="1" applyFont="1" applyAlignment="1">
      <alignment horizontal="left" vertical="center"/>
    </xf>
    <xf numFmtId="49" fontId="37" fillId="0" borderId="62" xfId="0" applyNumberFormat="1" applyFont="1" applyBorder="1" applyAlignment="1">
      <alignment horizontal="center" vertical="center" wrapText="1"/>
    </xf>
    <xf numFmtId="49" fontId="5" fillId="0" borderId="51" xfId="0" applyNumberFormat="1" applyFont="1" applyBorder="1" applyAlignment="1">
      <alignment horizontal="center" vertical="center" wrapText="1"/>
    </xf>
    <xf numFmtId="0" fontId="6" fillId="0" borderId="19" xfId="394" applyFont="1" applyBorder="1" applyAlignment="1">
      <alignment horizontal="left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0" fontId="5" fillId="0" borderId="19" xfId="394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49" fontId="5" fillId="0" borderId="22" xfId="394" applyNumberFormat="1" applyFont="1" applyBorder="1" applyAlignment="1">
      <alignment horizontal="center" vertical="center" wrapText="1"/>
    </xf>
    <xf numFmtId="49" fontId="5" fillId="0" borderId="19" xfId="394" applyNumberFormat="1" applyFont="1" applyBorder="1" applyAlignment="1">
      <alignment horizontal="left" vertical="center" wrapText="1"/>
    </xf>
    <xf numFmtId="49" fontId="4" fillId="0" borderId="19" xfId="394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49" fontId="73" fillId="0" borderId="11" xfId="394" applyNumberFormat="1" applyFont="1" applyBorder="1" applyAlignment="1">
      <alignment horizontal="left" vertical="center" wrapText="1"/>
    </xf>
    <xf numFmtId="0" fontId="73" fillId="0" borderId="11" xfId="394" applyFont="1" applyBorder="1" applyAlignment="1">
      <alignment horizontal="left" vertical="center" wrapText="1"/>
    </xf>
    <xf numFmtId="49" fontId="5" fillId="0" borderId="26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49" fontId="72" fillId="0" borderId="11" xfId="394" applyNumberFormat="1" applyFont="1" applyBorder="1" applyAlignment="1">
      <alignment horizontal="center" vertical="center" wrapText="1"/>
    </xf>
    <xf numFmtId="49" fontId="6" fillId="0" borderId="19" xfId="394" applyNumberFormat="1" applyFont="1" applyBorder="1" applyAlignment="1">
      <alignment horizontal="left" vertical="center" wrapText="1"/>
    </xf>
    <xf numFmtId="0" fontId="5" fillId="0" borderId="57" xfId="394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0" fontId="34" fillId="0" borderId="0" xfId="0" applyFont="1" applyAlignment="1">
      <alignment wrapText="1"/>
    </xf>
    <xf numFmtId="1" fontId="37" fillId="0" borderId="10" xfId="0" applyNumberFormat="1" applyFont="1" applyBorder="1" applyAlignment="1">
      <alignment horizontal="center" vertical="center" wrapText="1"/>
    </xf>
    <xf numFmtId="1" fontId="4" fillId="0" borderId="0" xfId="394" applyNumberFormat="1" applyFont="1" applyAlignment="1">
      <alignment horizontal="left" vertical="center"/>
    </xf>
    <xf numFmtId="1" fontId="4" fillId="0" borderId="14" xfId="0" applyNumberFormat="1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3" fontId="5" fillId="0" borderId="11" xfId="0" applyNumberFormat="1" applyFont="1" applyBorder="1" applyAlignment="1">
      <alignment horizontal="center" vertical="center" wrapText="1"/>
    </xf>
    <xf numFmtId="4" fontId="5" fillId="0" borderId="11" xfId="0" applyNumberFormat="1" applyFont="1" applyBorder="1" applyAlignment="1" applyProtection="1">
      <alignment horizontal="center" vertical="center" wrapText="1"/>
      <protection locked="0"/>
    </xf>
    <xf numFmtId="3" fontId="37" fillId="0" borderId="19" xfId="0" applyNumberFormat="1" applyFont="1" applyBorder="1" applyAlignment="1">
      <alignment horizontal="center" vertical="center" wrapText="1"/>
    </xf>
    <xf numFmtId="0" fontId="37" fillId="0" borderId="52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7" fillId="0" borderId="62" xfId="0" applyFont="1" applyBorder="1" applyAlignment="1">
      <alignment horizontal="center" vertical="center"/>
    </xf>
    <xf numFmtId="0" fontId="37" fillId="0" borderId="57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512" applyNumberFormat="1" applyFont="1" applyFill="1" applyBorder="1" applyAlignment="1">
      <alignment horizontal="center" vertical="center"/>
    </xf>
    <xf numFmtId="3" fontId="4" fillId="0" borderId="11" xfId="394" applyNumberFormat="1" applyFont="1" applyBorder="1" applyAlignment="1">
      <alignment horizontal="center" vertical="center"/>
    </xf>
    <xf numFmtId="9" fontId="4" fillId="0" borderId="11" xfId="394" applyNumberFormat="1" applyFont="1" applyBorder="1" applyAlignment="1">
      <alignment horizontal="center" vertical="center"/>
    </xf>
    <xf numFmtId="166" fontId="4" fillId="0" borderId="11" xfId="394" applyNumberFormat="1" applyFont="1" applyBorder="1" applyAlignment="1">
      <alignment horizontal="center" vertical="center"/>
    </xf>
    <xf numFmtId="167" fontId="4" fillId="0" borderId="11" xfId="394" applyNumberFormat="1" applyFont="1" applyBorder="1" applyAlignment="1">
      <alignment horizontal="center" vertical="center"/>
    </xf>
    <xf numFmtId="0" fontId="4" fillId="0" borderId="18" xfId="394" applyFont="1" applyBorder="1" applyAlignment="1">
      <alignment horizontal="center" vertical="center"/>
    </xf>
    <xf numFmtId="3" fontId="4" fillId="0" borderId="12" xfId="394" applyNumberFormat="1" applyFont="1" applyBorder="1" applyAlignment="1">
      <alignment horizontal="center" vertical="center"/>
    </xf>
    <xf numFmtId="0" fontId="4" fillId="0" borderId="12" xfId="394" applyFont="1" applyBorder="1" applyAlignment="1">
      <alignment horizontal="center" vertical="center"/>
    </xf>
    <xf numFmtId="9" fontId="4" fillId="0" borderId="12" xfId="394" applyNumberFormat="1" applyFont="1" applyBorder="1" applyAlignment="1">
      <alignment horizontal="center" vertical="center"/>
    </xf>
    <xf numFmtId="166" fontId="4" fillId="0" borderId="12" xfId="394" applyNumberFormat="1" applyFont="1" applyBorder="1" applyAlignment="1">
      <alignment horizontal="center" vertical="center"/>
    </xf>
    <xf numFmtId="167" fontId="4" fillId="0" borderId="12" xfId="109" applyNumberFormat="1" applyFont="1" applyFill="1" applyBorder="1" applyAlignment="1">
      <alignment horizontal="center" vertical="center"/>
    </xf>
    <xf numFmtId="167" fontId="4" fillId="0" borderId="12" xfId="394" applyNumberFormat="1" applyFont="1" applyBorder="1" applyAlignment="1">
      <alignment horizontal="center" vertical="center"/>
    </xf>
    <xf numFmtId="0" fontId="4" fillId="0" borderId="32" xfId="394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166" fontId="5" fillId="0" borderId="50" xfId="394" applyNumberFormat="1" applyFont="1" applyBorder="1" applyAlignment="1">
      <alignment horizontal="center" vertical="center"/>
    </xf>
    <xf numFmtId="0" fontId="4" fillId="0" borderId="0" xfId="394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8" fontId="4" fillId="0" borderId="11" xfId="394" applyNumberFormat="1" applyFont="1" applyBorder="1" applyAlignment="1">
      <alignment horizontal="center" vertical="center"/>
    </xf>
    <xf numFmtId="0" fontId="4" fillId="0" borderId="11" xfId="394" applyFont="1" applyBorder="1" applyAlignment="1">
      <alignment horizontal="left" vertical="center"/>
    </xf>
    <xf numFmtId="3" fontId="5" fillId="0" borderId="0" xfId="394" applyNumberFormat="1" applyFont="1" applyAlignment="1">
      <alignment horizontal="center" vertical="center"/>
    </xf>
    <xf numFmtId="166" fontId="5" fillId="0" borderId="22" xfId="394" applyNumberFormat="1" applyFont="1" applyBorder="1" applyAlignment="1">
      <alignment horizontal="center" vertical="center"/>
    </xf>
    <xf numFmtId="0" fontId="5" fillId="0" borderId="0" xfId="394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394" applyFont="1" applyAlignment="1">
      <alignment horizontal="center" vertical="center"/>
    </xf>
    <xf numFmtId="0" fontId="4" fillId="0" borderId="20" xfId="394" applyFont="1" applyBorder="1" applyAlignment="1">
      <alignment horizontal="left" vertical="center"/>
    </xf>
    <xf numFmtId="9" fontId="4" fillId="0" borderId="20" xfId="394" applyNumberFormat="1" applyFont="1" applyBorder="1" applyAlignment="1">
      <alignment horizontal="left" vertical="center"/>
    </xf>
    <xf numFmtId="0" fontId="4" fillId="0" borderId="19" xfId="394" applyFont="1" applyBorder="1" applyAlignment="1">
      <alignment horizontal="center" vertical="center"/>
    </xf>
    <xf numFmtId="9" fontId="4" fillId="0" borderId="19" xfId="394" applyNumberFormat="1" applyFont="1" applyBorder="1" applyAlignment="1">
      <alignment horizontal="center" vertical="center"/>
    </xf>
    <xf numFmtId="166" fontId="4" fillId="0" borderId="19" xfId="394" applyNumberFormat="1" applyFont="1" applyBorder="1" applyAlignment="1">
      <alignment horizontal="center" vertical="center"/>
    </xf>
    <xf numFmtId="167" fontId="4" fillId="0" borderId="19" xfId="394" applyNumberFormat="1" applyFont="1" applyBorder="1" applyAlignment="1">
      <alignment horizontal="center" vertical="center"/>
    </xf>
    <xf numFmtId="0" fontId="4" fillId="0" borderId="19" xfId="394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3" fontId="5" fillId="0" borderId="0" xfId="394" applyNumberFormat="1" applyFont="1" applyAlignment="1">
      <alignment horizontal="left" vertical="center"/>
    </xf>
    <xf numFmtId="0" fontId="8" fillId="0" borderId="11" xfId="0" applyFont="1" applyBorder="1" applyAlignment="1">
      <alignment horizontal="center" vertical="center" wrapText="1"/>
    </xf>
    <xf numFmtId="44" fontId="4" fillId="0" borderId="0" xfId="512" applyFont="1" applyFill="1" applyBorder="1" applyAlignment="1">
      <alignment horizontal="center" vertical="center"/>
    </xf>
    <xf numFmtId="166" fontId="4" fillId="0" borderId="0" xfId="394" applyNumberFormat="1" applyFont="1" applyAlignment="1">
      <alignment horizontal="left" vertical="center"/>
    </xf>
    <xf numFmtId="166" fontId="5" fillId="0" borderId="0" xfId="394" applyNumberFormat="1" applyFont="1" applyAlignment="1">
      <alignment horizontal="center" vertical="center"/>
    </xf>
    <xf numFmtId="0" fontId="4" fillId="0" borderId="30" xfId="394" applyFont="1" applyBorder="1" applyAlignment="1">
      <alignment horizontal="center" vertical="center"/>
    </xf>
    <xf numFmtId="9" fontId="4" fillId="0" borderId="30" xfId="394" applyNumberFormat="1" applyFont="1" applyBorder="1" applyAlignment="1">
      <alignment horizontal="center" vertical="center"/>
    </xf>
    <xf numFmtId="166" fontId="4" fillId="0" borderId="30" xfId="394" applyNumberFormat="1" applyFont="1" applyBorder="1" applyAlignment="1">
      <alignment horizontal="center" vertical="center"/>
    </xf>
    <xf numFmtId="167" fontId="4" fillId="0" borderId="30" xfId="394" applyNumberFormat="1" applyFont="1" applyBorder="1" applyAlignment="1">
      <alignment horizontal="center" vertical="center"/>
    </xf>
    <xf numFmtId="0" fontId="4" fillId="0" borderId="0" xfId="394" applyFont="1" applyAlignment="1">
      <alignment horizontal="center" vertical="center"/>
    </xf>
    <xf numFmtId="9" fontId="4" fillId="0" borderId="0" xfId="394" applyNumberFormat="1" applyFont="1" applyAlignment="1">
      <alignment horizontal="center" vertical="center"/>
    </xf>
    <xf numFmtId="166" fontId="4" fillId="0" borderId="0" xfId="394" applyNumberFormat="1" applyFont="1" applyAlignment="1">
      <alignment horizontal="center" vertical="center"/>
    </xf>
    <xf numFmtId="166" fontId="4" fillId="0" borderId="0" xfId="0" applyNumberFormat="1" applyFont="1" applyAlignment="1">
      <alignment horizontal="left" vertical="center"/>
    </xf>
    <xf numFmtId="0" fontId="4" fillId="0" borderId="24" xfId="394" applyFont="1" applyBorder="1" applyAlignment="1">
      <alignment horizontal="center" vertical="center"/>
    </xf>
    <xf numFmtId="0" fontId="4" fillId="0" borderId="15" xfId="394" applyFont="1" applyBorder="1" applyAlignment="1">
      <alignment horizontal="center" vertical="center"/>
    </xf>
    <xf numFmtId="0" fontId="4" fillId="0" borderId="25" xfId="394" applyFont="1" applyBorder="1" applyAlignment="1">
      <alignment horizontal="center" vertical="center"/>
    </xf>
    <xf numFmtId="0" fontId="4" fillId="0" borderId="23" xfId="394" applyFont="1" applyBorder="1" applyAlignment="1">
      <alignment horizontal="center" vertical="center"/>
    </xf>
    <xf numFmtId="167" fontId="4" fillId="0" borderId="30" xfId="513" applyNumberFormat="1" applyFont="1" applyFill="1" applyBorder="1" applyAlignment="1">
      <alignment horizontal="center" vertical="center"/>
    </xf>
    <xf numFmtId="3" fontId="4" fillId="0" borderId="20" xfId="394" applyNumberFormat="1" applyFont="1" applyBorder="1" applyAlignment="1">
      <alignment horizontal="left" vertical="center"/>
    </xf>
    <xf numFmtId="3" fontId="4" fillId="0" borderId="19" xfId="394" applyNumberFormat="1" applyFont="1" applyBorder="1" applyAlignment="1">
      <alignment horizontal="center" vertical="center"/>
    </xf>
    <xf numFmtId="0" fontId="4" fillId="0" borderId="28" xfId="394" applyFont="1" applyBorder="1" applyAlignment="1">
      <alignment horizontal="center" vertical="center"/>
    </xf>
    <xf numFmtId="0" fontId="4" fillId="0" borderId="27" xfId="394" applyFont="1" applyBorder="1" applyAlignment="1">
      <alignment horizontal="center" vertical="center"/>
    </xf>
    <xf numFmtId="0" fontId="4" fillId="0" borderId="29" xfId="394" applyFont="1" applyBorder="1" applyAlignment="1">
      <alignment horizontal="center" vertical="center"/>
    </xf>
    <xf numFmtId="0" fontId="4" fillId="0" borderId="12" xfId="394" applyFont="1" applyBorder="1" applyAlignment="1">
      <alignment horizontal="left" vertical="center"/>
    </xf>
    <xf numFmtId="0" fontId="7" fillId="0" borderId="11" xfId="394" applyFont="1" applyBorder="1" applyAlignment="1">
      <alignment horizontal="center" vertical="center" wrapText="1"/>
    </xf>
    <xf numFmtId="0" fontId="7" fillId="0" borderId="12" xfId="394" applyFont="1" applyBorder="1" applyAlignment="1">
      <alignment horizontal="center" vertical="center" wrapText="1"/>
    </xf>
    <xf numFmtId="0" fontId="7" fillId="0" borderId="0" xfId="394" applyFont="1" applyAlignment="1">
      <alignment horizontal="left" vertical="center" wrapText="1"/>
    </xf>
    <xf numFmtId="166" fontId="4" fillId="0" borderId="18" xfId="394" applyNumberFormat="1" applyFont="1" applyBorder="1" applyAlignment="1">
      <alignment horizontal="center" vertical="center"/>
    </xf>
    <xf numFmtId="167" fontId="5" fillId="0" borderId="22" xfId="394" applyNumberFormat="1" applyFont="1" applyBorder="1" applyAlignment="1">
      <alignment horizontal="center" vertical="center"/>
    </xf>
    <xf numFmtId="0" fontId="4" fillId="0" borderId="17" xfId="394" applyFont="1" applyBorder="1" applyAlignment="1">
      <alignment horizontal="center" vertical="center"/>
    </xf>
    <xf numFmtId="3" fontId="4" fillId="0" borderId="33" xfId="394" applyNumberFormat="1" applyFont="1" applyBorder="1" applyAlignment="1">
      <alignment horizontal="center" vertical="center"/>
    </xf>
    <xf numFmtId="0" fontId="4" fillId="0" borderId="33" xfId="394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3" fontId="39" fillId="0" borderId="11" xfId="394" applyNumberFormat="1" applyFont="1" applyBorder="1" applyAlignment="1">
      <alignment horizontal="center" vertical="center"/>
    </xf>
    <xf numFmtId="165" fontId="4" fillId="0" borderId="11" xfId="394" applyNumberFormat="1" applyFont="1" applyBorder="1" applyAlignment="1" applyProtection="1">
      <alignment horizontal="center" vertical="center"/>
      <protection locked="0"/>
    </xf>
    <xf numFmtId="3" fontId="39" fillId="0" borderId="0" xfId="394" applyNumberFormat="1" applyFont="1" applyAlignment="1">
      <alignment horizontal="center" vertical="center"/>
    </xf>
    <xf numFmtId="165" fontId="4" fillId="0" borderId="0" xfId="394" applyNumberFormat="1" applyFont="1" applyAlignment="1" applyProtection="1">
      <alignment horizontal="center" vertical="center"/>
      <protection locked="0"/>
    </xf>
    <xf numFmtId="167" fontId="5" fillId="0" borderId="0" xfId="394" applyNumberFormat="1" applyFont="1" applyAlignment="1">
      <alignment horizontal="center" vertical="center"/>
    </xf>
    <xf numFmtId="9" fontId="8" fillId="0" borderId="11" xfId="394" applyNumberFormat="1" applyFont="1" applyBorder="1" applyAlignment="1">
      <alignment horizontal="center" vertical="center"/>
    </xf>
    <xf numFmtId="0" fontId="8" fillId="0" borderId="17" xfId="394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8" fontId="4" fillId="0" borderId="11" xfId="394" applyNumberFormat="1" applyFont="1" applyBorder="1" applyAlignment="1">
      <alignment horizontal="center" vertical="center"/>
    </xf>
    <xf numFmtId="8" fontId="4" fillId="0" borderId="12" xfId="394" applyNumberFormat="1" applyFont="1" applyBorder="1" applyAlignment="1">
      <alignment horizontal="center" vertical="center"/>
    </xf>
    <xf numFmtId="167" fontId="5" fillId="0" borderId="59" xfId="512" applyNumberFormat="1" applyFont="1" applyFill="1" applyBorder="1" applyAlignment="1">
      <alignment horizontal="center" vertical="center"/>
    </xf>
    <xf numFmtId="167" fontId="5" fillId="0" borderId="61" xfId="512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left" vertical="center" wrapText="1"/>
    </xf>
    <xf numFmtId="166" fontId="35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1" fontId="5" fillId="0" borderId="14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1" fontId="37" fillId="0" borderId="53" xfId="0" applyNumberFormat="1" applyFont="1" applyBorder="1" applyAlignment="1">
      <alignment horizontal="center" vertical="center" wrapText="1"/>
    </xf>
    <xf numFmtId="49" fontId="37" fillId="0" borderId="53" xfId="0" applyNumberFormat="1" applyFont="1" applyBorder="1" applyAlignment="1">
      <alignment horizontal="center" vertical="center" wrapText="1"/>
    </xf>
    <xf numFmtId="0" fontId="37" fillId="0" borderId="53" xfId="0" applyFont="1" applyBorder="1" applyAlignment="1">
      <alignment horizontal="center" vertical="center" wrapText="1"/>
    </xf>
    <xf numFmtId="3" fontId="37" fillId="0" borderId="53" xfId="0" applyNumberFormat="1" applyFont="1" applyBorder="1" applyAlignment="1">
      <alignment horizontal="center" vertical="center" wrapText="1"/>
    </xf>
    <xf numFmtId="3" fontId="37" fillId="0" borderId="54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49" fontId="5" fillId="0" borderId="55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left" vertical="center"/>
    </xf>
    <xf numFmtId="16" fontId="5" fillId="0" borderId="11" xfId="394" applyNumberFormat="1" applyFont="1" applyBorder="1" applyAlignment="1">
      <alignment horizontal="center" vertical="center" wrapText="1"/>
    </xf>
    <xf numFmtId="3" fontId="5" fillId="0" borderId="11" xfId="394" applyNumberFormat="1" applyFont="1" applyBorder="1" applyAlignment="1">
      <alignment horizontal="center" vertical="center"/>
    </xf>
    <xf numFmtId="0" fontId="5" fillId="0" borderId="11" xfId="394" applyFont="1" applyBorder="1" applyAlignment="1">
      <alignment horizontal="center" vertical="center"/>
    </xf>
    <xf numFmtId="16" fontId="5" fillId="0" borderId="0" xfId="394" applyNumberFormat="1" applyFont="1" applyAlignment="1">
      <alignment horizontal="center" vertical="center" wrapText="1"/>
    </xf>
    <xf numFmtId="1" fontId="4" fillId="0" borderId="0" xfId="394" applyNumberFormat="1" applyFont="1" applyAlignment="1">
      <alignment horizontal="center" vertical="center" wrapText="1"/>
    </xf>
    <xf numFmtId="16" fontId="35" fillId="0" borderId="11" xfId="394" applyNumberFormat="1" applyFont="1" applyBorder="1" applyAlignment="1">
      <alignment horizontal="center" vertical="center" wrapText="1"/>
    </xf>
    <xf numFmtId="49" fontId="34" fillId="0" borderId="11" xfId="394" applyNumberFormat="1" applyFont="1" applyBorder="1" applyAlignment="1">
      <alignment horizontal="left" vertical="center" wrapText="1"/>
    </xf>
    <xf numFmtId="1" fontId="34" fillId="0" borderId="11" xfId="394" applyNumberFormat="1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/>
    </xf>
    <xf numFmtId="0" fontId="37" fillId="0" borderId="19" xfId="521" applyNumberFormat="1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1" fontId="75" fillId="50" borderId="0" xfId="0" applyNumberFormat="1" applyFont="1" applyFill="1" applyAlignment="1">
      <alignment horizontal="left" vertical="center"/>
    </xf>
    <xf numFmtId="1" fontId="75" fillId="50" borderId="0" xfId="0" applyNumberFormat="1" applyFont="1" applyFill="1" applyAlignment="1">
      <alignment horizontal="center" vertical="center" wrapText="1"/>
    </xf>
    <xf numFmtId="1" fontId="4" fillId="50" borderId="0" xfId="0" applyNumberFormat="1" applyFont="1" applyFill="1" applyAlignment="1">
      <alignment horizontal="left" vertical="center"/>
    </xf>
    <xf numFmtId="1" fontId="4" fillId="50" borderId="0" xfId="0" applyNumberFormat="1" applyFont="1" applyFill="1" applyAlignment="1">
      <alignment horizontal="center" vertical="center" wrapText="1"/>
    </xf>
    <xf numFmtId="0" fontId="38" fillId="0" borderId="11" xfId="394" applyFont="1" applyBorder="1" applyAlignment="1">
      <alignment horizontal="center" vertical="center" wrapText="1"/>
    </xf>
    <xf numFmtId="167" fontId="4" fillId="0" borderId="22" xfId="0" applyNumberFormat="1" applyFont="1" applyBorder="1" applyAlignment="1">
      <alignment horizontal="center" vertical="center"/>
    </xf>
    <xf numFmtId="167" fontId="4" fillId="0" borderId="59" xfId="0" applyNumberFormat="1" applyFont="1" applyBorder="1" applyAlignment="1">
      <alignment horizontal="center" vertical="center"/>
    </xf>
    <xf numFmtId="0" fontId="5" fillId="0" borderId="34" xfId="394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5" fillId="0" borderId="18" xfId="394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1" fontId="4" fillId="26" borderId="0" xfId="0" applyNumberFormat="1" applyFont="1" applyFill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394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33" xfId="394" applyFont="1" applyBorder="1" applyAlignment="1">
      <alignment horizontal="right" vertical="center"/>
    </xf>
    <xf numFmtId="1" fontId="5" fillId="0" borderId="11" xfId="394" applyNumberFormat="1" applyFont="1" applyBorder="1" applyAlignment="1">
      <alignment horizontal="center" vertical="center"/>
    </xf>
    <xf numFmtId="0" fontId="76" fillId="0" borderId="11" xfId="0" applyFont="1" applyBorder="1" applyAlignment="1">
      <alignment horizontal="center" vertical="center"/>
    </xf>
    <xf numFmtId="1" fontId="37" fillId="50" borderId="0" xfId="0" applyNumberFormat="1" applyFont="1" applyFill="1" applyAlignment="1">
      <alignment horizontal="center" vertical="center" wrapText="1"/>
    </xf>
    <xf numFmtId="0" fontId="0" fillId="50" borderId="0" xfId="0" applyFill="1" applyAlignment="1">
      <alignment horizontal="center" vertical="center"/>
    </xf>
    <xf numFmtId="1" fontId="37" fillId="50" borderId="33" xfId="0" applyNumberFormat="1" applyFont="1" applyFill="1" applyBorder="1" applyAlignment="1">
      <alignment horizontal="center" vertical="center" wrapText="1"/>
    </xf>
    <xf numFmtId="0" fontId="0" fillId="50" borderId="33" xfId="0" applyFill="1" applyBorder="1" applyAlignment="1">
      <alignment horizontal="center" vertical="center"/>
    </xf>
  </cellXfs>
  <cellStyles count="522">
    <cellStyle name="20% - akcent 1 2" xfId="1" xr:uid="{00000000-0005-0000-0000-000000000000}"/>
    <cellStyle name="20% - akcent 1 2 2" xfId="2" xr:uid="{00000000-0005-0000-0000-000001000000}"/>
    <cellStyle name="20% - akcent 1 2 3" xfId="3" xr:uid="{00000000-0005-0000-0000-000002000000}"/>
    <cellStyle name="20% - akcent 1 3" xfId="4" xr:uid="{00000000-0005-0000-0000-000003000000}"/>
    <cellStyle name="20% - akcent 2 2" xfId="5" xr:uid="{00000000-0005-0000-0000-000004000000}"/>
    <cellStyle name="20% - akcent 2 2 2" xfId="6" xr:uid="{00000000-0005-0000-0000-000005000000}"/>
    <cellStyle name="20% - akcent 2 2 3" xfId="7" xr:uid="{00000000-0005-0000-0000-000006000000}"/>
    <cellStyle name="20% - akcent 2 3" xfId="8" xr:uid="{00000000-0005-0000-0000-000007000000}"/>
    <cellStyle name="20% - akcent 3 2" xfId="9" xr:uid="{00000000-0005-0000-0000-000008000000}"/>
    <cellStyle name="20% - akcent 3 2 2" xfId="10" xr:uid="{00000000-0005-0000-0000-000009000000}"/>
    <cellStyle name="20% - akcent 3 2 3" xfId="11" xr:uid="{00000000-0005-0000-0000-00000A000000}"/>
    <cellStyle name="20% - akcent 3 3" xfId="12" xr:uid="{00000000-0005-0000-0000-00000B000000}"/>
    <cellStyle name="20% - akcent 4 2" xfId="13" xr:uid="{00000000-0005-0000-0000-00000C000000}"/>
    <cellStyle name="20% - akcent 4 2 2" xfId="14" xr:uid="{00000000-0005-0000-0000-00000D000000}"/>
    <cellStyle name="20% - akcent 4 2 3" xfId="15" xr:uid="{00000000-0005-0000-0000-00000E000000}"/>
    <cellStyle name="20% - akcent 4 3" xfId="16" xr:uid="{00000000-0005-0000-0000-00000F000000}"/>
    <cellStyle name="20% - akcent 5 2" xfId="17" xr:uid="{00000000-0005-0000-0000-000010000000}"/>
    <cellStyle name="20% - akcent 5 2 2" xfId="18" xr:uid="{00000000-0005-0000-0000-000011000000}"/>
    <cellStyle name="20% - akcent 5 2 3" xfId="19" xr:uid="{00000000-0005-0000-0000-000012000000}"/>
    <cellStyle name="20% - akcent 5 3" xfId="20" xr:uid="{00000000-0005-0000-0000-000013000000}"/>
    <cellStyle name="20% - akcent 6 2" xfId="21" xr:uid="{00000000-0005-0000-0000-000014000000}"/>
    <cellStyle name="20% - akcent 6 2 2" xfId="22" xr:uid="{00000000-0005-0000-0000-000015000000}"/>
    <cellStyle name="20% - akcent 6 2 3" xfId="23" xr:uid="{00000000-0005-0000-0000-000016000000}"/>
    <cellStyle name="20% - akcent 6 3" xfId="24" xr:uid="{00000000-0005-0000-0000-000017000000}"/>
    <cellStyle name="40% - akcent 1 2" xfId="25" xr:uid="{00000000-0005-0000-0000-000018000000}"/>
    <cellStyle name="40% - akcent 1 2 2" xfId="26" xr:uid="{00000000-0005-0000-0000-000019000000}"/>
    <cellStyle name="40% - akcent 1 2 3" xfId="27" xr:uid="{00000000-0005-0000-0000-00001A000000}"/>
    <cellStyle name="40% - akcent 1 3" xfId="28" xr:uid="{00000000-0005-0000-0000-00001B000000}"/>
    <cellStyle name="40% - akcent 2 2" xfId="29" xr:uid="{00000000-0005-0000-0000-00001C000000}"/>
    <cellStyle name="40% - akcent 2 2 2" xfId="30" xr:uid="{00000000-0005-0000-0000-00001D000000}"/>
    <cellStyle name="40% - akcent 2 2 3" xfId="31" xr:uid="{00000000-0005-0000-0000-00001E000000}"/>
    <cellStyle name="40% - akcent 2 3" xfId="32" xr:uid="{00000000-0005-0000-0000-00001F000000}"/>
    <cellStyle name="40% - akcent 3 2" xfId="33" xr:uid="{00000000-0005-0000-0000-000020000000}"/>
    <cellStyle name="40% - akcent 3 2 2" xfId="34" xr:uid="{00000000-0005-0000-0000-000021000000}"/>
    <cellStyle name="40% - akcent 3 2 3" xfId="35" xr:uid="{00000000-0005-0000-0000-000022000000}"/>
    <cellStyle name="40% - akcent 3 3" xfId="36" xr:uid="{00000000-0005-0000-0000-000023000000}"/>
    <cellStyle name="40% - akcent 4 2" xfId="37" xr:uid="{00000000-0005-0000-0000-000024000000}"/>
    <cellStyle name="40% - akcent 4 2 2" xfId="38" xr:uid="{00000000-0005-0000-0000-000025000000}"/>
    <cellStyle name="40% - akcent 4 2 3" xfId="39" xr:uid="{00000000-0005-0000-0000-000026000000}"/>
    <cellStyle name="40% - akcent 4 3" xfId="40" xr:uid="{00000000-0005-0000-0000-000027000000}"/>
    <cellStyle name="40% - akcent 5 2" xfId="41" xr:uid="{00000000-0005-0000-0000-000028000000}"/>
    <cellStyle name="40% - akcent 5 2 2" xfId="42" xr:uid="{00000000-0005-0000-0000-000029000000}"/>
    <cellStyle name="40% - akcent 5 2 3" xfId="43" xr:uid="{00000000-0005-0000-0000-00002A000000}"/>
    <cellStyle name="40% - akcent 5 3" xfId="44" xr:uid="{00000000-0005-0000-0000-00002B000000}"/>
    <cellStyle name="40% - akcent 6 2" xfId="45" xr:uid="{00000000-0005-0000-0000-00002C000000}"/>
    <cellStyle name="40% - akcent 6 2 2" xfId="46" xr:uid="{00000000-0005-0000-0000-00002D000000}"/>
    <cellStyle name="40% - akcent 6 2 3" xfId="47" xr:uid="{00000000-0005-0000-0000-00002E000000}"/>
    <cellStyle name="40% - akcent 6 3" xfId="48" xr:uid="{00000000-0005-0000-0000-00002F000000}"/>
    <cellStyle name="60% - akcent 1 2" xfId="49" xr:uid="{00000000-0005-0000-0000-000030000000}"/>
    <cellStyle name="60% - akcent 1 2 2" xfId="50" xr:uid="{00000000-0005-0000-0000-000031000000}"/>
    <cellStyle name="60% - akcent 1 2 3" xfId="51" xr:uid="{00000000-0005-0000-0000-000032000000}"/>
    <cellStyle name="60% - akcent 1 3" xfId="52" xr:uid="{00000000-0005-0000-0000-000033000000}"/>
    <cellStyle name="60% - akcent 2 2" xfId="53" xr:uid="{00000000-0005-0000-0000-000034000000}"/>
    <cellStyle name="60% - akcent 2 2 2" xfId="54" xr:uid="{00000000-0005-0000-0000-000035000000}"/>
    <cellStyle name="60% - akcent 2 2 3" xfId="55" xr:uid="{00000000-0005-0000-0000-000036000000}"/>
    <cellStyle name="60% - akcent 2 3" xfId="56" xr:uid="{00000000-0005-0000-0000-000037000000}"/>
    <cellStyle name="60% - akcent 3 2" xfId="57" xr:uid="{00000000-0005-0000-0000-000038000000}"/>
    <cellStyle name="60% - akcent 3 2 2" xfId="58" xr:uid="{00000000-0005-0000-0000-000039000000}"/>
    <cellStyle name="60% - akcent 3 2 3" xfId="59" xr:uid="{00000000-0005-0000-0000-00003A000000}"/>
    <cellStyle name="60% - akcent 3 3" xfId="60" xr:uid="{00000000-0005-0000-0000-00003B000000}"/>
    <cellStyle name="60% - akcent 4 2" xfId="61" xr:uid="{00000000-0005-0000-0000-00003C000000}"/>
    <cellStyle name="60% - akcent 4 2 2" xfId="62" xr:uid="{00000000-0005-0000-0000-00003D000000}"/>
    <cellStyle name="60% - akcent 4 2 3" xfId="63" xr:uid="{00000000-0005-0000-0000-00003E000000}"/>
    <cellStyle name="60% - akcent 4 3" xfId="64" xr:uid="{00000000-0005-0000-0000-00003F000000}"/>
    <cellStyle name="60% - akcent 5 2" xfId="65" xr:uid="{00000000-0005-0000-0000-000040000000}"/>
    <cellStyle name="60% - akcent 5 2 2" xfId="66" xr:uid="{00000000-0005-0000-0000-000041000000}"/>
    <cellStyle name="60% - akcent 5 2 3" xfId="67" xr:uid="{00000000-0005-0000-0000-000042000000}"/>
    <cellStyle name="60% - akcent 5 3" xfId="68" xr:uid="{00000000-0005-0000-0000-000043000000}"/>
    <cellStyle name="60% - akcent 6 2" xfId="69" xr:uid="{00000000-0005-0000-0000-000044000000}"/>
    <cellStyle name="60% - akcent 6 2 2" xfId="70" xr:uid="{00000000-0005-0000-0000-000045000000}"/>
    <cellStyle name="60% - akcent 6 2 3" xfId="71" xr:uid="{00000000-0005-0000-0000-000046000000}"/>
    <cellStyle name="60% - akcent 6 3" xfId="72" xr:uid="{00000000-0005-0000-0000-000047000000}"/>
    <cellStyle name="Akcent 1 2" xfId="73" xr:uid="{00000000-0005-0000-0000-000048000000}"/>
    <cellStyle name="Akcent 1 2 2" xfId="74" xr:uid="{00000000-0005-0000-0000-000049000000}"/>
    <cellStyle name="Akcent 1 2 3" xfId="75" xr:uid="{00000000-0005-0000-0000-00004A000000}"/>
    <cellStyle name="Akcent 1 3" xfId="76" xr:uid="{00000000-0005-0000-0000-00004B000000}"/>
    <cellStyle name="Akcent 2 2" xfId="77" xr:uid="{00000000-0005-0000-0000-00004C000000}"/>
    <cellStyle name="Akcent 2 2 2" xfId="78" xr:uid="{00000000-0005-0000-0000-00004D000000}"/>
    <cellStyle name="Akcent 2 2 3" xfId="79" xr:uid="{00000000-0005-0000-0000-00004E000000}"/>
    <cellStyle name="Akcent 2 3" xfId="80" xr:uid="{00000000-0005-0000-0000-00004F000000}"/>
    <cellStyle name="Akcent 3 2" xfId="81" xr:uid="{00000000-0005-0000-0000-000050000000}"/>
    <cellStyle name="Akcent 3 2 2" xfId="82" xr:uid="{00000000-0005-0000-0000-000051000000}"/>
    <cellStyle name="Akcent 3 2 3" xfId="83" xr:uid="{00000000-0005-0000-0000-000052000000}"/>
    <cellStyle name="Akcent 3 3" xfId="84" xr:uid="{00000000-0005-0000-0000-000053000000}"/>
    <cellStyle name="Akcent 4 2" xfId="85" xr:uid="{00000000-0005-0000-0000-000054000000}"/>
    <cellStyle name="Akcent 4 2 2" xfId="86" xr:uid="{00000000-0005-0000-0000-000055000000}"/>
    <cellStyle name="Akcent 4 2 3" xfId="87" xr:uid="{00000000-0005-0000-0000-000056000000}"/>
    <cellStyle name="Akcent 4 3" xfId="88" xr:uid="{00000000-0005-0000-0000-000057000000}"/>
    <cellStyle name="Akcent 5 2" xfId="89" xr:uid="{00000000-0005-0000-0000-000058000000}"/>
    <cellStyle name="Akcent 5 2 2" xfId="90" xr:uid="{00000000-0005-0000-0000-000059000000}"/>
    <cellStyle name="Akcent 5 2 3" xfId="91" xr:uid="{00000000-0005-0000-0000-00005A000000}"/>
    <cellStyle name="Akcent 5 3" xfId="92" xr:uid="{00000000-0005-0000-0000-00005B000000}"/>
    <cellStyle name="Akcent 6 2" xfId="93" xr:uid="{00000000-0005-0000-0000-00005C000000}"/>
    <cellStyle name="Akcent 6 2 2" xfId="94" xr:uid="{00000000-0005-0000-0000-00005D000000}"/>
    <cellStyle name="Akcent 6 2 3" xfId="95" xr:uid="{00000000-0005-0000-0000-00005E000000}"/>
    <cellStyle name="Akcent 6 3" xfId="96" xr:uid="{00000000-0005-0000-0000-00005F000000}"/>
    <cellStyle name="Dane wejściowe 2" xfId="97" xr:uid="{00000000-0005-0000-0000-000060000000}"/>
    <cellStyle name="Dane wejściowe 2 2" xfId="98" xr:uid="{00000000-0005-0000-0000-000061000000}"/>
    <cellStyle name="Dane wejściowe 2 3" xfId="99" xr:uid="{00000000-0005-0000-0000-000062000000}"/>
    <cellStyle name="Dane wejściowe 3" xfId="100" xr:uid="{00000000-0005-0000-0000-000063000000}"/>
    <cellStyle name="Dane wyjściowe 2" xfId="101" xr:uid="{00000000-0005-0000-0000-000064000000}"/>
    <cellStyle name="Dane wyjściowe 2 2" xfId="102" xr:uid="{00000000-0005-0000-0000-000065000000}"/>
    <cellStyle name="Dane wyjściowe 2 3" xfId="103" xr:uid="{00000000-0005-0000-0000-000066000000}"/>
    <cellStyle name="Dane wyjściowe 3" xfId="104" xr:uid="{00000000-0005-0000-0000-000067000000}"/>
    <cellStyle name="Dobre 2" xfId="105" xr:uid="{00000000-0005-0000-0000-000068000000}"/>
    <cellStyle name="Dobre 2 2" xfId="106" xr:uid="{00000000-0005-0000-0000-000069000000}"/>
    <cellStyle name="Dobre 2 3" xfId="107" xr:uid="{00000000-0005-0000-0000-00006A000000}"/>
    <cellStyle name="Dobre 3" xfId="108" xr:uid="{00000000-0005-0000-0000-00006B000000}"/>
    <cellStyle name="Dziesiętny" xfId="109" builtinId="3"/>
    <cellStyle name="Dziesiętny 2" xfId="110" xr:uid="{00000000-0005-0000-0000-00006D000000}"/>
    <cellStyle name="Dziesiętny 2 2" xfId="111" xr:uid="{00000000-0005-0000-0000-00006E000000}"/>
    <cellStyle name="Dziesiętny 2 2 2" xfId="112" xr:uid="{00000000-0005-0000-0000-00006F000000}"/>
    <cellStyle name="Dziesiętny 2 2 3" xfId="113" xr:uid="{00000000-0005-0000-0000-000070000000}"/>
    <cellStyle name="Dziesiętny 2 3" xfId="114" xr:uid="{00000000-0005-0000-0000-000071000000}"/>
    <cellStyle name="Dziesiętny 2 3 2" xfId="115" xr:uid="{00000000-0005-0000-0000-000072000000}"/>
    <cellStyle name="Dziesiętny 2 3 2 2" xfId="116" xr:uid="{00000000-0005-0000-0000-000073000000}"/>
    <cellStyle name="Dziesiętny 2 3 2 3" xfId="117" xr:uid="{00000000-0005-0000-0000-000074000000}"/>
    <cellStyle name="Dziesiętny 2 3 3" xfId="118" xr:uid="{00000000-0005-0000-0000-000075000000}"/>
    <cellStyle name="Dziesiętny 2 3 4" xfId="119" xr:uid="{00000000-0005-0000-0000-000076000000}"/>
    <cellStyle name="Dziesiętny 2 4" xfId="120" xr:uid="{00000000-0005-0000-0000-000077000000}"/>
    <cellStyle name="Dziesiętny 2 4 2" xfId="121" xr:uid="{00000000-0005-0000-0000-000078000000}"/>
    <cellStyle name="Dziesiętny 2 4 3" xfId="122" xr:uid="{00000000-0005-0000-0000-000079000000}"/>
    <cellStyle name="Dziesiętny 2 5" xfId="123" xr:uid="{00000000-0005-0000-0000-00007A000000}"/>
    <cellStyle name="Dziesiętny 3" xfId="124" xr:uid="{00000000-0005-0000-0000-00007B000000}"/>
    <cellStyle name="Dziesiętny 3 2" xfId="125" xr:uid="{00000000-0005-0000-0000-00007C000000}"/>
    <cellStyle name="Dziesiętny 3 3" xfId="126" xr:uid="{00000000-0005-0000-0000-00007D000000}"/>
    <cellStyle name="Dziesiętny 3 4" xfId="127" xr:uid="{00000000-0005-0000-0000-00007E000000}"/>
    <cellStyle name="Dziesiętny 3 5" xfId="128" xr:uid="{00000000-0005-0000-0000-00007F000000}"/>
    <cellStyle name="Dziesiętny 4" xfId="129" xr:uid="{00000000-0005-0000-0000-000080000000}"/>
    <cellStyle name="Dziesiętny 5" xfId="130" xr:uid="{00000000-0005-0000-0000-000081000000}"/>
    <cellStyle name="Dziesiętny 6" xfId="131" xr:uid="{00000000-0005-0000-0000-000082000000}"/>
    <cellStyle name="Dziesiętny 7" xfId="132" xr:uid="{00000000-0005-0000-0000-000083000000}"/>
    <cellStyle name="Dziesiętny 8" xfId="133" xr:uid="{00000000-0005-0000-0000-000084000000}"/>
    <cellStyle name="Euro" xfId="134" xr:uid="{00000000-0005-0000-0000-000085000000}"/>
    <cellStyle name="Euro 2" xfId="135" xr:uid="{00000000-0005-0000-0000-000086000000}"/>
    <cellStyle name="Euro 2 2" xfId="136" xr:uid="{00000000-0005-0000-0000-000087000000}"/>
    <cellStyle name="Euro 3" xfId="137" xr:uid="{00000000-0005-0000-0000-000088000000}"/>
    <cellStyle name="Euro 4" xfId="138" xr:uid="{00000000-0005-0000-0000-000089000000}"/>
    <cellStyle name="Euro 5" xfId="139" xr:uid="{00000000-0005-0000-0000-00008A000000}"/>
    <cellStyle name="Euro 6" xfId="140" xr:uid="{00000000-0005-0000-0000-00008B000000}"/>
    <cellStyle name="Excel Built-in Normal" xfId="141" xr:uid="{00000000-0005-0000-0000-00008C000000}"/>
    <cellStyle name="Excel Built-in Normal 2" xfId="142" xr:uid="{00000000-0005-0000-0000-00008D000000}"/>
    <cellStyle name="Heading" xfId="143" xr:uid="{00000000-0005-0000-0000-00008E000000}"/>
    <cellStyle name="Heading 2" xfId="144" xr:uid="{00000000-0005-0000-0000-00008F000000}"/>
    <cellStyle name="Heading 3" xfId="145" xr:uid="{00000000-0005-0000-0000-000090000000}"/>
    <cellStyle name="Heading 4" xfId="146" xr:uid="{00000000-0005-0000-0000-000091000000}"/>
    <cellStyle name="Heading1" xfId="147" xr:uid="{00000000-0005-0000-0000-000092000000}"/>
    <cellStyle name="Heading1 2" xfId="148" xr:uid="{00000000-0005-0000-0000-000093000000}"/>
    <cellStyle name="Heading1 3" xfId="149" xr:uid="{00000000-0005-0000-0000-000094000000}"/>
    <cellStyle name="Heading1 4" xfId="150" xr:uid="{00000000-0005-0000-0000-000095000000}"/>
    <cellStyle name="Hiperłącze 2" xfId="151" xr:uid="{00000000-0005-0000-0000-000096000000}"/>
    <cellStyle name="Hiperłącze 2 2" xfId="152" xr:uid="{00000000-0005-0000-0000-000097000000}"/>
    <cellStyle name="Hiperłącze 2 3" xfId="153" xr:uid="{00000000-0005-0000-0000-000098000000}"/>
    <cellStyle name="Hiperłącze 3" xfId="154" xr:uid="{00000000-0005-0000-0000-000099000000}"/>
    <cellStyle name="Hiperłącze 3 2" xfId="155" xr:uid="{00000000-0005-0000-0000-00009A000000}"/>
    <cellStyle name="Hiperłącze 3 3" xfId="156" xr:uid="{00000000-0005-0000-0000-00009B000000}"/>
    <cellStyle name="Hiperłącze 4" xfId="157" xr:uid="{00000000-0005-0000-0000-00009C000000}"/>
    <cellStyle name="Hiperłącze 4 2" xfId="158" xr:uid="{00000000-0005-0000-0000-00009D000000}"/>
    <cellStyle name="Hiperłącze 4 3" xfId="159" xr:uid="{00000000-0005-0000-0000-00009E000000}"/>
    <cellStyle name="Komórka połączona 2" xfId="160" xr:uid="{00000000-0005-0000-0000-00009F000000}"/>
    <cellStyle name="Komórka połączona 2 2" xfId="161" xr:uid="{00000000-0005-0000-0000-0000A0000000}"/>
    <cellStyle name="Komórka połączona 2 3" xfId="162" xr:uid="{00000000-0005-0000-0000-0000A1000000}"/>
    <cellStyle name="Komórka połączona 3" xfId="163" xr:uid="{00000000-0005-0000-0000-0000A2000000}"/>
    <cellStyle name="Komórka zaznaczona 2" xfId="164" xr:uid="{00000000-0005-0000-0000-0000A3000000}"/>
    <cellStyle name="Komórka zaznaczona 2 2" xfId="165" xr:uid="{00000000-0005-0000-0000-0000A4000000}"/>
    <cellStyle name="Komórka zaznaczona 2 3" xfId="166" xr:uid="{00000000-0005-0000-0000-0000A5000000}"/>
    <cellStyle name="Komórka zaznaczona 3" xfId="167" xr:uid="{00000000-0005-0000-0000-0000A6000000}"/>
    <cellStyle name="Nagłówek 1 2" xfId="168" xr:uid="{00000000-0005-0000-0000-0000A7000000}"/>
    <cellStyle name="Nagłówek 1 2 2" xfId="169" xr:uid="{00000000-0005-0000-0000-0000A8000000}"/>
    <cellStyle name="Nagłówek 1 2 3" xfId="170" xr:uid="{00000000-0005-0000-0000-0000A9000000}"/>
    <cellStyle name="Nagłówek 1 3" xfId="171" xr:uid="{00000000-0005-0000-0000-0000AA000000}"/>
    <cellStyle name="Nagłówek 2" xfId="518" builtinId="17" hidden="1"/>
    <cellStyle name="Nagłówek 2 2" xfId="172" xr:uid="{00000000-0005-0000-0000-0000AC000000}"/>
    <cellStyle name="Nagłówek 2 2 2" xfId="173" xr:uid="{00000000-0005-0000-0000-0000AD000000}"/>
    <cellStyle name="Nagłówek 2 2 3" xfId="174" xr:uid="{00000000-0005-0000-0000-0000AE000000}"/>
    <cellStyle name="Nagłówek 2 3" xfId="175" xr:uid="{00000000-0005-0000-0000-0000AF000000}"/>
    <cellStyle name="Nagłówek 3" xfId="519" builtinId="18" hidden="1"/>
    <cellStyle name="Nagłówek 3 2" xfId="176" xr:uid="{00000000-0005-0000-0000-0000B1000000}"/>
    <cellStyle name="Nagłówek 3 2 2" xfId="177" xr:uid="{00000000-0005-0000-0000-0000B2000000}"/>
    <cellStyle name="Nagłówek 3 2 3" xfId="178" xr:uid="{00000000-0005-0000-0000-0000B3000000}"/>
    <cellStyle name="Nagłówek 3 3" xfId="179" xr:uid="{00000000-0005-0000-0000-0000B4000000}"/>
    <cellStyle name="Nagłówek 4" xfId="520" builtinId="19" hidden="1"/>
    <cellStyle name="Nagłówek 4 2" xfId="180" xr:uid="{00000000-0005-0000-0000-0000B6000000}"/>
    <cellStyle name="Nagłówek 4 2 2" xfId="181" xr:uid="{00000000-0005-0000-0000-0000B7000000}"/>
    <cellStyle name="Nagłówek 4 2 3" xfId="182" xr:uid="{00000000-0005-0000-0000-0000B8000000}"/>
    <cellStyle name="Nagłówek 4 3" xfId="183" xr:uid="{00000000-0005-0000-0000-0000B9000000}"/>
    <cellStyle name="Neutralne 2" xfId="184" xr:uid="{00000000-0005-0000-0000-0000BA000000}"/>
    <cellStyle name="Neutralne 2 2" xfId="185" xr:uid="{00000000-0005-0000-0000-0000BB000000}"/>
    <cellStyle name="Neutralne 2 3" xfId="186" xr:uid="{00000000-0005-0000-0000-0000BC000000}"/>
    <cellStyle name="Neutralne 3" xfId="187" xr:uid="{00000000-0005-0000-0000-0000BD000000}"/>
    <cellStyle name="Normal 2" xfId="188" xr:uid="{00000000-0005-0000-0000-0000BE000000}"/>
    <cellStyle name="Normal 6" xfId="189" xr:uid="{00000000-0005-0000-0000-0000BF000000}"/>
    <cellStyle name="Normalny" xfId="0" builtinId="0"/>
    <cellStyle name="Normalny 10" xfId="190" xr:uid="{00000000-0005-0000-0000-0000C1000000}"/>
    <cellStyle name="Normalny 10 2" xfId="191" xr:uid="{00000000-0005-0000-0000-0000C2000000}"/>
    <cellStyle name="Normalny 10 2 2" xfId="192" xr:uid="{00000000-0005-0000-0000-0000C3000000}"/>
    <cellStyle name="Normalny 10 2 3" xfId="193" xr:uid="{00000000-0005-0000-0000-0000C4000000}"/>
    <cellStyle name="Normalny 10 3" xfId="194" xr:uid="{00000000-0005-0000-0000-0000C5000000}"/>
    <cellStyle name="Normalny 10 3 2" xfId="195" xr:uid="{00000000-0005-0000-0000-0000C6000000}"/>
    <cellStyle name="Normalny 10 3 2 2" xfId="196" xr:uid="{00000000-0005-0000-0000-0000C7000000}"/>
    <cellStyle name="Normalny 10 3 2 3" xfId="197" xr:uid="{00000000-0005-0000-0000-0000C8000000}"/>
    <cellStyle name="Normalny 10 3 3" xfId="198" xr:uid="{00000000-0005-0000-0000-0000C9000000}"/>
    <cellStyle name="Normalny 10 3 4" xfId="199" xr:uid="{00000000-0005-0000-0000-0000CA000000}"/>
    <cellStyle name="Normalny 10 4" xfId="200" xr:uid="{00000000-0005-0000-0000-0000CB000000}"/>
    <cellStyle name="Normalny 10 5" xfId="201" xr:uid="{00000000-0005-0000-0000-0000CC000000}"/>
    <cellStyle name="Normalny 11" xfId="202" xr:uid="{00000000-0005-0000-0000-0000CD000000}"/>
    <cellStyle name="Normalny 11 10" xfId="203" xr:uid="{00000000-0005-0000-0000-0000CE000000}"/>
    <cellStyle name="Normalny 11 11" xfId="204" xr:uid="{00000000-0005-0000-0000-0000CF000000}"/>
    <cellStyle name="Normalny 11 2" xfId="205" xr:uid="{00000000-0005-0000-0000-0000D0000000}"/>
    <cellStyle name="Normalny 11 2 2" xfId="206" xr:uid="{00000000-0005-0000-0000-0000D1000000}"/>
    <cellStyle name="Normalny 11 2 2 2" xfId="207" xr:uid="{00000000-0005-0000-0000-0000D2000000}"/>
    <cellStyle name="Normalny 11 2 3" xfId="208" xr:uid="{00000000-0005-0000-0000-0000D3000000}"/>
    <cellStyle name="Normalny 11 2 3 2" xfId="209" xr:uid="{00000000-0005-0000-0000-0000D4000000}"/>
    <cellStyle name="Normalny 11 3" xfId="210" xr:uid="{00000000-0005-0000-0000-0000D5000000}"/>
    <cellStyle name="Normalny 11 3 2" xfId="211" xr:uid="{00000000-0005-0000-0000-0000D6000000}"/>
    <cellStyle name="Normalny 11 3 3" xfId="212" xr:uid="{00000000-0005-0000-0000-0000D7000000}"/>
    <cellStyle name="Normalny 11 4" xfId="213" xr:uid="{00000000-0005-0000-0000-0000D8000000}"/>
    <cellStyle name="Normalny 11 5" xfId="214" xr:uid="{00000000-0005-0000-0000-0000D9000000}"/>
    <cellStyle name="Normalny 11 6" xfId="215" xr:uid="{00000000-0005-0000-0000-0000DA000000}"/>
    <cellStyle name="Normalny 11 7" xfId="216" xr:uid="{00000000-0005-0000-0000-0000DB000000}"/>
    <cellStyle name="Normalny 11 8" xfId="217" xr:uid="{00000000-0005-0000-0000-0000DC000000}"/>
    <cellStyle name="Normalny 11 9" xfId="218" xr:uid="{00000000-0005-0000-0000-0000DD000000}"/>
    <cellStyle name="Normalny 12" xfId="219" xr:uid="{00000000-0005-0000-0000-0000DE000000}"/>
    <cellStyle name="Normalny 12 2" xfId="220" xr:uid="{00000000-0005-0000-0000-0000DF000000}"/>
    <cellStyle name="Normalny 12 2 2" xfId="221" xr:uid="{00000000-0005-0000-0000-0000E0000000}"/>
    <cellStyle name="Normalny 12 2 3" xfId="222" xr:uid="{00000000-0005-0000-0000-0000E1000000}"/>
    <cellStyle name="Normalny 12 3" xfId="223" xr:uid="{00000000-0005-0000-0000-0000E2000000}"/>
    <cellStyle name="Normalny 12 4" xfId="224" xr:uid="{00000000-0005-0000-0000-0000E3000000}"/>
    <cellStyle name="Normalny 13" xfId="225" xr:uid="{00000000-0005-0000-0000-0000E4000000}"/>
    <cellStyle name="Normalny 13 2" xfId="226" xr:uid="{00000000-0005-0000-0000-0000E5000000}"/>
    <cellStyle name="Normalny 13 2 2" xfId="227" xr:uid="{00000000-0005-0000-0000-0000E6000000}"/>
    <cellStyle name="Normalny 13 2 3" xfId="228" xr:uid="{00000000-0005-0000-0000-0000E7000000}"/>
    <cellStyle name="Normalny 13 3" xfId="229" xr:uid="{00000000-0005-0000-0000-0000E8000000}"/>
    <cellStyle name="Normalny 13 4" xfId="230" xr:uid="{00000000-0005-0000-0000-0000E9000000}"/>
    <cellStyle name="Normalny 14" xfId="231" xr:uid="{00000000-0005-0000-0000-0000EA000000}"/>
    <cellStyle name="Normalny 14 2" xfId="232" xr:uid="{00000000-0005-0000-0000-0000EB000000}"/>
    <cellStyle name="Normalny 14 2 2" xfId="233" xr:uid="{00000000-0005-0000-0000-0000EC000000}"/>
    <cellStyle name="Normalny 14 2 3" xfId="234" xr:uid="{00000000-0005-0000-0000-0000ED000000}"/>
    <cellStyle name="Normalny 14 3" xfId="235" xr:uid="{00000000-0005-0000-0000-0000EE000000}"/>
    <cellStyle name="Normalny 14 3 2" xfId="236" xr:uid="{00000000-0005-0000-0000-0000EF000000}"/>
    <cellStyle name="Normalny 14 4" xfId="237" xr:uid="{00000000-0005-0000-0000-0000F0000000}"/>
    <cellStyle name="Normalny 14 5" xfId="238" xr:uid="{00000000-0005-0000-0000-0000F1000000}"/>
    <cellStyle name="Normalny 14 5 2" xfId="239" xr:uid="{00000000-0005-0000-0000-0000F2000000}"/>
    <cellStyle name="Normalny 14 6" xfId="240" xr:uid="{00000000-0005-0000-0000-0000F3000000}"/>
    <cellStyle name="Normalny 14 7" xfId="241" xr:uid="{00000000-0005-0000-0000-0000F4000000}"/>
    <cellStyle name="Normalny 14 8" xfId="242" xr:uid="{00000000-0005-0000-0000-0000F5000000}"/>
    <cellStyle name="Normalny 14 9" xfId="243" xr:uid="{00000000-0005-0000-0000-0000F6000000}"/>
    <cellStyle name="Normalny 15" xfId="244" xr:uid="{00000000-0005-0000-0000-0000F7000000}"/>
    <cellStyle name="Normalny 15 2" xfId="245" xr:uid="{00000000-0005-0000-0000-0000F8000000}"/>
    <cellStyle name="Normalny 15 2 2" xfId="246" xr:uid="{00000000-0005-0000-0000-0000F9000000}"/>
    <cellStyle name="Normalny 15 3" xfId="247" xr:uid="{00000000-0005-0000-0000-0000FA000000}"/>
    <cellStyle name="Normalny 15 4" xfId="248" xr:uid="{00000000-0005-0000-0000-0000FB000000}"/>
    <cellStyle name="Normalny 15 5" xfId="249" xr:uid="{00000000-0005-0000-0000-0000FC000000}"/>
    <cellStyle name="Normalny 15 6" xfId="250" xr:uid="{00000000-0005-0000-0000-0000FD000000}"/>
    <cellStyle name="Normalny 15 7" xfId="251" xr:uid="{00000000-0005-0000-0000-0000FE000000}"/>
    <cellStyle name="Normalny 15 8" xfId="252" xr:uid="{00000000-0005-0000-0000-0000FF000000}"/>
    <cellStyle name="Normalny 15 9" xfId="253" xr:uid="{00000000-0005-0000-0000-000000010000}"/>
    <cellStyle name="Normalny 16" xfId="254" xr:uid="{00000000-0005-0000-0000-000001010000}"/>
    <cellStyle name="Normalny 16 2" xfId="255" xr:uid="{00000000-0005-0000-0000-000002010000}"/>
    <cellStyle name="Normalny 16 2 2" xfId="256" xr:uid="{00000000-0005-0000-0000-000003010000}"/>
    <cellStyle name="Normalny 16 3" xfId="257" xr:uid="{00000000-0005-0000-0000-000004010000}"/>
    <cellStyle name="Normalny 16 4" xfId="258" xr:uid="{00000000-0005-0000-0000-000005010000}"/>
    <cellStyle name="Normalny 17" xfId="259" xr:uid="{00000000-0005-0000-0000-000006010000}"/>
    <cellStyle name="Normalny 17 2" xfId="260" xr:uid="{00000000-0005-0000-0000-000007010000}"/>
    <cellStyle name="Normalny 17 3" xfId="261" xr:uid="{00000000-0005-0000-0000-000008010000}"/>
    <cellStyle name="Normalny 18" xfId="262" xr:uid="{00000000-0005-0000-0000-000009010000}"/>
    <cellStyle name="Normalny 18 2" xfId="263" xr:uid="{00000000-0005-0000-0000-00000A010000}"/>
    <cellStyle name="Normalny 19" xfId="264" xr:uid="{00000000-0005-0000-0000-00000B010000}"/>
    <cellStyle name="Normalny 2" xfId="265" xr:uid="{00000000-0005-0000-0000-00000C010000}"/>
    <cellStyle name="Normalny 2 10" xfId="266" xr:uid="{00000000-0005-0000-0000-00000D010000}"/>
    <cellStyle name="Normalny 2 11" xfId="267" xr:uid="{00000000-0005-0000-0000-00000E010000}"/>
    <cellStyle name="Normalny 2 2" xfId="268" xr:uid="{00000000-0005-0000-0000-00000F010000}"/>
    <cellStyle name="Normalny 2 2 2" xfId="269" xr:uid="{00000000-0005-0000-0000-000010010000}"/>
    <cellStyle name="Normalny 2 2 2 2" xfId="270" xr:uid="{00000000-0005-0000-0000-000011010000}"/>
    <cellStyle name="Normalny 2 2 2 3" xfId="271" xr:uid="{00000000-0005-0000-0000-000012010000}"/>
    <cellStyle name="Normalny 2 2 3" xfId="272" xr:uid="{00000000-0005-0000-0000-000013010000}"/>
    <cellStyle name="Normalny 2 2 3 2" xfId="273" xr:uid="{00000000-0005-0000-0000-000014010000}"/>
    <cellStyle name="Normalny 2 2 3 2 2" xfId="274" xr:uid="{00000000-0005-0000-0000-000015010000}"/>
    <cellStyle name="Normalny 2 2 3 2 3" xfId="275" xr:uid="{00000000-0005-0000-0000-000016010000}"/>
    <cellStyle name="Normalny 2 2 3 3" xfId="276" xr:uid="{00000000-0005-0000-0000-000017010000}"/>
    <cellStyle name="Normalny 2 2 3 4" xfId="277" xr:uid="{00000000-0005-0000-0000-000018010000}"/>
    <cellStyle name="Normalny 2 2 4" xfId="278" xr:uid="{00000000-0005-0000-0000-000019010000}"/>
    <cellStyle name="Normalny 2 2 4 2" xfId="279" xr:uid="{00000000-0005-0000-0000-00001A010000}"/>
    <cellStyle name="Normalny 2 2 5" xfId="280" xr:uid="{00000000-0005-0000-0000-00001B010000}"/>
    <cellStyle name="Normalny 2 2 6" xfId="281" xr:uid="{00000000-0005-0000-0000-00001C010000}"/>
    <cellStyle name="Normalny 2 2 7" xfId="282" xr:uid="{00000000-0005-0000-0000-00001D010000}"/>
    <cellStyle name="Normalny 2 2 8" xfId="283" xr:uid="{00000000-0005-0000-0000-00001E010000}"/>
    <cellStyle name="Normalny 2 3" xfId="284" xr:uid="{00000000-0005-0000-0000-00001F010000}"/>
    <cellStyle name="Normalny 2 3 2" xfId="285" xr:uid="{00000000-0005-0000-0000-000020010000}"/>
    <cellStyle name="Normalny 2 3 3" xfId="286" xr:uid="{00000000-0005-0000-0000-000021010000}"/>
    <cellStyle name="Normalny 2 3 4" xfId="287" xr:uid="{00000000-0005-0000-0000-000022010000}"/>
    <cellStyle name="Normalny 2 3 5" xfId="288" xr:uid="{00000000-0005-0000-0000-000023010000}"/>
    <cellStyle name="Normalny 2 3 6" xfId="289" xr:uid="{00000000-0005-0000-0000-000024010000}"/>
    <cellStyle name="Normalny 2 4" xfId="290" xr:uid="{00000000-0005-0000-0000-000025010000}"/>
    <cellStyle name="Normalny 2 4 2" xfId="291" xr:uid="{00000000-0005-0000-0000-000026010000}"/>
    <cellStyle name="Normalny 2 4 2 2" xfId="292" xr:uid="{00000000-0005-0000-0000-000027010000}"/>
    <cellStyle name="Normalny 2 4 2 3" xfId="293" xr:uid="{00000000-0005-0000-0000-000028010000}"/>
    <cellStyle name="Normalny 2 4 3" xfId="294" xr:uid="{00000000-0005-0000-0000-000029010000}"/>
    <cellStyle name="Normalny 2 4 4" xfId="295" xr:uid="{00000000-0005-0000-0000-00002A010000}"/>
    <cellStyle name="Normalny 2 5" xfId="296" xr:uid="{00000000-0005-0000-0000-00002B010000}"/>
    <cellStyle name="Normalny 2 5 2" xfId="297" xr:uid="{00000000-0005-0000-0000-00002C010000}"/>
    <cellStyle name="Normalny 2 5 3" xfId="298" xr:uid="{00000000-0005-0000-0000-00002D010000}"/>
    <cellStyle name="Normalny 2 6" xfId="299" xr:uid="{00000000-0005-0000-0000-00002E010000}"/>
    <cellStyle name="Normalny 2 7" xfId="300" xr:uid="{00000000-0005-0000-0000-00002F010000}"/>
    <cellStyle name="Normalny 2 8" xfId="301" xr:uid="{00000000-0005-0000-0000-000030010000}"/>
    <cellStyle name="Normalny 2 9" xfId="302" xr:uid="{00000000-0005-0000-0000-000031010000}"/>
    <cellStyle name="Normalny 20" xfId="303" xr:uid="{00000000-0005-0000-0000-000032010000}"/>
    <cellStyle name="Normalny 21" xfId="304" xr:uid="{00000000-0005-0000-0000-000033010000}"/>
    <cellStyle name="Normalny 22" xfId="305" xr:uid="{00000000-0005-0000-0000-000034010000}"/>
    <cellStyle name="Normalny 23" xfId="306" xr:uid="{00000000-0005-0000-0000-000035010000}"/>
    <cellStyle name="Normalny 24" xfId="307" xr:uid="{00000000-0005-0000-0000-000036010000}"/>
    <cellStyle name="Normalny 25" xfId="308" xr:uid="{00000000-0005-0000-0000-000037010000}"/>
    <cellStyle name="Normalny 26" xfId="309" xr:uid="{00000000-0005-0000-0000-000038010000}"/>
    <cellStyle name="Normalny 27" xfId="310" xr:uid="{00000000-0005-0000-0000-000039010000}"/>
    <cellStyle name="Normalny 3" xfId="311" xr:uid="{00000000-0005-0000-0000-00003A010000}"/>
    <cellStyle name="Normalny 3 2" xfId="312" xr:uid="{00000000-0005-0000-0000-00003B010000}"/>
    <cellStyle name="Normalny 3 2 2" xfId="313" xr:uid="{00000000-0005-0000-0000-00003C010000}"/>
    <cellStyle name="Normalny 3 3" xfId="314" xr:uid="{00000000-0005-0000-0000-00003D010000}"/>
    <cellStyle name="Normalny 3 3 2" xfId="315" xr:uid="{00000000-0005-0000-0000-00003E010000}"/>
    <cellStyle name="Normalny 3 4" xfId="316" xr:uid="{00000000-0005-0000-0000-00003F010000}"/>
    <cellStyle name="Normalny 3 5" xfId="317" xr:uid="{00000000-0005-0000-0000-000040010000}"/>
    <cellStyle name="Normalny 3 6" xfId="318" xr:uid="{00000000-0005-0000-0000-000041010000}"/>
    <cellStyle name="Normalny 3 7" xfId="319" xr:uid="{00000000-0005-0000-0000-000042010000}"/>
    <cellStyle name="Normalny 3 8" xfId="320" xr:uid="{00000000-0005-0000-0000-000043010000}"/>
    <cellStyle name="Normalny 4" xfId="321" xr:uid="{00000000-0005-0000-0000-000044010000}"/>
    <cellStyle name="Normalny 4 2" xfId="322" xr:uid="{00000000-0005-0000-0000-000045010000}"/>
    <cellStyle name="Normalny 4 2 2" xfId="323" xr:uid="{00000000-0005-0000-0000-000046010000}"/>
    <cellStyle name="Normalny 4 2 3" xfId="324" xr:uid="{00000000-0005-0000-0000-000047010000}"/>
    <cellStyle name="Normalny 4 3" xfId="325" xr:uid="{00000000-0005-0000-0000-000048010000}"/>
    <cellStyle name="Normalny 4 3 2" xfId="326" xr:uid="{00000000-0005-0000-0000-000049010000}"/>
    <cellStyle name="Normalny 4 3 2 2" xfId="327" xr:uid="{00000000-0005-0000-0000-00004A010000}"/>
    <cellStyle name="Normalny 4 3 2 3" xfId="328" xr:uid="{00000000-0005-0000-0000-00004B010000}"/>
    <cellStyle name="Normalny 4 3 3" xfId="329" xr:uid="{00000000-0005-0000-0000-00004C010000}"/>
    <cellStyle name="Normalny 4 3 4" xfId="330" xr:uid="{00000000-0005-0000-0000-00004D010000}"/>
    <cellStyle name="Normalny 4 4" xfId="331" xr:uid="{00000000-0005-0000-0000-00004E010000}"/>
    <cellStyle name="Normalny 4 4 2" xfId="332" xr:uid="{00000000-0005-0000-0000-00004F010000}"/>
    <cellStyle name="Normalny 4 5" xfId="333" xr:uid="{00000000-0005-0000-0000-000050010000}"/>
    <cellStyle name="Normalny 5" xfId="334" xr:uid="{00000000-0005-0000-0000-000051010000}"/>
    <cellStyle name="Normalny 5 2" xfId="335" xr:uid="{00000000-0005-0000-0000-000052010000}"/>
    <cellStyle name="Normalny 5 2 2" xfId="336" xr:uid="{00000000-0005-0000-0000-000053010000}"/>
    <cellStyle name="Normalny 5 2 3" xfId="337" xr:uid="{00000000-0005-0000-0000-000054010000}"/>
    <cellStyle name="Normalny 5 3" xfId="338" xr:uid="{00000000-0005-0000-0000-000055010000}"/>
    <cellStyle name="Normalny 5 3 2" xfId="339" xr:uid="{00000000-0005-0000-0000-000056010000}"/>
    <cellStyle name="Normalny 5 3 2 2" xfId="340" xr:uid="{00000000-0005-0000-0000-000057010000}"/>
    <cellStyle name="Normalny 5 3 2 3" xfId="341" xr:uid="{00000000-0005-0000-0000-000058010000}"/>
    <cellStyle name="Normalny 5 3 3" xfId="342" xr:uid="{00000000-0005-0000-0000-000059010000}"/>
    <cellStyle name="Normalny 5 3 4" xfId="343" xr:uid="{00000000-0005-0000-0000-00005A010000}"/>
    <cellStyle name="Normalny 5 4" xfId="344" xr:uid="{00000000-0005-0000-0000-00005B010000}"/>
    <cellStyle name="Normalny 5 4 2" xfId="345" xr:uid="{00000000-0005-0000-0000-00005C010000}"/>
    <cellStyle name="Normalny 5 5" xfId="346" xr:uid="{00000000-0005-0000-0000-00005D010000}"/>
    <cellStyle name="Normalny 5 6" xfId="347" xr:uid="{00000000-0005-0000-0000-00005E010000}"/>
    <cellStyle name="Normalny 5 7" xfId="348" xr:uid="{00000000-0005-0000-0000-00005F010000}"/>
    <cellStyle name="Normalny 5 8" xfId="349" xr:uid="{00000000-0005-0000-0000-000060010000}"/>
    <cellStyle name="Normalny 6" xfId="350" xr:uid="{00000000-0005-0000-0000-000061010000}"/>
    <cellStyle name="Normalny 6 2" xfId="351" xr:uid="{00000000-0005-0000-0000-000062010000}"/>
    <cellStyle name="Normalny 6 3" xfId="352" xr:uid="{00000000-0005-0000-0000-000063010000}"/>
    <cellStyle name="Normalny 6 4" xfId="353" xr:uid="{00000000-0005-0000-0000-000064010000}"/>
    <cellStyle name="Normalny 6 5" xfId="354" xr:uid="{00000000-0005-0000-0000-000065010000}"/>
    <cellStyle name="Normalny 6 6" xfId="355" xr:uid="{00000000-0005-0000-0000-000066010000}"/>
    <cellStyle name="Normalny 7" xfId="356" xr:uid="{00000000-0005-0000-0000-000067010000}"/>
    <cellStyle name="Normalny 7 2" xfId="357" xr:uid="{00000000-0005-0000-0000-000068010000}"/>
    <cellStyle name="Normalny 7 2 2" xfId="358" xr:uid="{00000000-0005-0000-0000-000069010000}"/>
    <cellStyle name="Normalny 7 2 3" xfId="359" xr:uid="{00000000-0005-0000-0000-00006A010000}"/>
    <cellStyle name="Normalny 7 3" xfId="360" xr:uid="{00000000-0005-0000-0000-00006B010000}"/>
    <cellStyle name="Normalny 7 3 2" xfId="361" xr:uid="{00000000-0005-0000-0000-00006C010000}"/>
    <cellStyle name="Normalny 7 3 2 2" xfId="362" xr:uid="{00000000-0005-0000-0000-00006D010000}"/>
    <cellStyle name="Normalny 7 3 2 3" xfId="363" xr:uid="{00000000-0005-0000-0000-00006E010000}"/>
    <cellStyle name="Normalny 7 3 3" xfId="364" xr:uid="{00000000-0005-0000-0000-00006F010000}"/>
    <cellStyle name="Normalny 7 3 4" xfId="365" xr:uid="{00000000-0005-0000-0000-000070010000}"/>
    <cellStyle name="Normalny 7 4" xfId="366" xr:uid="{00000000-0005-0000-0000-000071010000}"/>
    <cellStyle name="Normalny 7 4 2" xfId="367" xr:uid="{00000000-0005-0000-0000-000072010000}"/>
    <cellStyle name="Normalny 7 5" xfId="368" xr:uid="{00000000-0005-0000-0000-000073010000}"/>
    <cellStyle name="Normalny 8" xfId="369" xr:uid="{00000000-0005-0000-0000-000074010000}"/>
    <cellStyle name="Normalny 8 2" xfId="370" xr:uid="{00000000-0005-0000-0000-000075010000}"/>
    <cellStyle name="Normalny 8 2 2" xfId="371" xr:uid="{00000000-0005-0000-0000-000076010000}"/>
    <cellStyle name="Normalny 8 3" xfId="372" xr:uid="{00000000-0005-0000-0000-000077010000}"/>
    <cellStyle name="Normalny 8 4" xfId="373" xr:uid="{00000000-0005-0000-0000-000078010000}"/>
    <cellStyle name="Normalny 8 5" xfId="374" xr:uid="{00000000-0005-0000-0000-000079010000}"/>
    <cellStyle name="Normalny 8 6" xfId="375" xr:uid="{00000000-0005-0000-0000-00007A010000}"/>
    <cellStyle name="Normalny 8 7" xfId="376" xr:uid="{00000000-0005-0000-0000-00007B010000}"/>
    <cellStyle name="Normalny 8 8" xfId="377" xr:uid="{00000000-0005-0000-0000-00007C010000}"/>
    <cellStyle name="Normalny 9" xfId="378" xr:uid="{00000000-0005-0000-0000-00007D010000}"/>
    <cellStyle name="Normalny 9 2" xfId="379" xr:uid="{00000000-0005-0000-0000-00007E010000}"/>
    <cellStyle name="Normalny 9 2 2" xfId="380" xr:uid="{00000000-0005-0000-0000-00007F010000}"/>
    <cellStyle name="Normalny 9 2 3" xfId="381" xr:uid="{00000000-0005-0000-0000-000080010000}"/>
    <cellStyle name="Normalny 9 3" xfId="382" xr:uid="{00000000-0005-0000-0000-000081010000}"/>
    <cellStyle name="Normalny 9 3 2" xfId="383" xr:uid="{00000000-0005-0000-0000-000082010000}"/>
    <cellStyle name="Normalny 9 3 2 2" xfId="384" xr:uid="{00000000-0005-0000-0000-000083010000}"/>
    <cellStyle name="Normalny 9 3 2 3" xfId="385" xr:uid="{00000000-0005-0000-0000-000084010000}"/>
    <cellStyle name="Normalny 9 3 3" xfId="386" xr:uid="{00000000-0005-0000-0000-000085010000}"/>
    <cellStyle name="Normalny 9 3 4" xfId="387" xr:uid="{00000000-0005-0000-0000-000086010000}"/>
    <cellStyle name="Normalny 9 4" xfId="388" xr:uid="{00000000-0005-0000-0000-000087010000}"/>
    <cellStyle name="Normalny 9 4 2" xfId="389" xr:uid="{00000000-0005-0000-0000-000088010000}"/>
    <cellStyle name="Normalny 9 5" xfId="390" xr:uid="{00000000-0005-0000-0000-000089010000}"/>
    <cellStyle name="Normalny 9 6" xfId="391" xr:uid="{00000000-0005-0000-0000-00008A010000}"/>
    <cellStyle name="Normalny 9 7" xfId="392" xr:uid="{00000000-0005-0000-0000-00008B010000}"/>
    <cellStyle name="Normalny 9 8" xfId="393" xr:uid="{00000000-0005-0000-0000-00008C010000}"/>
    <cellStyle name="Normalny_Arkusz1" xfId="394" xr:uid="{00000000-0005-0000-0000-00008D010000}"/>
    <cellStyle name="Obliczenia 2" xfId="395" xr:uid="{00000000-0005-0000-0000-00008E010000}"/>
    <cellStyle name="Obliczenia 2 2" xfId="396" xr:uid="{00000000-0005-0000-0000-00008F010000}"/>
    <cellStyle name="Obliczenia 2 3" xfId="397" xr:uid="{00000000-0005-0000-0000-000090010000}"/>
    <cellStyle name="Obliczenia 3" xfId="398" xr:uid="{00000000-0005-0000-0000-000091010000}"/>
    <cellStyle name="Procentowy" xfId="521" builtinId="5"/>
    <cellStyle name="Procentowy 2" xfId="399" xr:uid="{00000000-0005-0000-0000-000093010000}"/>
    <cellStyle name="Procentowy 2 10" xfId="400" xr:uid="{00000000-0005-0000-0000-000094010000}"/>
    <cellStyle name="Procentowy 2 2" xfId="401" xr:uid="{00000000-0005-0000-0000-000095010000}"/>
    <cellStyle name="Procentowy 2 2 2" xfId="402" xr:uid="{00000000-0005-0000-0000-000096010000}"/>
    <cellStyle name="Procentowy 2 2 3" xfId="403" xr:uid="{00000000-0005-0000-0000-000097010000}"/>
    <cellStyle name="Procentowy 2 2 4" xfId="404" xr:uid="{00000000-0005-0000-0000-000098010000}"/>
    <cellStyle name="Procentowy 2 3" xfId="405" xr:uid="{00000000-0005-0000-0000-000099010000}"/>
    <cellStyle name="Procentowy 2 4" xfId="406" xr:uid="{00000000-0005-0000-0000-00009A010000}"/>
    <cellStyle name="Procentowy 2 4 2" xfId="407" xr:uid="{00000000-0005-0000-0000-00009B010000}"/>
    <cellStyle name="Procentowy 2 4 3" xfId="408" xr:uid="{00000000-0005-0000-0000-00009C010000}"/>
    <cellStyle name="Procentowy 2 5" xfId="409" xr:uid="{00000000-0005-0000-0000-00009D010000}"/>
    <cellStyle name="Procentowy 2 6" xfId="410" xr:uid="{00000000-0005-0000-0000-00009E010000}"/>
    <cellStyle name="Procentowy 2 7" xfId="411" xr:uid="{00000000-0005-0000-0000-00009F010000}"/>
    <cellStyle name="Procentowy 2 8" xfId="412" xr:uid="{00000000-0005-0000-0000-0000A0010000}"/>
    <cellStyle name="Procentowy 2 9" xfId="413" xr:uid="{00000000-0005-0000-0000-0000A1010000}"/>
    <cellStyle name="Procentowy 3" xfId="414" xr:uid="{00000000-0005-0000-0000-0000A2010000}"/>
    <cellStyle name="Procentowy 3 2" xfId="415" xr:uid="{00000000-0005-0000-0000-0000A3010000}"/>
    <cellStyle name="Procentowy 3 3" xfId="416" xr:uid="{00000000-0005-0000-0000-0000A4010000}"/>
    <cellStyle name="Procentowy 4" xfId="417" xr:uid="{00000000-0005-0000-0000-0000A5010000}"/>
    <cellStyle name="Procentowy 4 2" xfId="418" xr:uid="{00000000-0005-0000-0000-0000A6010000}"/>
    <cellStyle name="Procentowy 4 3" xfId="419" xr:uid="{00000000-0005-0000-0000-0000A7010000}"/>
    <cellStyle name="Procentowy 5" xfId="420" xr:uid="{00000000-0005-0000-0000-0000A8010000}"/>
    <cellStyle name="Result" xfId="421" xr:uid="{00000000-0005-0000-0000-0000A9010000}"/>
    <cellStyle name="Result 2" xfId="422" xr:uid="{00000000-0005-0000-0000-0000AA010000}"/>
    <cellStyle name="Result 3" xfId="423" xr:uid="{00000000-0005-0000-0000-0000AB010000}"/>
    <cellStyle name="Result 4" xfId="424" xr:uid="{00000000-0005-0000-0000-0000AC010000}"/>
    <cellStyle name="Result2" xfId="425" xr:uid="{00000000-0005-0000-0000-0000AD010000}"/>
    <cellStyle name="Result2 2" xfId="426" xr:uid="{00000000-0005-0000-0000-0000AE010000}"/>
    <cellStyle name="Result2 3" xfId="427" xr:uid="{00000000-0005-0000-0000-0000AF010000}"/>
    <cellStyle name="Result2 4" xfId="428" xr:uid="{00000000-0005-0000-0000-0000B0010000}"/>
    <cellStyle name="Suma 2" xfId="429" xr:uid="{00000000-0005-0000-0000-0000B1010000}"/>
    <cellStyle name="Suma 2 2" xfId="430" xr:uid="{00000000-0005-0000-0000-0000B2010000}"/>
    <cellStyle name="Suma 2 3" xfId="431" xr:uid="{00000000-0005-0000-0000-0000B3010000}"/>
    <cellStyle name="Suma 3" xfId="432" xr:uid="{00000000-0005-0000-0000-0000B4010000}"/>
    <cellStyle name="Tekst objaśnienia 2" xfId="433" xr:uid="{00000000-0005-0000-0000-0000B5010000}"/>
    <cellStyle name="Tekst objaśnienia 2 2" xfId="434" xr:uid="{00000000-0005-0000-0000-0000B6010000}"/>
    <cellStyle name="Tekst objaśnienia 2 3" xfId="435" xr:uid="{00000000-0005-0000-0000-0000B7010000}"/>
    <cellStyle name="Tekst objaśnienia 3" xfId="436" xr:uid="{00000000-0005-0000-0000-0000B8010000}"/>
    <cellStyle name="Tekst ostrzeżenia 2" xfId="437" xr:uid="{00000000-0005-0000-0000-0000B9010000}"/>
    <cellStyle name="Tekst ostrzeżenia 2 2" xfId="438" xr:uid="{00000000-0005-0000-0000-0000BA010000}"/>
    <cellStyle name="Tekst ostrzeżenia 2 3" xfId="439" xr:uid="{00000000-0005-0000-0000-0000BB010000}"/>
    <cellStyle name="Tekst ostrzeżenia 3" xfId="440" xr:uid="{00000000-0005-0000-0000-0000BC010000}"/>
    <cellStyle name="Tytuł 2" xfId="441" xr:uid="{00000000-0005-0000-0000-0000BD010000}"/>
    <cellStyle name="Tytuł 2 2" xfId="442" xr:uid="{00000000-0005-0000-0000-0000BE010000}"/>
    <cellStyle name="Tytuł 2 3" xfId="443" xr:uid="{00000000-0005-0000-0000-0000BF010000}"/>
    <cellStyle name="Tytuł 3" xfId="444" xr:uid="{00000000-0005-0000-0000-0000C0010000}"/>
    <cellStyle name="Uwaga 2" xfId="445" xr:uid="{00000000-0005-0000-0000-0000C1010000}"/>
    <cellStyle name="Uwaga 2 2" xfId="446" xr:uid="{00000000-0005-0000-0000-0000C2010000}"/>
    <cellStyle name="Uwaga 2 3" xfId="447" xr:uid="{00000000-0005-0000-0000-0000C3010000}"/>
    <cellStyle name="Uwaga 3" xfId="448" xr:uid="{00000000-0005-0000-0000-0000C4010000}"/>
    <cellStyle name="Uwaga 4" xfId="449" xr:uid="{00000000-0005-0000-0000-0000C5010000}"/>
    <cellStyle name="Uwaga 5" xfId="450" xr:uid="{00000000-0005-0000-0000-0000C6010000}"/>
    <cellStyle name="Uwaga 6" xfId="451" xr:uid="{00000000-0005-0000-0000-0000C7010000}"/>
    <cellStyle name="Uwaga 7" xfId="452" xr:uid="{00000000-0005-0000-0000-0000C8010000}"/>
    <cellStyle name="Walutowy 2" xfId="453" xr:uid="{00000000-0005-0000-0000-0000CA010000}"/>
    <cellStyle name="Walutowy 2 10" xfId="454" xr:uid="{00000000-0005-0000-0000-0000CB010000}"/>
    <cellStyle name="Walutowy 2 2" xfId="455" xr:uid="{00000000-0005-0000-0000-0000CC010000}"/>
    <cellStyle name="Walutowy 2 2 2" xfId="456" xr:uid="{00000000-0005-0000-0000-0000CD010000}"/>
    <cellStyle name="Walutowy 2 2 3" xfId="457" xr:uid="{00000000-0005-0000-0000-0000CE010000}"/>
    <cellStyle name="Walutowy 2 2 4" xfId="458" xr:uid="{00000000-0005-0000-0000-0000CF010000}"/>
    <cellStyle name="Walutowy 2 2 5" xfId="459" xr:uid="{00000000-0005-0000-0000-0000D0010000}"/>
    <cellStyle name="Walutowy 2 3" xfId="460" xr:uid="{00000000-0005-0000-0000-0000D1010000}"/>
    <cellStyle name="Walutowy 2 4" xfId="461" xr:uid="{00000000-0005-0000-0000-0000D2010000}"/>
    <cellStyle name="Walutowy 2 5" xfId="462" xr:uid="{00000000-0005-0000-0000-0000D3010000}"/>
    <cellStyle name="Walutowy 2 6" xfId="463" xr:uid="{00000000-0005-0000-0000-0000D4010000}"/>
    <cellStyle name="Walutowy 2 7" xfId="464" xr:uid="{00000000-0005-0000-0000-0000D5010000}"/>
    <cellStyle name="Walutowy 2 8" xfId="465" xr:uid="{00000000-0005-0000-0000-0000D6010000}"/>
    <cellStyle name="Walutowy 2 9" xfId="466" xr:uid="{00000000-0005-0000-0000-0000D7010000}"/>
    <cellStyle name="Walutowy 3" xfId="467" xr:uid="{00000000-0005-0000-0000-0000D8010000}"/>
    <cellStyle name="Walutowy 3 10" xfId="468" xr:uid="{00000000-0005-0000-0000-0000D9010000}"/>
    <cellStyle name="Walutowy 3 2" xfId="469" xr:uid="{00000000-0005-0000-0000-0000DA010000}"/>
    <cellStyle name="Walutowy 3 2 2" xfId="470" xr:uid="{00000000-0005-0000-0000-0000DB010000}"/>
    <cellStyle name="Walutowy 3 3" xfId="471" xr:uid="{00000000-0005-0000-0000-0000DC010000}"/>
    <cellStyle name="Walutowy 3 4" xfId="472" xr:uid="{00000000-0005-0000-0000-0000DD010000}"/>
    <cellStyle name="Walutowy 3 5" xfId="473" xr:uid="{00000000-0005-0000-0000-0000DE010000}"/>
    <cellStyle name="Walutowy 3 6" xfId="474" xr:uid="{00000000-0005-0000-0000-0000DF010000}"/>
    <cellStyle name="Walutowy 3 7" xfId="475" xr:uid="{00000000-0005-0000-0000-0000E0010000}"/>
    <cellStyle name="Walutowy 3 8" xfId="476" xr:uid="{00000000-0005-0000-0000-0000E1010000}"/>
    <cellStyle name="Walutowy 3 9" xfId="477" xr:uid="{00000000-0005-0000-0000-0000E2010000}"/>
    <cellStyle name="Walutowy 4" xfId="478" xr:uid="{00000000-0005-0000-0000-0000E3010000}"/>
    <cellStyle name="Walutowy 4 10" xfId="479" xr:uid="{00000000-0005-0000-0000-0000E4010000}"/>
    <cellStyle name="Walutowy 4 11" xfId="480" xr:uid="{00000000-0005-0000-0000-0000E5010000}"/>
    <cellStyle name="Walutowy 4 12" xfId="481" xr:uid="{00000000-0005-0000-0000-0000E6010000}"/>
    <cellStyle name="Walutowy 4 2" xfId="482" xr:uid="{00000000-0005-0000-0000-0000E7010000}"/>
    <cellStyle name="Walutowy 4 2 2" xfId="483" xr:uid="{00000000-0005-0000-0000-0000E8010000}"/>
    <cellStyle name="Walutowy 4 2 2 2" xfId="484" xr:uid="{00000000-0005-0000-0000-0000E9010000}"/>
    <cellStyle name="Walutowy 4 2 3" xfId="485" xr:uid="{00000000-0005-0000-0000-0000EA010000}"/>
    <cellStyle name="Walutowy 4 2 4" xfId="486" xr:uid="{00000000-0005-0000-0000-0000EB010000}"/>
    <cellStyle name="Walutowy 4 2 5" xfId="487" xr:uid="{00000000-0005-0000-0000-0000EC010000}"/>
    <cellStyle name="Walutowy 4 2 6" xfId="488" xr:uid="{00000000-0005-0000-0000-0000ED010000}"/>
    <cellStyle name="Walutowy 4 2 7" xfId="489" xr:uid="{00000000-0005-0000-0000-0000EE010000}"/>
    <cellStyle name="Walutowy 4 3" xfId="490" xr:uid="{00000000-0005-0000-0000-0000EF010000}"/>
    <cellStyle name="Walutowy 4 3 2" xfId="491" xr:uid="{00000000-0005-0000-0000-0000F0010000}"/>
    <cellStyle name="Walutowy 4 3 2 2" xfId="492" xr:uid="{00000000-0005-0000-0000-0000F1010000}"/>
    <cellStyle name="Walutowy 4 3 2 3" xfId="493" xr:uid="{00000000-0005-0000-0000-0000F2010000}"/>
    <cellStyle name="Walutowy 4 3 3" xfId="494" xr:uid="{00000000-0005-0000-0000-0000F3010000}"/>
    <cellStyle name="Walutowy 4 3 3 2" xfId="495" xr:uid="{00000000-0005-0000-0000-0000F4010000}"/>
    <cellStyle name="Walutowy 4 3 4" xfId="496" xr:uid="{00000000-0005-0000-0000-0000F5010000}"/>
    <cellStyle name="Walutowy 4 3 5" xfId="497" xr:uid="{00000000-0005-0000-0000-0000F6010000}"/>
    <cellStyle name="Walutowy 4 3 5 2" xfId="498" xr:uid="{00000000-0005-0000-0000-0000F7010000}"/>
    <cellStyle name="Walutowy 4 3 6" xfId="499" xr:uid="{00000000-0005-0000-0000-0000F8010000}"/>
    <cellStyle name="Walutowy 4 3 7" xfId="500" xr:uid="{00000000-0005-0000-0000-0000F9010000}"/>
    <cellStyle name="Walutowy 4 3 8" xfId="501" xr:uid="{00000000-0005-0000-0000-0000FA010000}"/>
    <cellStyle name="Walutowy 4 3 9" xfId="502" xr:uid="{00000000-0005-0000-0000-0000FB010000}"/>
    <cellStyle name="Walutowy 4 4" xfId="503" xr:uid="{00000000-0005-0000-0000-0000FC010000}"/>
    <cellStyle name="Walutowy 4 4 2" xfId="504" xr:uid="{00000000-0005-0000-0000-0000FD010000}"/>
    <cellStyle name="Walutowy 4 5" xfId="505" xr:uid="{00000000-0005-0000-0000-0000FE010000}"/>
    <cellStyle name="Walutowy 4 5 2" xfId="506" xr:uid="{00000000-0005-0000-0000-0000FF010000}"/>
    <cellStyle name="Walutowy 4 6" xfId="507" xr:uid="{00000000-0005-0000-0000-000000020000}"/>
    <cellStyle name="Walutowy 4 7" xfId="508" xr:uid="{00000000-0005-0000-0000-000001020000}"/>
    <cellStyle name="Walutowy 4 8" xfId="509" xr:uid="{00000000-0005-0000-0000-000002020000}"/>
    <cellStyle name="Walutowy 4 9" xfId="510" xr:uid="{00000000-0005-0000-0000-000003020000}"/>
    <cellStyle name="Walutowy 5" xfId="511" xr:uid="{00000000-0005-0000-0000-000004020000}"/>
    <cellStyle name="Walutowy_Arkusz1" xfId="512" xr:uid="{00000000-0005-0000-0000-000005020000}"/>
    <cellStyle name="Walutowy_Arkusz1 2" xfId="513" xr:uid="{00000000-0005-0000-0000-000006020000}"/>
    <cellStyle name="Złe 2" xfId="514" xr:uid="{00000000-0005-0000-0000-000007020000}"/>
    <cellStyle name="Złe 2 2" xfId="515" xr:uid="{00000000-0005-0000-0000-000008020000}"/>
    <cellStyle name="Złe 2 3" xfId="516" xr:uid="{00000000-0005-0000-0000-000009020000}"/>
    <cellStyle name="Złe 3" xfId="517" xr:uid="{00000000-0005-0000-0000-00000A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284C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ColWidth="9.140625" defaultRowHeight="12.75"/>
  <cols>
    <col min="1" max="2" width="9.140625" style="1"/>
    <col min="3" max="3" width="9.140625" style="2"/>
    <col min="4" max="16384" width="9.140625" style="1"/>
  </cols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O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3" max="3" width="9.140625" style="2"/>
    <col min="9" max="10" width="9.140625" style="2"/>
    <col min="15" max="15" width="9.140625" style="2"/>
  </cols>
  <sheetData/>
  <phoneticPr fontId="0" type="noConversion"/>
  <pageMargins left="0.57986111111111116" right="0.7597222222222223" top="0.77986111111111112" bottom="0.84027777777777779" header="0.5" footer="0.5"/>
  <pageSetup paperSize="9" firstPageNumber="0" orientation="landscape" horizontalDpi="300" verticalDpi="300" r:id="rId1"/>
  <headerFooter alignWithMargins="0">
    <oddHeader>&amp;CPrzetarg BZP NR 23 poz 8664 z dnia 25.02.200  Grupa 5 str nr &amp;P z &amp;N</oddHeader>
    <oddFooter>&amp;RPieczątka i podpis Oferenta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268"/>
  <sheetViews>
    <sheetView view="pageBreakPreview" topLeftCell="A230" zoomScaleSheetLayoutView="100" zoomScalePageLayoutView="87" workbookViewId="0">
      <selection activeCell="F259" sqref="F259"/>
    </sheetView>
  </sheetViews>
  <sheetFormatPr defaultColWidth="11.7109375" defaultRowHeight="12.75"/>
  <cols>
    <col min="1" max="1" width="5.85546875" style="162" bestFit="1" customWidth="1"/>
    <col min="2" max="2" width="52.5703125" style="165" customWidth="1"/>
    <col min="3" max="3" width="5.28515625" style="162" customWidth="1"/>
    <col min="4" max="4" width="5.42578125" style="198" customWidth="1"/>
    <col min="5" max="5" width="5" style="20" bestFit="1" customWidth="1"/>
    <col min="6" max="6" width="35" style="165" customWidth="1"/>
    <col min="7" max="7" width="7.42578125" style="20" bestFit="1" customWidth="1"/>
    <col min="8" max="8" width="9.42578125" style="20" customWidth="1"/>
    <col min="9" max="9" width="5.140625" style="162" bestFit="1" customWidth="1"/>
    <col min="10" max="10" width="12.85546875" style="162" hidden="1" customWidth="1"/>
    <col min="11" max="11" width="9.28515625" style="162" hidden="1" customWidth="1"/>
    <col min="12" max="12" width="7.85546875" style="20" hidden="1" customWidth="1"/>
    <col min="13" max="13" width="5.42578125" style="162" hidden="1" customWidth="1"/>
    <col min="14" max="14" width="8.7109375" style="20" hidden="1" customWidth="1"/>
    <col min="15" max="15" width="12" style="20" hidden="1" customWidth="1"/>
    <col min="16" max="16" width="11.28515625" style="162" hidden="1" customWidth="1"/>
    <col min="17" max="17" width="11.5703125" style="162" hidden="1" customWidth="1"/>
    <col min="18" max="18" width="8.85546875" style="325" customWidth="1"/>
    <col min="19" max="19" width="8.28515625" style="162" customWidth="1"/>
    <col min="20" max="20" width="10" style="39" customWidth="1"/>
    <col min="21" max="21" width="5.28515625" style="40" customWidth="1"/>
    <col min="22" max="22" width="11.7109375" style="39"/>
    <col min="23" max="23" width="17.7109375" style="39" customWidth="1"/>
    <col min="24" max="24" width="19" style="39" customWidth="1"/>
    <col min="25" max="25" width="11.7109375" style="20"/>
    <col min="26" max="26" width="10.42578125" style="162" hidden="1" customWidth="1"/>
    <col min="27" max="16384" width="11.7109375" style="162"/>
  </cols>
  <sheetData>
    <row r="1" spans="1:26" s="97" customFormat="1" ht="57" customHeight="1">
      <c r="A1" s="50" t="s">
        <v>0</v>
      </c>
      <c r="B1" s="122" t="s">
        <v>287</v>
      </c>
      <c r="C1" s="122" t="s">
        <v>1</v>
      </c>
      <c r="D1" s="182" t="s">
        <v>2</v>
      </c>
      <c r="E1" s="54" t="s">
        <v>30</v>
      </c>
      <c r="F1" s="122" t="s">
        <v>277</v>
      </c>
      <c r="G1" s="50" t="s">
        <v>29</v>
      </c>
      <c r="H1" s="231" t="s">
        <v>24</v>
      </c>
      <c r="I1" s="231" t="s">
        <v>3</v>
      </c>
      <c r="J1" s="231" t="s">
        <v>4</v>
      </c>
      <c r="K1" s="101" t="s">
        <v>26</v>
      </c>
      <c r="L1" s="232" t="s">
        <v>5</v>
      </c>
      <c r="M1" s="232" t="s">
        <v>28</v>
      </c>
      <c r="N1" s="53" t="s">
        <v>27</v>
      </c>
      <c r="O1" s="53" t="s">
        <v>6</v>
      </c>
      <c r="P1" s="54" t="s">
        <v>7</v>
      </c>
      <c r="Q1" s="27" t="s">
        <v>83</v>
      </c>
      <c r="R1" s="94" t="s">
        <v>166</v>
      </c>
      <c r="S1" s="94" t="s">
        <v>26</v>
      </c>
      <c r="T1" s="95" t="s">
        <v>5</v>
      </c>
      <c r="U1" s="96" t="s">
        <v>28</v>
      </c>
      <c r="V1" s="95" t="s">
        <v>167</v>
      </c>
      <c r="W1" s="95" t="s">
        <v>6</v>
      </c>
      <c r="X1" s="95" t="s">
        <v>7</v>
      </c>
      <c r="Y1" s="176" t="s">
        <v>314</v>
      </c>
      <c r="Z1" s="27" t="s">
        <v>172</v>
      </c>
    </row>
    <row r="2" spans="1:26" s="336" customFormat="1" ht="10.5">
      <c r="A2" s="227">
        <v>1</v>
      </c>
      <c r="B2" s="208" t="s">
        <v>8</v>
      </c>
      <c r="C2" s="119" t="s">
        <v>9</v>
      </c>
      <c r="D2" s="183" t="s">
        <v>10</v>
      </c>
      <c r="E2" s="120">
        <v>5</v>
      </c>
      <c r="F2" s="119" t="s">
        <v>11</v>
      </c>
      <c r="G2" s="121">
        <v>7</v>
      </c>
      <c r="H2" s="233">
        <v>8</v>
      </c>
      <c r="I2" s="233">
        <v>9</v>
      </c>
      <c r="J2" s="234">
        <v>10</v>
      </c>
      <c r="K2" s="235">
        <v>11</v>
      </c>
      <c r="L2" s="236">
        <v>12</v>
      </c>
      <c r="M2" s="237">
        <v>13</v>
      </c>
      <c r="N2" s="237">
        <v>14</v>
      </c>
      <c r="O2" s="237">
        <v>15</v>
      </c>
      <c r="P2" s="237">
        <v>16</v>
      </c>
      <c r="Q2" s="237">
        <v>17</v>
      </c>
      <c r="R2" s="120">
        <v>10</v>
      </c>
      <c r="S2" s="347">
        <v>11</v>
      </c>
      <c r="T2" s="347">
        <v>12</v>
      </c>
      <c r="U2" s="348">
        <v>13</v>
      </c>
      <c r="V2" s="347">
        <v>14</v>
      </c>
      <c r="W2" s="347">
        <v>15</v>
      </c>
      <c r="X2" s="347">
        <v>16</v>
      </c>
      <c r="Y2" s="349">
        <v>17</v>
      </c>
      <c r="Z2" s="347"/>
    </row>
    <row r="3" spans="1:26" s="363" customFormat="1" ht="13.5" customHeight="1" thickBot="1"/>
    <row r="4" spans="1:26" s="127" customFormat="1" ht="15" customHeight="1">
      <c r="A4" s="123"/>
      <c r="B4" s="209" t="s">
        <v>37</v>
      </c>
      <c r="C4" s="124"/>
      <c r="D4" s="184"/>
      <c r="E4" s="50"/>
      <c r="F4" s="125"/>
      <c r="G4" s="126"/>
      <c r="H4" s="238"/>
      <c r="I4" s="238"/>
      <c r="J4" s="239"/>
      <c r="K4" s="240"/>
      <c r="L4" s="13"/>
      <c r="O4" s="13"/>
      <c r="R4" s="9"/>
      <c r="S4" s="128"/>
      <c r="T4" s="34"/>
      <c r="U4" s="35"/>
      <c r="V4" s="34"/>
      <c r="W4" s="34"/>
      <c r="X4" s="34"/>
      <c r="Y4" s="24"/>
      <c r="Z4" s="128"/>
    </row>
    <row r="5" spans="1:26" s="127" customFormat="1" ht="63.75" customHeight="1">
      <c r="A5" s="17">
        <v>1</v>
      </c>
      <c r="B5" s="210" t="s">
        <v>138</v>
      </c>
      <c r="C5" s="16" t="s">
        <v>22</v>
      </c>
      <c r="D5" s="185" t="s">
        <v>12</v>
      </c>
      <c r="E5" s="5">
        <v>0</v>
      </c>
      <c r="F5" s="74" t="s">
        <v>225</v>
      </c>
      <c r="G5" s="17">
        <v>75</v>
      </c>
      <c r="H5" s="241">
        <v>4800</v>
      </c>
      <c r="I5" s="242" t="s">
        <v>13</v>
      </c>
      <c r="J5" s="18"/>
      <c r="K5" s="18"/>
      <c r="L5" s="28">
        <v>0</v>
      </c>
      <c r="M5" s="243"/>
      <c r="N5" s="244">
        <f>L5*(1+M5)</f>
        <v>0</v>
      </c>
      <c r="O5" s="19">
        <f>H5*L5</f>
        <v>0</v>
      </c>
      <c r="P5" s="245">
        <f>H5*N5</f>
        <v>0</v>
      </c>
      <c r="Q5" s="246"/>
      <c r="R5" s="9"/>
      <c r="S5" s="128"/>
      <c r="T5" s="34">
        <v>0</v>
      </c>
      <c r="U5" s="35"/>
      <c r="V5" s="34">
        <f>T5*1.08</f>
        <v>0</v>
      </c>
      <c r="W5" s="34">
        <f>H5*T5</f>
        <v>0</v>
      </c>
      <c r="X5" s="34">
        <f>H5*V5</f>
        <v>0</v>
      </c>
      <c r="Y5" s="24"/>
      <c r="Z5" s="128"/>
    </row>
    <row r="6" spans="1:26" s="127" customFormat="1" ht="12">
      <c r="A6" s="17">
        <v>2</v>
      </c>
      <c r="B6" s="15" t="s">
        <v>35</v>
      </c>
      <c r="C6" s="16" t="s">
        <v>14</v>
      </c>
      <c r="D6" s="185" t="s">
        <v>14</v>
      </c>
      <c r="E6" s="5" t="s">
        <v>19</v>
      </c>
      <c r="F6" s="74" t="s">
        <v>58</v>
      </c>
      <c r="G6" s="17">
        <v>75</v>
      </c>
      <c r="H6" s="241">
        <v>72</v>
      </c>
      <c r="I6" s="242" t="s">
        <v>13</v>
      </c>
      <c r="J6" s="18"/>
      <c r="K6" s="18"/>
      <c r="L6" s="28"/>
      <c r="M6" s="243"/>
      <c r="N6" s="244"/>
      <c r="O6" s="19"/>
      <c r="P6" s="245"/>
      <c r="Q6" s="246"/>
      <c r="R6" s="9"/>
      <c r="S6" s="128"/>
      <c r="T6" s="34">
        <v>0</v>
      </c>
      <c r="U6" s="35"/>
      <c r="V6" s="34">
        <f>T6*1.08</f>
        <v>0</v>
      </c>
      <c r="W6" s="34">
        <f>H6*T6</f>
        <v>0</v>
      </c>
      <c r="X6" s="34">
        <f>H6*V6</f>
        <v>0</v>
      </c>
      <c r="Y6" s="24"/>
      <c r="Z6" s="128"/>
    </row>
    <row r="7" spans="1:26" s="127" customFormat="1" ht="24">
      <c r="A7" s="17">
        <v>3</v>
      </c>
      <c r="B7" s="15" t="s">
        <v>35</v>
      </c>
      <c r="C7" s="16" t="s">
        <v>14</v>
      </c>
      <c r="D7" s="185" t="s">
        <v>14</v>
      </c>
      <c r="E7" s="5" t="s">
        <v>15</v>
      </c>
      <c r="F7" s="74" t="s">
        <v>137</v>
      </c>
      <c r="G7" s="17">
        <v>75</v>
      </c>
      <c r="H7" s="241">
        <v>72</v>
      </c>
      <c r="I7" s="242" t="s">
        <v>13</v>
      </c>
      <c r="J7" s="18"/>
      <c r="K7" s="18"/>
      <c r="L7" s="28"/>
      <c r="M7" s="243"/>
      <c r="N7" s="244"/>
      <c r="O7" s="19"/>
      <c r="P7" s="245"/>
      <c r="Q7" s="246"/>
      <c r="R7" s="9"/>
      <c r="S7" s="128"/>
      <c r="T7" s="34">
        <v>0</v>
      </c>
      <c r="U7" s="35"/>
      <c r="V7" s="34">
        <f t="shared" ref="V7:V24" si="0">T7*1.08</f>
        <v>0</v>
      </c>
      <c r="W7" s="34">
        <f t="shared" ref="W7:W24" si="1">H7*T7</f>
        <v>0</v>
      </c>
      <c r="X7" s="34">
        <f t="shared" ref="X7:X24" si="2">H7*V7</f>
        <v>0</v>
      </c>
      <c r="Y7" s="24"/>
      <c r="Z7" s="128"/>
    </row>
    <row r="8" spans="1:26" s="127" customFormat="1" ht="12">
      <c r="A8" s="17">
        <v>4</v>
      </c>
      <c r="B8" s="15" t="s">
        <v>35</v>
      </c>
      <c r="C8" s="15" t="s">
        <v>14</v>
      </c>
      <c r="D8" s="186" t="s">
        <v>14</v>
      </c>
      <c r="E8" s="5" t="s">
        <v>17</v>
      </c>
      <c r="F8" s="74" t="s">
        <v>65</v>
      </c>
      <c r="G8" s="17">
        <v>75</v>
      </c>
      <c r="H8" s="242">
        <v>100</v>
      </c>
      <c r="I8" s="242" t="s">
        <v>13</v>
      </c>
      <c r="J8" s="18"/>
      <c r="K8" s="18"/>
      <c r="L8" s="28">
        <v>0</v>
      </c>
      <c r="M8" s="243"/>
      <c r="N8" s="244">
        <f t="shared" ref="N8:N22" si="3">L8*(1+M8)</f>
        <v>0</v>
      </c>
      <c r="O8" s="19">
        <f t="shared" ref="O8:O22" si="4">H8*L8</f>
        <v>0</v>
      </c>
      <c r="P8" s="245">
        <f t="shared" ref="P8:P22" si="5">H8*N8</f>
        <v>0</v>
      </c>
      <c r="Q8" s="246"/>
      <c r="R8" s="9"/>
      <c r="S8" s="128"/>
      <c r="T8" s="34">
        <v>0</v>
      </c>
      <c r="U8" s="35"/>
      <c r="V8" s="34">
        <f t="shared" si="0"/>
        <v>0</v>
      </c>
      <c r="W8" s="34">
        <f t="shared" si="1"/>
        <v>0</v>
      </c>
      <c r="X8" s="34">
        <f t="shared" si="2"/>
        <v>0</v>
      </c>
      <c r="Y8" s="24"/>
      <c r="Z8" s="128"/>
    </row>
    <row r="9" spans="1:26" s="127" customFormat="1" ht="12">
      <c r="A9" s="17">
        <v>5</v>
      </c>
      <c r="B9" s="15" t="s">
        <v>35</v>
      </c>
      <c r="C9" s="15" t="s">
        <v>14</v>
      </c>
      <c r="D9" s="186" t="s">
        <v>14</v>
      </c>
      <c r="E9" s="5" t="s">
        <v>16</v>
      </c>
      <c r="F9" s="74" t="s">
        <v>195</v>
      </c>
      <c r="G9" s="17">
        <v>75</v>
      </c>
      <c r="H9" s="242">
        <v>1620</v>
      </c>
      <c r="I9" s="242" t="s">
        <v>13</v>
      </c>
      <c r="J9" s="18"/>
      <c r="K9" s="18"/>
      <c r="L9" s="28">
        <v>0</v>
      </c>
      <c r="M9" s="243"/>
      <c r="N9" s="244">
        <f t="shared" si="3"/>
        <v>0</v>
      </c>
      <c r="O9" s="19">
        <f t="shared" si="4"/>
        <v>0</v>
      </c>
      <c r="P9" s="245">
        <f t="shared" si="5"/>
        <v>0</v>
      </c>
      <c r="Q9" s="246"/>
      <c r="R9" s="9"/>
      <c r="S9" s="128"/>
      <c r="T9" s="34">
        <v>0</v>
      </c>
      <c r="U9" s="35"/>
      <c r="V9" s="34">
        <f t="shared" si="0"/>
        <v>0</v>
      </c>
      <c r="W9" s="34">
        <f t="shared" si="1"/>
        <v>0</v>
      </c>
      <c r="X9" s="34">
        <f t="shared" si="2"/>
        <v>0</v>
      </c>
      <c r="Y9" s="24"/>
      <c r="Z9" s="128"/>
    </row>
    <row r="10" spans="1:26" s="127" customFormat="1" ht="30" customHeight="1">
      <c r="A10" s="17">
        <v>6</v>
      </c>
      <c r="B10" s="15" t="s">
        <v>35</v>
      </c>
      <c r="C10" s="15" t="s">
        <v>14</v>
      </c>
      <c r="D10" s="186" t="s">
        <v>14</v>
      </c>
      <c r="E10" s="5" t="s">
        <v>16</v>
      </c>
      <c r="F10" s="74" t="s">
        <v>212</v>
      </c>
      <c r="G10" s="17">
        <v>75</v>
      </c>
      <c r="H10" s="242">
        <v>2768</v>
      </c>
      <c r="I10" s="242" t="s">
        <v>13</v>
      </c>
      <c r="J10" s="18"/>
      <c r="K10" s="18"/>
      <c r="L10" s="28">
        <v>0</v>
      </c>
      <c r="M10" s="243"/>
      <c r="N10" s="244">
        <f t="shared" si="3"/>
        <v>0</v>
      </c>
      <c r="O10" s="19">
        <f t="shared" si="4"/>
        <v>0</v>
      </c>
      <c r="P10" s="245">
        <f t="shared" si="5"/>
        <v>0</v>
      </c>
      <c r="Q10" s="246"/>
      <c r="R10" s="9"/>
      <c r="S10" s="128"/>
      <c r="T10" s="34">
        <v>0</v>
      </c>
      <c r="U10" s="35"/>
      <c r="V10" s="34">
        <f t="shared" si="0"/>
        <v>0</v>
      </c>
      <c r="W10" s="34">
        <f t="shared" si="1"/>
        <v>0</v>
      </c>
      <c r="X10" s="34">
        <f t="shared" si="2"/>
        <v>0</v>
      </c>
      <c r="Y10" s="24"/>
      <c r="Z10" s="128"/>
    </row>
    <row r="11" spans="1:26" s="127" customFormat="1" ht="12">
      <c r="A11" s="17">
        <v>7</v>
      </c>
      <c r="B11" s="15" t="s">
        <v>35</v>
      </c>
      <c r="C11" s="15" t="s">
        <v>14</v>
      </c>
      <c r="D11" s="186" t="s">
        <v>14</v>
      </c>
      <c r="E11" s="5" t="s">
        <v>15</v>
      </c>
      <c r="F11" s="74" t="s">
        <v>88</v>
      </c>
      <c r="G11" s="17">
        <v>75</v>
      </c>
      <c r="H11" s="242">
        <v>3942</v>
      </c>
      <c r="I11" s="242" t="s">
        <v>13</v>
      </c>
      <c r="J11" s="18"/>
      <c r="K11" s="18"/>
      <c r="L11" s="28">
        <v>0</v>
      </c>
      <c r="M11" s="243"/>
      <c r="N11" s="244">
        <f t="shared" si="3"/>
        <v>0</v>
      </c>
      <c r="O11" s="19">
        <f t="shared" si="4"/>
        <v>0</v>
      </c>
      <c r="P11" s="245">
        <f t="shared" si="5"/>
        <v>0</v>
      </c>
      <c r="Q11" s="246"/>
      <c r="R11" s="9"/>
      <c r="S11" s="128"/>
      <c r="T11" s="34">
        <v>0</v>
      </c>
      <c r="U11" s="35"/>
      <c r="V11" s="34">
        <f t="shared" si="0"/>
        <v>0</v>
      </c>
      <c r="W11" s="34">
        <f t="shared" si="1"/>
        <v>0</v>
      </c>
      <c r="X11" s="34">
        <f t="shared" si="2"/>
        <v>0</v>
      </c>
      <c r="Y11" s="24"/>
      <c r="Z11" s="128"/>
    </row>
    <row r="12" spans="1:26" s="127" customFormat="1" ht="12">
      <c r="A12" s="17">
        <v>8</v>
      </c>
      <c r="B12" s="15" t="s">
        <v>35</v>
      </c>
      <c r="C12" s="15" t="s">
        <v>14</v>
      </c>
      <c r="D12" s="186" t="s">
        <v>14</v>
      </c>
      <c r="E12" s="5" t="s">
        <v>15</v>
      </c>
      <c r="F12" s="74" t="s">
        <v>66</v>
      </c>
      <c r="G12" s="17">
        <v>75</v>
      </c>
      <c r="H12" s="242">
        <v>3034</v>
      </c>
      <c r="I12" s="242" t="s">
        <v>32</v>
      </c>
      <c r="J12" s="18"/>
      <c r="K12" s="18"/>
      <c r="L12" s="28">
        <v>0</v>
      </c>
      <c r="M12" s="243"/>
      <c r="N12" s="244">
        <f t="shared" si="3"/>
        <v>0</v>
      </c>
      <c r="O12" s="19">
        <f t="shared" si="4"/>
        <v>0</v>
      </c>
      <c r="P12" s="245">
        <f t="shared" si="5"/>
        <v>0</v>
      </c>
      <c r="Q12" s="246"/>
      <c r="R12" s="9"/>
      <c r="S12" s="128"/>
      <c r="T12" s="34">
        <v>0</v>
      </c>
      <c r="U12" s="35"/>
      <c r="V12" s="34">
        <f t="shared" si="0"/>
        <v>0</v>
      </c>
      <c r="W12" s="34">
        <f t="shared" si="1"/>
        <v>0</v>
      </c>
      <c r="X12" s="34">
        <f t="shared" si="2"/>
        <v>0</v>
      </c>
      <c r="Y12" s="24"/>
      <c r="Z12" s="128"/>
    </row>
    <row r="13" spans="1:26" s="127" customFormat="1" ht="12">
      <c r="A13" s="17">
        <v>9</v>
      </c>
      <c r="B13" s="15" t="s">
        <v>35</v>
      </c>
      <c r="C13" s="15" t="s">
        <v>14</v>
      </c>
      <c r="D13" s="186" t="s">
        <v>14</v>
      </c>
      <c r="E13" s="5" t="s">
        <v>15</v>
      </c>
      <c r="F13" s="74" t="s">
        <v>196</v>
      </c>
      <c r="G13" s="17">
        <v>75</v>
      </c>
      <c r="H13" s="242">
        <v>720</v>
      </c>
      <c r="I13" s="242" t="s">
        <v>13</v>
      </c>
      <c r="J13" s="18"/>
      <c r="K13" s="18"/>
      <c r="L13" s="28">
        <v>0</v>
      </c>
      <c r="M13" s="243"/>
      <c r="N13" s="244">
        <f t="shared" si="3"/>
        <v>0</v>
      </c>
      <c r="O13" s="19">
        <f>H13*L13</f>
        <v>0</v>
      </c>
      <c r="P13" s="245">
        <f t="shared" si="5"/>
        <v>0</v>
      </c>
      <c r="Q13" s="246"/>
      <c r="R13" s="9"/>
      <c r="S13" s="128"/>
      <c r="T13" s="34">
        <v>0</v>
      </c>
      <c r="U13" s="35"/>
      <c r="V13" s="34">
        <f t="shared" si="0"/>
        <v>0</v>
      </c>
      <c r="W13" s="34">
        <f t="shared" si="1"/>
        <v>0</v>
      </c>
      <c r="X13" s="34">
        <f t="shared" si="2"/>
        <v>0</v>
      </c>
      <c r="Y13" s="24"/>
      <c r="Z13" s="128"/>
    </row>
    <row r="14" spans="1:26" s="127" customFormat="1" ht="12">
      <c r="A14" s="17">
        <v>10</v>
      </c>
      <c r="B14" s="15" t="s">
        <v>35</v>
      </c>
      <c r="C14" s="15" t="s">
        <v>14</v>
      </c>
      <c r="D14" s="186" t="s">
        <v>14</v>
      </c>
      <c r="E14" s="5" t="s">
        <v>15</v>
      </c>
      <c r="F14" s="74" t="s">
        <v>67</v>
      </c>
      <c r="G14" s="17">
        <v>75</v>
      </c>
      <c r="H14" s="242">
        <v>2040</v>
      </c>
      <c r="I14" s="242" t="s">
        <v>13</v>
      </c>
      <c r="J14" s="18"/>
      <c r="K14" s="18"/>
      <c r="L14" s="28">
        <v>0</v>
      </c>
      <c r="M14" s="243"/>
      <c r="N14" s="244">
        <f t="shared" si="3"/>
        <v>0</v>
      </c>
      <c r="O14" s="19">
        <f t="shared" si="4"/>
        <v>0</v>
      </c>
      <c r="P14" s="245">
        <f t="shared" si="5"/>
        <v>0</v>
      </c>
      <c r="Q14" s="246"/>
      <c r="R14" s="9"/>
      <c r="S14" s="128"/>
      <c r="T14" s="34">
        <v>0</v>
      </c>
      <c r="U14" s="35"/>
      <c r="V14" s="34">
        <f t="shared" si="0"/>
        <v>0</v>
      </c>
      <c r="W14" s="34">
        <f t="shared" si="1"/>
        <v>0</v>
      </c>
      <c r="X14" s="34">
        <f t="shared" si="2"/>
        <v>0</v>
      </c>
      <c r="Y14" s="24"/>
      <c r="Z14" s="128"/>
    </row>
    <row r="15" spans="1:26" s="127" customFormat="1" ht="24">
      <c r="A15" s="17">
        <v>11</v>
      </c>
      <c r="B15" s="15" t="s">
        <v>35</v>
      </c>
      <c r="C15" s="15" t="s">
        <v>14</v>
      </c>
      <c r="D15" s="186" t="s">
        <v>14</v>
      </c>
      <c r="E15" s="5" t="s">
        <v>15</v>
      </c>
      <c r="F15" s="74" t="s">
        <v>197</v>
      </c>
      <c r="G15" s="17">
        <v>75</v>
      </c>
      <c r="H15" s="242">
        <v>372</v>
      </c>
      <c r="I15" s="242" t="s">
        <v>13</v>
      </c>
      <c r="J15" s="18"/>
      <c r="K15" s="18"/>
      <c r="L15" s="28">
        <v>0</v>
      </c>
      <c r="M15" s="243"/>
      <c r="N15" s="244">
        <f t="shared" si="3"/>
        <v>0</v>
      </c>
      <c r="O15" s="19">
        <f t="shared" si="4"/>
        <v>0</v>
      </c>
      <c r="P15" s="245">
        <f t="shared" si="5"/>
        <v>0</v>
      </c>
      <c r="Q15" s="246"/>
      <c r="R15" s="9"/>
      <c r="S15" s="128"/>
      <c r="T15" s="34">
        <v>0</v>
      </c>
      <c r="U15" s="35"/>
      <c r="V15" s="34">
        <f t="shared" si="0"/>
        <v>0</v>
      </c>
      <c r="W15" s="34">
        <f t="shared" si="1"/>
        <v>0</v>
      </c>
      <c r="X15" s="34">
        <f t="shared" si="2"/>
        <v>0</v>
      </c>
      <c r="Y15" s="24"/>
      <c r="Z15" s="128"/>
    </row>
    <row r="16" spans="1:26" s="127" customFormat="1" ht="12">
      <c r="A16" s="17">
        <v>12</v>
      </c>
      <c r="B16" s="15" t="s">
        <v>35</v>
      </c>
      <c r="C16" s="15" t="s">
        <v>14</v>
      </c>
      <c r="D16" s="186" t="s">
        <v>14</v>
      </c>
      <c r="E16" s="5">
        <v>0</v>
      </c>
      <c r="F16" s="74" t="s">
        <v>66</v>
      </c>
      <c r="G16" s="17">
        <v>75</v>
      </c>
      <c r="H16" s="242">
        <v>6000</v>
      </c>
      <c r="I16" s="242" t="s">
        <v>13</v>
      </c>
      <c r="J16" s="18"/>
      <c r="K16" s="18"/>
      <c r="L16" s="28"/>
      <c r="M16" s="243"/>
      <c r="N16" s="244"/>
      <c r="O16" s="19"/>
      <c r="P16" s="245"/>
      <c r="Q16" s="246"/>
      <c r="R16" s="9"/>
      <c r="S16" s="128"/>
      <c r="T16" s="34">
        <v>0</v>
      </c>
      <c r="U16" s="35"/>
      <c r="V16" s="34">
        <f t="shared" si="0"/>
        <v>0</v>
      </c>
      <c r="W16" s="34">
        <f t="shared" si="1"/>
        <v>0</v>
      </c>
      <c r="X16" s="34">
        <f t="shared" si="2"/>
        <v>0</v>
      </c>
      <c r="Y16" s="24"/>
      <c r="Z16" s="128"/>
    </row>
    <row r="17" spans="1:26" s="127" customFormat="1" ht="12">
      <c r="A17" s="17">
        <v>13</v>
      </c>
      <c r="B17" s="15" t="s">
        <v>35</v>
      </c>
      <c r="C17" s="15" t="s">
        <v>14</v>
      </c>
      <c r="D17" s="186" t="s">
        <v>14</v>
      </c>
      <c r="E17" s="5">
        <v>1</v>
      </c>
      <c r="F17" s="74" t="s">
        <v>198</v>
      </c>
      <c r="G17" s="17">
        <v>90</v>
      </c>
      <c r="H17" s="242">
        <v>7088</v>
      </c>
      <c r="I17" s="242" t="s">
        <v>13</v>
      </c>
      <c r="J17" s="18"/>
      <c r="K17" s="18"/>
      <c r="L17" s="28">
        <v>0</v>
      </c>
      <c r="M17" s="243"/>
      <c r="N17" s="244">
        <f t="shared" si="3"/>
        <v>0</v>
      </c>
      <c r="O17" s="19">
        <f t="shared" si="4"/>
        <v>0</v>
      </c>
      <c r="P17" s="245">
        <f t="shared" si="5"/>
        <v>0</v>
      </c>
      <c r="Q17" s="246"/>
      <c r="R17" s="9"/>
      <c r="S17" s="128"/>
      <c r="T17" s="34">
        <v>0</v>
      </c>
      <c r="U17" s="35"/>
      <c r="V17" s="34">
        <f t="shared" si="0"/>
        <v>0</v>
      </c>
      <c r="W17" s="34">
        <f t="shared" si="1"/>
        <v>0</v>
      </c>
      <c r="X17" s="34">
        <f t="shared" si="2"/>
        <v>0</v>
      </c>
      <c r="Y17" s="24"/>
      <c r="Z17" s="128"/>
    </row>
    <row r="18" spans="1:26" s="127" customFormat="1" ht="12">
      <c r="A18" s="17">
        <v>14</v>
      </c>
      <c r="B18" s="15" t="s">
        <v>35</v>
      </c>
      <c r="C18" s="15" t="s">
        <v>14</v>
      </c>
      <c r="D18" s="186" t="s">
        <v>14</v>
      </c>
      <c r="E18" s="5">
        <v>2</v>
      </c>
      <c r="F18" s="74" t="s">
        <v>199</v>
      </c>
      <c r="G18" s="17">
        <v>90</v>
      </c>
      <c r="H18" s="242">
        <v>2200</v>
      </c>
      <c r="I18" s="242" t="s">
        <v>13</v>
      </c>
      <c r="J18" s="18"/>
      <c r="K18" s="18"/>
      <c r="L18" s="28">
        <v>0</v>
      </c>
      <c r="M18" s="243"/>
      <c r="N18" s="244">
        <f t="shared" si="3"/>
        <v>0</v>
      </c>
      <c r="O18" s="19">
        <f t="shared" si="4"/>
        <v>0</v>
      </c>
      <c r="P18" s="245">
        <f t="shared" si="5"/>
        <v>0</v>
      </c>
      <c r="Q18" s="246"/>
      <c r="R18" s="9"/>
      <c r="S18" s="128"/>
      <c r="T18" s="34">
        <v>0</v>
      </c>
      <c r="U18" s="35"/>
      <c r="V18" s="34">
        <f t="shared" si="0"/>
        <v>0</v>
      </c>
      <c r="W18" s="34">
        <f t="shared" si="1"/>
        <v>0</v>
      </c>
      <c r="X18" s="34">
        <f t="shared" si="2"/>
        <v>0</v>
      </c>
      <c r="Y18" s="24"/>
      <c r="Z18" s="128"/>
    </row>
    <row r="19" spans="1:26" s="127" customFormat="1" ht="12">
      <c r="A19" s="17">
        <v>15</v>
      </c>
      <c r="B19" s="15" t="s">
        <v>35</v>
      </c>
      <c r="C19" s="15" t="s">
        <v>14</v>
      </c>
      <c r="D19" s="186" t="s">
        <v>14</v>
      </c>
      <c r="E19" s="5" t="s">
        <v>16</v>
      </c>
      <c r="F19" s="74" t="s">
        <v>58</v>
      </c>
      <c r="G19" s="17">
        <v>75</v>
      </c>
      <c r="H19" s="242">
        <v>1132</v>
      </c>
      <c r="I19" s="242" t="s">
        <v>13</v>
      </c>
      <c r="J19" s="18"/>
      <c r="K19" s="18"/>
      <c r="L19" s="28">
        <v>0</v>
      </c>
      <c r="M19" s="243"/>
      <c r="N19" s="244">
        <f t="shared" si="3"/>
        <v>0</v>
      </c>
      <c r="O19" s="19">
        <f t="shared" si="4"/>
        <v>0</v>
      </c>
      <c r="P19" s="245">
        <f t="shared" si="5"/>
        <v>0</v>
      </c>
      <c r="Q19" s="246"/>
      <c r="R19" s="9"/>
      <c r="S19" s="128"/>
      <c r="T19" s="34">
        <v>0</v>
      </c>
      <c r="U19" s="35"/>
      <c r="V19" s="34">
        <f t="shared" si="0"/>
        <v>0</v>
      </c>
      <c r="W19" s="34">
        <f t="shared" si="1"/>
        <v>0</v>
      </c>
      <c r="X19" s="34">
        <f t="shared" si="2"/>
        <v>0</v>
      </c>
      <c r="Y19" s="24"/>
      <c r="Z19" s="128"/>
    </row>
    <row r="20" spans="1:26" s="127" customFormat="1" ht="12">
      <c r="A20" s="17">
        <v>16</v>
      </c>
      <c r="B20" s="15" t="s">
        <v>35</v>
      </c>
      <c r="C20" s="15" t="s">
        <v>14</v>
      </c>
      <c r="D20" s="186" t="s">
        <v>14</v>
      </c>
      <c r="E20" s="5" t="s">
        <v>15</v>
      </c>
      <c r="F20" s="74" t="s">
        <v>59</v>
      </c>
      <c r="G20" s="17">
        <v>75</v>
      </c>
      <c r="H20" s="242">
        <v>2792</v>
      </c>
      <c r="I20" s="242" t="s">
        <v>13</v>
      </c>
      <c r="J20" s="18"/>
      <c r="K20" s="18"/>
      <c r="L20" s="28">
        <v>0</v>
      </c>
      <c r="M20" s="243"/>
      <c r="N20" s="244">
        <f t="shared" si="3"/>
        <v>0</v>
      </c>
      <c r="O20" s="19">
        <f t="shared" si="4"/>
        <v>0</v>
      </c>
      <c r="P20" s="245">
        <f t="shared" si="5"/>
        <v>0</v>
      </c>
      <c r="Q20" s="246"/>
      <c r="R20" s="9"/>
      <c r="S20" s="128"/>
      <c r="T20" s="34">
        <v>0</v>
      </c>
      <c r="U20" s="35"/>
      <c r="V20" s="34">
        <f t="shared" si="0"/>
        <v>0</v>
      </c>
      <c r="W20" s="34">
        <f t="shared" si="1"/>
        <v>0</v>
      </c>
      <c r="X20" s="34">
        <f t="shared" si="2"/>
        <v>0</v>
      </c>
      <c r="Y20" s="24"/>
      <c r="Z20" s="128"/>
    </row>
    <row r="21" spans="1:26" s="127" customFormat="1" ht="12">
      <c r="A21" s="17">
        <v>17</v>
      </c>
      <c r="B21" s="15" t="s">
        <v>35</v>
      </c>
      <c r="C21" s="15" t="s">
        <v>14</v>
      </c>
      <c r="D21" s="186" t="s">
        <v>14</v>
      </c>
      <c r="E21" s="5" t="s">
        <v>16</v>
      </c>
      <c r="F21" s="74" t="s">
        <v>60</v>
      </c>
      <c r="G21" s="17">
        <v>75</v>
      </c>
      <c r="H21" s="242">
        <v>2440</v>
      </c>
      <c r="I21" s="242" t="s">
        <v>13</v>
      </c>
      <c r="J21" s="18"/>
      <c r="K21" s="18"/>
      <c r="L21" s="28">
        <v>0</v>
      </c>
      <c r="M21" s="243"/>
      <c r="N21" s="244">
        <f t="shared" si="3"/>
        <v>0</v>
      </c>
      <c r="O21" s="19">
        <f t="shared" si="4"/>
        <v>0</v>
      </c>
      <c r="P21" s="245">
        <f t="shared" si="5"/>
        <v>0</v>
      </c>
      <c r="Q21" s="246"/>
      <c r="R21" s="9"/>
      <c r="S21" s="128"/>
      <c r="T21" s="34">
        <v>0</v>
      </c>
      <c r="U21" s="35"/>
      <c r="V21" s="34">
        <f t="shared" si="0"/>
        <v>0</v>
      </c>
      <c r="W21" s="34">
        <f t="shared" si="1"/>
        <v>0</v>
      </c>
      <c r="X21" s="34">
        <f t="shared" si="2"/>
        <v>0</v>
      </c>
      <c r="Y21" s="24"/>
      <c r="Z21" s="128"/>
    </row>
    <row r="22" spans="1:26" s="127" customFormat="1" ht="17.25" customHeight="1">
      <c r="A22" s="17">
        <v>18</v>
      </c>
      <c r="B22" s="33" t="s">
        <v>35</v>
      </c>
      <c r="C22" s="15" t="s">
        <v>14</v>
      </c>
      <c r="D22" s="186" t="s">
        <v>14</v>
      </c>
      <c r="E22" s="11" t="s">
        <v>17</v>
      </c>
      <c r="F22" s="104" t="s">
        <v>57</v>
      </c>
      <c r="G22" s="25">
        <v>75</v>
      </c>
      <c r="H22" s="247">
        <v>354</v>
      </c>
      <c r="I22" s="247" t="s">
        <v>13</v>
      </c>
      <c r="J22" s="248"/>
      <c r="K22" s="248"/>
      <c r="L22" s="78">
        <v>0</v>
      </c>
      <c r="M22" s="249"/>
      <c r="N22" s="250">
        <f t="shared" si="3"/>
        <v>0</v>
      </c>
      <c r="O22" s="251">
        <f t="shared" si="4"/>
        <v>0</v>
      </c>
      <c r="P22" s="252">
        <f t="shared" si="5"/>
        <v>0</v>
      </c>
      <c r="Q22" s="253"/>
      <c r="R22" s="254"/>
      <c r="S22" s="129"/>
      <c r="T22" s="34">
        <v>0</v>
      </c>
      <c r="U22" s="49"/>
      <c r="V22" s="34">
        <f t="shared" si="0"/>
        <v>0</v>
      </c>
      <c r="W22" s="34">
        <f t="shared" si="1"/>
        <v>0</v>
      </c>
      <c r="X22" s="34">
        <f t="shared" si="2"/>
        <v>0</v>
      </c>
      <c r="Y22" s="24"/>
      <c r="Z22" s="128"/>
    </row>
    <row r="23" spans="1:26" s="127" customFormat="1" ht="26.25" customHeight="1">
      <c r="A23" s="17">
        <v>19</v>
      </c>
      <c r="B23" s="15" t="s">
        <v>35</v>
      </c>
      <c r="C23" s="15" t="s">
        <v>14</v>
      </c>
      <c r="D23" s="186" t="s">
        <v>14</v>
      </c>
      <c r="E23" s="5" t="s">
        <v>19</v>
      </c>
      <c r="F23" s="104" t="s">
        <v>191</v>
      </c>
      <c r="G23" s="17">
        <v>75</v>
      </c>
      <c r="H23" s="242">
        <v>72</v>
      </c>
      <c r="I23" s="242" t="s">
        <v>13</v>
      </c>
      <c r="J23" s="18"/>
      <c r="K23" s="18"/>
      <c r="L23" s="28"/>
      <c r="M23" s="243"/>
      <c r="N23" s="244"/>
      <c r="O23" s="19"/>
      <c r="P23" s="245"/>
      <c r="Q23" s="18"/>
      <c r="R23" s="9"/>
      <c r="S23" s="128"/>
      <c r="T23" s="34">
        <v>0</v>
      </c>
      <c r="U23" s="49"/>
      <c r="V23" s="34">
        <f t="shared" si="0"/>
        <v>0</v>
      </c>
      <c r="W23" s="34">
        <f t="shared" si="1"/>
        <v>0</v>
      </c>
      <c r="X23" s="34">
        <f t="shared" si="2"/>
        <v>0</v>
      </c>
      <c r="Y23" s="24"/>
      <c r="Z23" s="128"/>
    </row>
    <row r="24" spans="1:26" s="127" customFormat="1" ht="24.75" customHeight="1" thickBot="1">
      <c r="A24" s="17">
        <v>20</v>
      </c>
      <c r="B24" s="15" t="s">
        <v>35</v>
      </c>
      <c r="C24" s="15" t="s">
        <v>14</v>
      </c>
      <c r="D24" s="186" t="s">
        <v>14</v>
      </c>
      <c r="E24" s="5" t="s">
        <v>17</v>
      </c>
      <c r="F24" s="74" t="s">
        <v>191</v>
      </c>
      <c r="G24" s="17">
        <v>75</v>
      </c>
      <c r="H24" s="242">
        <v>72</v>
      </c>
      <c r="I24" s="242" t="s">
        <v>33</v>
      </c>
      <c r="J24" s="18"/>
      <c r="K24" s="18"/>
      <c r="L24" s="28"/>
      <c r="M24" s="243"/>
      <c r="N24" s="244"/>
      <c r="O24" s="19"/>
      <c r="P24" s="245"/>
      <c r="Q24" s="18"/>
      <c r="R24" s="9"/>
      <c r="S24" s="128"/>
      <c r="T24" s="34">
        <v>0</v>
      </c>
      <c r="U24" s="35"/>
      <c r="V24" s="41">
        <f t="shared" si="0"/>
        <v>0</v>
      </c>
      <c r="W24" s="41">
        <f t="shared" si="1"/>
        <v>0</v>
      </c>
      <c r="X24" s="41">
        <f t="shared" si="2"/>
        <v>0</v>
      </c>
      <c r="Y24" s="24"/>
      <c r="Z24" s="128"/>
    </row>
    <row r="25" spans="1:26" s="127" customFormat="1" ht="24.95" customHeight="1" thickBot="1">
      <c r="A25" s="228"/>
      <c r="B25" s="130"/>
      <c r="C25" s="130"/>
      <c r="D25" s="187"/>
      <c r="E25" s="6"/>
      <c r="F25" s="130"/>
      <c r="G25" s="131"/>
      <c r="H25" s="132"/>
      <c r="I25" s="132"/>
      <c r="J25" s="357" t="s">
        <v>64</v>
      </c>
      <c r="K25" s="358"/>
      <c r="L25" s="358"/>
      <c r="M25" s="358"/>
      <c r="N25" s="359"/>
      <c r="O25" s="255">
        <f>SUM(O5:O22)</f>
        <v>0</v>
      </c>
      <c r="P25" s="255">
        <f>SUM(P5:P22)</f>
        <v>0</v>
      </c>
      <c r="Q25" s="256"/>
      <c r="R25" s="257"/>
      <c r="T25" s="36"/>
      <c r="U25" s="37"/>
      <c r="V25" s="100" t="s">
        <v>168</v>
      </c>
      <c r="W25" s="100">
        <f>SUM(W5:W24)</f>
        <v>0</v>
      </c>
      <c r="X25" s="100">
        <f>SUM(X5:X24)</f>
        <v>0</v>
      </c>
      <c r="Y25" s="93"/>
      <c r="Z25" s="128"/>
    </row>
    <row r="26" spans="1:26" s="363" customFormat="1" ht="13.5" customHeight="1" thickBot="1"/>
    <row r="27" spans="1:26" s="127" customFormat="1" ht="15" customHeight="1" thickBot="1">
      <c r="A27" s="207"/>
      <c r="B27" s="211" t="s">
        <v>38</v>
      </c>
      <c r="C27" s="133"/>
      <c r="D27" s="188"/>
      <c r="E27" s="7"/>
      <c r="F27" s="134"/>
      <c r="G27" s="135"/>
      <c r="H27" s="258"/>
      <c r="I27" s="258"/>
      <c r="L27" s="259"/>
      <c r="M27" s="136"/>
      <c r="O27" s="13"/>
      <c r="R27" s="257"/>
      <c r="T27" s="36"/>
      <c r="U27" s="37"/>
      <c r="V27" s="36"/>
      <c r="W27" s="36"/>
      <c r="X27" s="36"/>
      <c r="Y27" s="13"/>
    </row>
    <row r="28" spans="1:26" s="127" customFormat="1" ht="59.25" customHeight="1">
      <c r="A28" s="17">
        <v>1</v>
      </c>
      <c r="B28" s="212" t="s">
        <v>293</v>
      </c>
      <c r="C28" s="200" t="s">
        <v>292</v>
      </c>
      <c r="D28" s="186" t="s">
        <v>291</v>
      </c>
      <c r="E28" s="5" t="s">
        <v>17</v>
      </c>
      <c r="F28" s="74" t="s">
        <v>68</v>
      </c>
      <c r="G28" s="17">
        <v>75</v>
      </c>
      <c r="H28" s="242">
        <v>588</v>
      </c>
      <c r="I28" s="242" t="s">
        <v>13</v>
      </c>
      <c r="J28" s="18"/>
      <c r="K28" s="18"/>
      <c r="L28" s="28">
        <v>0</v>
      </c>
      <c r="M28" s="243"/>
      <c r="N28" s="244">
        <f t="shared" ref="N28:N39" si="6">L28*(1+M28)</f>
        <v>0</v>
      </c>
      <c r="O28" s="260">
        <f>H28*L28</f>
        <v>0</v>
      </c>
      <c r="P28" s="245">
        <f t="shared" ref="P28:P39" si="7">H28*N28</f>
        <v>0</v>
      </c>
      <c r="Q28" s="261"/>
      <c r="R28" s="9"/>
      <c r="S28" s="128"/>
      <c r="T28" s="34">
        <v>0</v>
      </c>
      <c r="U28" s="35"/>
      <c r="V28" s="34">
        <f>T28*1.08</f>
        <v>0</v>
      </c>
      <c r="W28" s="34">
        <f>H28*T28</f>
        <v>0</v>
      </c>
      <c r="X28" s="34">
        <f>H28*V28</f>
        <v>0</v>
      </c>
      <c r="Y28" s="24"/>
      <c r="Z28" s="128"/>
    </row>
    <row r="29" spans="1:26" s="127" customFormat="1" ht="26.25" customHeight="1">
      <c r="A29" s="17">
        <v>2</v>
      </c>
      <c r="B29" s="15" t="s">
        <v>14</v>
      </c>
      <c r="C29" s="15" t="s">
        <v>14</v>
      </c>
      <c r="D29" s="186" t="s">
        <v>14</v>
      </c>
      <c r="E29" s="5" t="s">
        <v>15</v>
      </c>
      <c r="F29" s="74" t="s">
        <v>139</v>
      </c>
      <c r="G29" s="17">
        <v>75</v>
      </c>
      <c r="H29" s="242">
        <v>72</v>
      </c>
      <c r="I29" s="242" t="s">
        <v>13</v>
      </c>
      <c r="J29" s="18"/>
      <c r="K29" s="18"/>
      <c r="L29" s="28">
        <v>0</v>
      </c>
      <c r="M29" s="243"/>
      <c r="N29" s="244">
        <f t="shared" si="6"/>
        <v>0</v>
      </c>
      <c r="O29" s="260">
        <f t="shared" ref="O29:O39" si="8">H29*L29</f>
        <v>0</v>
      </c>
      <c r="P29" s="245">
        <f t="shared" si="7"/>
        <v>0</v>
      </c>
      <c r="Q29" s="261"/>
      <c r="R29" s="9"/>
      <c r="S29" s="128"/>
      <c r="T29" s="34">
        <v>0</v>
      </c>
      <c r="U29" s="35"/>
      <c r="V29" s="34">
        <f t="shared" ref="V29:V39" si="9">T29*1.08</f>
        <v>0</v>
      </c>
      <c r="W29" s="34">
        <f t="shared" ref="W29:W39" si="10">H29*T29</f>
        <v>0</v>
      </c>
      <c r="X29" s="34">
        <f t="shared" ref="X29:X39" si="11">H29*V29</f>
        <v>0</v>
      </c>
      <c r="Y29" s="24"/>
      <c r="Z29" s="128"/>
    </row>
    <row r="30" spans="1:26" s="127" customFormat="1" ht="25.5" customHeight="1">
      <c r="A30" s="17">
        <v>3</v>
      </c>
      <c r="B30" s="15" t="s">
        <v>14</v>
      </c>
      <c r="C30" s="15" t="s">
        <v>14</v>
      </c>
      <c r="D30" s="186" t="s">
        <v>14</v>
      </c>
      <c r="E30" s="5" t="s">
        <v>16</v>
      </c>
      <c r="F30" s="74" t="s">
        <v>68</v>
      </c>
      <c r="G30" s="17">
        <v>75</v>
      </c>
      <c r="H30" s="242">
        <v>2508</v>
      </c>
      <c r="I30" s="242" t="s">
        <v>13</v>
      </c>
      <c r="J30" s="18"/>
      <c r="K30" s="18"/>
      <c r="L30" s="28">
        <v>0</v>
      </c>
      <c r="M30" s="243"/>
      <c r="N30" s="244">
        <f t="shared" si="6"/>
        <v>0</v>
      </c>
      <c r="O30" s="260">
        <f t="shared" si="8"/>
        <v>0</v>
      </c>
      <c r="P30" s="245">
        <f t="shared" si="7"/>
        <v>0</v>
      </c>
      <c r="Q30" s="261"/>
      <c r="R30" s="9"/>
      <c r="S30" s="128"/>
      <c r="T30" s="34">
        <v>0</v>
      </c>
      <c r="U30" s="35"/>
      <c r="V30" s="34">
        <f t="shared" si="9"/>
        <v>0</v>
      </c>
      <c r="W30" s="34">
        <f t="shared" si="10"/>
        <v>0</v>
      </c>
      <c r="X30" s="34">
        <f t="shared" si="11"/>
        <v>0</v>
      </c>
      <c r="Y30" s="24"/>
      <c r="Z30" s="128"/>
    </row>
    <row r="31" spans="1:26" s="127" customFormat="1" ht="12">
      <c r="A31" s="17">
        <v>4</v>
      </c>
      <c r="B31" s="15" t="s">
        <v>14</v>
      </c>
      <c r="C31" s="15" t="s">
        <v>14</v>
      </c>
      <c r="D31" s="186" t="s">
        <v>14</v>
      </c>
      <c r="E31" s="5" t="s">
        <v>16</v>
      </c>
      <c r="F31" s="74" t="s">
        <v>69</v>
      </c>
      <c r="G31" s="17">
        <v>75</v>
      </c>
      <c r="H31" s="242">
        <v>2592</v>
      </c>
      <c r="I31" s="242" t="s">
        <v>13</v>
      </c>
      <c r="J31" s="18"/>
      <c r="K31" s="18"/>
      <c r="L31" s="28">
        <v>0</v>
      </c>
      <c r="M31" s="243"/>
      <c r="N31" s="244">
        <f t="shared" si="6"/>
        <v>0</v>
      </c>
      <c r="O31" s="260">
        <f t="shared" si="8"/>
        <v>0</v>
      </c>
      <c r="P31" s="245">
        <f t="shared" si="7"/>
        <v>0</v>
      </c>
      <c r="Q31" s="261"/>
      <c r="R31" s="9"/>
      <c r="S31" s="128"/>
      <c r="T31" s="34">
        <v>0</v>
      </c>
      <c r="U31" s="35"/>
      <c r="V31" s="34">
        <f t="shared" si="9"/>
        <v>0</v>
      </c>
      <c r="W31" s="34">
        <f t="shared" si="10"/>
        <v>0</v>
      </c>
      <c r="X31" s="34">
        <f t="shared" si="11"/>
        <v>0</v>
      </c>
      <c r="Y31" s="24"/>
      <c r="Z31" s="128"/>
    </row>
    <row r="32" spans="1:26" s="127" customFormat="1" ht="12">
      <c r="A32" s="17">
        <v>5</v>
      </c>
      <c r="B32" s="15" t="s">
        <v>14</v>
      </c>
      <c r="C32" s="15" t="s">
        <v>14</v>
      </c>
      <c r="D32" s="186" t="s">
        <v>14</v>
      </c>
      <c r="E32" s="5" t="s">
        <v>15</v>
      </c>
      <c r="F32" s="74" t="s">
        <v>89</v>
      </c>
      <c r="G32" s="17">
        <v>75</v>
      </c>
      <c r="H32" s="242">
        <v>384</v>
      </c>
      <c r="I32" s="242" t="s">
        <v>13</v>
      </c>
      <c r="J32" s="18"/>
      <c r="K32" s="18"/>
      <c r="L32" s="28">
        <v>0</v>
      </c>
      <c r="M32" s="243"/>
      <c r="N32" s="244">
        <f t="shared" si="6"/>
        <v>0</v>
      </c>
      <c r="O32" s="260">
        <f t="shared" si="8"/>
        <v>0</v>
      </c>
      <c r="P32" s="245">
        <f t="shared" si="7"/>
        <v>0</v>
      </c>
      <c r="Q32" s="261"/>
      <c r="R32" s="9"/>
      <c r="S32" s="128"/>
      <c r="T32" s="34">
        <v>0</v>
      </c>
      <c r="U32" s="35"/>
      <c r="V32" s="34">
        <f t="shared" si="9"/>
        <v>0</v>
      </c>
      <c r="W32" s="34">
        <f t="shared" si="10"/>
        <v>0</v>
      </c>
      <c r="X32" s="34">
        <f t="shared" si="11"/>
        <v>0</v>
      </c>
      <c r="Y32" s="24"/>
      <c r="Z32" s="128"/>
    </row>
    <row r="33" spans="1:26" s="127" customFormat="1" ht="12">
      <c r="A33" s="17">
        <v>6</v>
      </c>
      <c r="B33" s="15" t="s">
        <v>14</v>
      </c>
      <c r="C33" s="15" t="s">
        <v>14</v>
      </c>
      <c r="D33" s="186" t="s">
        <v>14</v>
      </c>
      <c r="E33" s="8" t="s">
        <v>15</v>
      </c>
      <c r="F33" s="74" t="s">
        <v>70</v>
      </c>
      <c r="G33" s="17">
        <v>75</v>
      </c>
      <c r="H33" s="242">
        <v>3480</v>
      </c>
      <c r="I33" s="242" t="s">
        <v>13</v>
      </c>
      <c r="J33" s="18"/>
      <c r="K33" s="18"/>
      <c r="L33" s="28">
        <v>0</v>
      </c>
      <c r="M33" s="243"/>
      <c r="N33" s="244">
        <f t="shared" si="6"/>
        <v>0</v>
      </c>
      <c r="O33" s="260">
        <f t="shared" si="8"/>
        <v>0</v>
      </c>
      <c r="P33" s="245">
        <f t="shared" si="7"/>
        <v>0</v>
      </c>
      <c r="Q33" s="261"/>
      <c r="R33" s="9"/>
      <c r="S33" s="128"/>
      <c r="T33" s="34">
        <v>0</v>
      </c>
      <c r="U33" s="35"/>
      <c r="V33" s="34">
        <f t="shared" si="9"/>
        <v>0</v>
      </c>
      <c r="W33" s="34">
        <f>H33*T33</f>
        <v>0</v>
      </c>
      <c r="X33" s="34">
        <f t="shared" si="11"/>
        <v>0</v>
      </c>
      <c r="Y33" s="24"/>
      <c r="Z33" s="128"/>
    </row>
    <row r="34" spans="1:26" s="127" customFormat="1" ht="24">
      <c r="A34" s="17">
        <v>7</v>
      </c>
      <c r="B34" s="15" t="s">
        <v>14</v>
      </c>
      <c r="C34" s="15" t="s">
        <v>14</v>
      </c>
      <c r="D34" s="186" t="s">
        <v>14</v>
      </c>
      <c r="E34" s="8" t="s">
        <v>15</v>
      </c>
      <c r="F34" s="74" t="s">
        <v>75</v>
      </c>
      <c r="G34" s="17">
        <v>75</v>
      </c>
      <c r="H34" s="242">
        <v>1510</v>
      </c>
      <c r="I34" s="242" t="s">
        <v>13</v>
      </c>
      <c r="J34" s="18"/>
      <c r="K34" s="18"/>
      <c r="L34" s="28">
        <v>0</v>
      </c>
      <c r="M34" s="243"/>
      <c r="N34" s="244">
        <f t="shared" si="6"/>
        <v>0</v>
      </c>
      <c r="O34" s="260">
        <f t="shared" si="8"/>
        <v>0</v>
      </c>
      <c r="P34" s="245">
        <f t="shared" si="7"/>
        <v>0</v>
      </c>
      <c r="Q34" s="261"/>
      <c r="R34" s="9"/>
      <c r="S34" s="128"/>
      <c r="T34" s="34">
        <v>0</v>
      </c>
      <c r="U34" s="35"/>
      <c r="V34" s="34">
        <f t="shared" si="9"/>
        <v>0</v>
      </c>
      <c r="W34" s="34">
        <f t="shared" si="10"/>
        <v>0</v>
      </c>
      <c r="X34" s="34">
        <f t="shared" si="11"/>
        <v>0</v>
      </c>
      <c r="Y34" s="24"/>
      <c r="Z34" s="128"/>
    </row>
    <row r="35" spans="1:26" s="127" customFormat="1" ht="12">
      <c r="A35" s="17">
        <v>8</v>
      </c>
      <c r="B35" s="15" t="s">
        <v>14</v>
      </c>
      <c r="C35" s="15" t="s">
        <v>14</v>
      </c>
      <c r="D35" s="186" t="s">
        <v>14</v>
      </c>
      <c r="E35" s="8" t="s">
        <v>15</v>
      </c>
      <c r="F35" s="74" t="s">
        <v>71</v>
      </c>
      <c r="G35" s="17">
        <v>75</v>
      </c>
      <c r="H35" s="242">
        <v>1790</v>
      </c>
      <c r="I35" s="242" t="s">
        <v>13</v>
      </c>
      <c r="J35" s="18"/>
      <c r="K35" s="18"/>
      <c r="L35" s="28">
        <v>0</v>
      </c>
      <c r="M35" s="243"/>
      <c r="N35" s="244">
        <f t="shared" si="6"/>
        <v>0</v>
      </c>
      <c r="O35" s="260">
        <f t="shared" si="8"/>
        <v>0</v>
      </c>
      <c r="P35" s="245">
        <f t="shared" si="7"/>
        <v>0</v>
      </c>
      <c r="Q35" s="261"/>
      <c r="R35" s="9"/>
      <c r="S35" s="128"/>
      <c r="T35" s="34">
        <v>0</v>
      </c>
      <c r="U35" s="35"/>
      <c r="V35" s="34">
        <f t="shared" si="9"/>
        <v>0</v>
      </c>
      <c r="W35" s="34">
        <f t="shared" si="10"/>
        <v>0</v>
      </c>
      <c r="X35" s="34">
        <f t="shared" si="11"/>
        <v>0</v>
      </c>
      <c r="Y35" s="24"/>
      <c r="Z35" s="128"/>
    </row>
    <row r="36" spans="1:26" s="127" customFormat="1" ht="12">
      <c r="A36" s="17">
        <v>9</v>
      </c>
      <c r="B36" s="15" t="s">
        <v>14</v>
      </c>
      <c r="C36" s="15" t="s">
        <v>14</v>
      </c>
      <c r="D36" s="186" t="s">
        <v>14</v>
      </c>
      <c r="E36" s="8">
        <v>0</v>
      </c>
      <c r="F36" s="74" t="s">
        <v>72</v>
      </c>
      <c r="G36" s="17">
        <v>75</v>
      </c>
      <c r="H36" s="242">
        <v>2184</v>
      </c>
      <c r="I36" s="242" t="s">
        <v>13</v>
      </c>
      <c r="J36" s="18"/>
      <c r="K36" s="18"/>
      <c r="L36" s="28">
        <v>0</v>
      </c>
      <c r="M36" s="243"/>
      <c r="N36" s="244">
        <f t="shared" si="6"/>
        <v>0</v>
      </c>
      <c r="O36" s="260">
        <f t="shared" si="8"/>
        <v>0</v>
      </c>
      <c r="P36" s="245">
        <f t="shared" si="7"/>
        <v>0</v>
      </c>
      <c r="Q36" s="261"/>
      <c r="R36" s="9"/>
      <c r="S36" s="128"/>
      <c r="T36" s="34">
        <v>0</v>
      </c>
      <c r="U36" s="35"/>
      <c r="V36" s="34">
        <f t="shared" si="9"/>
        <v>0</v>
      </c>
      <c r="W36" s="34">
        <f t="shared" si="10"/>
        <v>0</v>
      </c>
      <c r="X36" s="34">
        <f t="shared" si="11"/>
        <v>0</v>
      </c>
      <c r="Y36" s="24"/>
      <c r="Z36" s="128"/>
    </row>
    <row r="37" spans="1:26" s="127" customFormat="1" ht="24">
      <c r="A37" s="17">
        <v>10</v>
      </c>
      <c r="B37" s="15" t="s">
        <v>14</v>
      </c>
      <c r="C37" s="15" t="s">
        <v>14</v>
      </c>
      <c r="D37" s="186" t="s">
        <v>14</v>
      </c>
      <c r="E37" s="8">
        <v>0</v>
      </c>
      <c r="F37" s="74" t="s">
        <v>73</v>
      </c>
      <c r="G37" s="17">
        <v>75</v>
      </c>
      <c r="H37" s="242">
        <v>864</v>
      </c>
      <c r="I37" s="242" t="s">
        <v>13</v>
      </c>
      <c r="J37" s="18"/>
      <c r="K37" s="18"/>
      <c r="L37" s="28">
        <v>0</v>
      </c>
      <c r="M37" s="243"/>
      <c r="N37" s="244">
        <f t="shared" si="6"/>
        <v>0</v>
      </c>
      <c r="O37" s="260">
        <f t="shared" si="8"/>
        <v>0</v>
      </c>
      <c r="P37" s="245">
        <f t="shared" si="7"/>
        <v>0</v>
      </c>
      <c r="Q37" s="261"/>
      <c r="R37" s="9"/>
      <c r="S37" s="128"/>
      <c r="T37" s="34">
        <v>0</v>
      </c>
      <c r="U37" s="35"/>
      <c r="V37" s="34">
        <f t="shared" si="9"/>
        <v>0</v>
      </c>
      <c r="W37" s="34">
        <f t="shared" si="10"/>
        <v>0</v>
      </c>
      <c r="X37" s="34">
        <f t="shared" si="11"/>
        <v>0</v>
      </c>
      <c r="Y37" s="24"/>
      <c r="Z37" s="128"/>
    </row>
    <row r="38" spans="1:26" s="127" customFormat="1" ht="24">
      <c r="A38" s="17">
        <v>11</v>
      </c>
      <c r="B38" s="15" t="s">
        <v>14</v>
      </c>
      <c r="C38" s="15" t="s">
        <v>14</v>
      </c>
      <c r="D38" s="186" t="s">
        <v>14</v>
      </c>
      <c r="E38" s="8">
        <v>1</v>
      </c>
      <c r="F38" s="74" t="s">
        <v>74</v>
      </c>
      <c r="G38" s="17">
        <v>75</v>
      </c>
      <c r="H38" s="242">
        <v>900</v>
      </c>
      <c r="I38" s="242" t="s">
        <v>13</v>
      </c>
      <c r="J38" s="18"/>
      <c r="K38" s="18"/>
      <c r="L38" s="28">
        <v>0</v>
      </c>
      <c r="M38" s="243"/>
      <c r="N38" s="244">
        <f t="shared" si="6"/>
        <v>0</v>
      </c>
      <c r="O38" s="260">
        <f t="shared" si="8"/>
        <v>0</v>
      </c>
      <c r="P38" s="245">
        <f t="shared" si="7"/>
        <v>0</v>
      </c>
      <c r="Q38" s="261"/>
      <c r="R38" s="9"/>
      <c r="S38" s="128"/>
      <c r="T38" s="34">
        <v>0</v>
      </c>
      <c r="U38" s="35"/>
      <c r="V38" s="34">
        <f t="shared" si="9"/>
        <v>0</v>
      </c>
      <c r="W38" s="34">
        <f t="shared" si="10"/>
        <v>0</v>
      </c>
      <c r="X38" s="34">
        <f t="shared" si="11"/>
        <v>0</v>
      </c>
      <c r="Y38" s="24"/>
      <c r="Z38" s="128"/>
    </row>
    <row r="39" spans="1:26" s="127" customFormat="1" thickBot="1">
      <c r="A39" s="17">
        <v>12</v>
      </c>
      <c r="B39" s="15" t="s">
        <v>14</v>
      </c>
      <c r="C39" s="15" t="s">
        <v>14</v>
      </c>
      <c r="D39" s="186" t="s">
        <v>14</v>
      </c>
      <c r="E39" s="8" t="s">
        <v>19</v>
      </c>
      <c r="F39" s="74" t="s">
        <v>57</v>
      </c>
      <c r="G39" s="17">
        <v>75</v>
      </c>
      <c r="H39" s="242">
        <v>192</v>
      </c>
      <c r="I39" s="242" t="s">
        <v>13</v>
      </c>
      <c r="J39" s="18"/>
      <c r="K39" s="18"/>
      <c r="L39" s="28">
        <v>0</v>
      </c>
      <c r="M39" s="243"/>
      <c r="N39" s="244">
        <f t="shared" si="6"/>
        <v>0</v>
      </c>
      <c r="O39" s="260">
        <f t="shared" si="8"/>
        <v>0</v>
      </c>
      <c r="P39" s="245">
        <f t="shared" si="7"/>
        <v>0</v>
      </c>
      <c r="Q39" s="261"/>
      <c r="R39" s="9"/>
      <c r="S39" s="128"/>
      <c r="T39" s="34">
        <v>0</v>
      </c>
      <c r="U39" s="35"/>
      <c r="V39" s="34">
        <f t="shared" si="9"/>
        <v>0</v>
      </c>
      <c r="W39" s="34">
        <f t="shared" si="10"/>
        <v>0</v>
      </c>
      <c r="X39" s="34">
        <f t="shared" si="11"/>
        <v>0</v>
      </c>
      <c r="Y39" s="24"/>
      <c r="Z39" s="128"/>
    </row>
    <row r="40" spans="1:26" s="136" customFormat="1" ht="24.95" customHeight="1" thickBot="1">
      <c r="A40" s="131"/>
      <c r="B40" s="113"/>
      <c r="C40" s="113"/>
      <c r="D40" s="189"/>
      <c r="E40" s="6"/>
      <c r="F40" s="113"/>
      <c r="G40" s="21"/>
      <c r="H40" s="262"/>
      <c r="I40" s="262"/>
      <c r="J40" s="360" t="s">
        <v>64</v>
      </c>
      <c r="K40" s="361"/>
      <c r="L40" s="361"/>
      <c r="M40" s="361"/>
      <c r="N40" s="362"/>
      <c r="O40" s="263">
        <f>SUM(O28:O39)</f>
        <v>0</v>
      </c>
      <c r="P40" s="263">
        <f>SUM(P28:P39)</f>
        <v>0</v>
      </c>
      <c r="Q40" s="264"/>
      <c r="R40" s="265"/>
      <c r="T40" s="98"/>
      <c r="U40" s="99"/>
      <c r="V40" s="100" t="s">
        <v>168</v>
      </c>
      <c r="W40" s="100">
        <f>SUM(W28:W39)</f>
        <v>0</v>
      </c>
      <c r="X40" s="100">
        <f>SUM(X28:X39)</f>
        <v>0</v>
      </c>
      <c r="Y40" s="102"/>
      <c r="Z40" s="137"/>
    </row>
    <row r="41" spans="1:26" s="363" customFormat="1" ht="13.5" customHeight="1" thickBot="1"/>
    <row r="42" spans="1:26" s="127" customFormat="1" ht="15" customHeight="1" thickBot="1">
      <c r="A42" s="207"/>
      <c r="B42" s="211" t="s">
        <v>39</v>
      </c>
      <c r="C42" s="138"/>
      <c r="D42" s="190"/>
      <c r="E42" s="4"/>
      <c r="F42" s="138"/>
      <c r="G42" s="139"/>
      <c r="H42" s="258"/>
      <c r="I42" s="258"/>
      <c r="L42" s="259"/>
      <c r="M42" s="136"/>
      <c r="O42" s="13"/>
      <c r="R42" s="257"/>
      <c r="T42" s="36"/>
      <c r="U42" s="37"/>
      <c r="V42" s="36"/>
      <c r="W42" s="36"/>
      <c r="X42" s="36"/>
      <c r="Y42" s="13"/>
    </row>
    <row r="43" spans="1:26" s="127" customFormat="1" ht="72">
      <c r="A43" s="17">
        <v>1</v>
      </c>
      <c r="B43" s="213" t="s">
        <v>295</v>
      </c>
      <c r="C43" s="16" t="s">
        <v>294</v>
      </c>
      <c r="D43" s="185" t="s">
        <v>18</v>
      </c>
      <c r="E43" s="5">
        <v>0</v>
      </c>
      <c r="F43" s="74" t="s">
        <v>76</v>
      </c>
      <c r="G43" s="17">
        <v>75</v>
      </c>
      <c r="H43" s="242">
        <v>372</v>
      </c>
      <c r="I43" s="242" t="s">
        <v>13</v>
      </c>
      <c r="J43" s="18"/>
      <c r="K43" s="18"/>
      <c r="L43" s="80">
        <v>0</v>
      </c>
      <c r="M43" s="243"/>
      <c r="N43" s="244">
        <f>L43*(1+M43)</f>
        <v>0</v>
      </c>
      <c r="O43" s="28">
        <f>H43*L43</f>
        <v>0</v>
      </c>
      <c r="P43" s="245">
        <f>H43*N43</f>
        <v>0</v>
      </c>
      <c r="Q43" s="18"/>
      <c r="R43" s="9"/>
      <c r="S43" s="128"/>
      <c r="T43" s="34">
        <v>0</v>
      </c>
      <c r="U43" s="35"/>
      <c r="V43" s="34">
        <f>T43*1.08</f>
        <v>0</v>
      </c>
      <c r="W43" s="34">
        <f>H43*T43</f>
        <v>0</v>
      </c>
      <c r="X43" s="34">
        <f>H43*V43</f>
        <v>0</v>
      </c>
      <c r="Y43" s="24"/>
      <c r="Z43" s="128"/>
    </row>
    <row r="44" spans="1:26" s="127" customFormat="1" ht="19.5" customHeight="1">
      <c r="A44" s="17">
        <v>2</v>
      </c>
      <c r="B44" s="15" t="s">
        <v>35</v>
      </c>
      <c r="C44" s="15" t="s">
        <v>35</v>
      </c>
      <c r="D44" s="186" t="s">
        <v>14</v>
      </c>
      <c r="E44" s="5">
        <v>1</v>
      </c>
      <c r="F44" s="74" t="s">
        <v>90</v>
      </c>
      <c r="G44" s="17">
        <v>90</v>
      </c>
      <c r="H44" s="242">
        <v>210</v>
      </c>
      <c r="I44" s="242" t="s">
        <v>13</v>
      </c>
      <c r="J44" s="18"/>
      <c r="K44" s="18"/>
      <c r="L44" s="80">
        <v>0</v>
      </c>
      <c r="M44" s="243"/>
      <c r="N44" s="244">
        <f>L44*(1+M44)</f>
        <v>0</v>
      </c>
      <c r="O44" s="28">
        <f>H44*L44</f>
        <v>0</v>
      </c>
      <c r="P44" s="245">
        <f>H44*N44</f>
        <v>0</v>
      </c>
      <c r="Q44" s="18"/>
      <c r="R44" s="9"/>
      <c r="S44" s="128"/>
      <c r="T44" s="34">
        <v>0</v>
      </c>
      <c r="U44" s="35"/>
      <c r="V44" s="34">
        <f t="shared" ref="V44:V45" si="12">T44*1.08</f>
        <v>0</v>
      </c>
      <c r="W44" s="34">
        <f t="shared" ref="W44:W45" si="13">H44*T44</f>
        <v>0</v>
      </c>
      <c r="X44" s="34">
        <f t="shared" ref="X44" si="14">H44*V44</f>
        <v>0</v>
      </c>
      <c r="Y44" s="24"/>
      <c r="Z44" s="128"/>
    </row>
    <row r="45" spans="1:26" s="127" customFormat="1" ht="24.75" thickBot="1">
      <c r="A45" s="17">
        <v>3</v>
      </c>
      <c r="B45" s="15" t="s">
        <v>35</v>
      </c>
      <c r="C45" s="15" t="s">
        <v>35</v>
      </c>
      <c r="D45" s="186" t="s">
        <v>14</v>
      </c>
      <c r="E45" s="5">
        <v>1</v>
      </c>
      <c r="F45" s="74" t="s">
        <v>54</v>
      </c>
      <c r="G45" s="17" t="s">
        <v>36</v>
      </c>
      <c r="H45" s="242">
        <v>2200</v>
      </c>
      <c r="I45" s="242" t="s">
        <v>13</v>
      </c>
      <c r="J45" s="18"/>
      <c r="K45" s="18"/>
      <c r="L45" s="80">
        <v>0</v>
      </c>
      <c r="M45" s="243"/>
      <c r="N45" s="244">
        <f>L45*(1+M45)</f>
        <v>0</v>
      </c>
      <c r="O45" s="78">
        <f>H45*L45</f>
        <v>0</v>
      </c>
      <c r="P45" s="252">
        <f>H45*N45</f>
        <v>0</v>
      </c>
      <c r="Q45" s="18"/>
      <c r="R45" s="9"/>
      <c r="S45" s="128"/>
      <c r="T45" s="34">
        <v>0</v>
      </c>
      <c r="U45" s="35"/>
      <c r="V45" s="34">
        <f t="shared" si="12"/>
        <v>0</v>
      </c>
      <c r="W45" s="34">
        <f t="shared" si="13"/>
        <v>0</v>
      </c>
      <c r="X45" s="34">
        <f>H45*V45</f>
        <v>0</v>
      </c>
      <c r="Y45" s="24"/>
      <c r="Z45" s="128"/>
    </row>
    <row r="46" spans="1:26" s="136" customFormat="1" ht="24.95" customHeight="1" thickBot="1">
      <c r="A46" s="131"/>
      <c r="B46" s="113"/>
      <c r="C46" s="113"/>
      <c r="D46" s="189"/>
      <c r="E46" s="6"/>
      <c r="F46" s="113"/>
      <c r="G46" s="21"/>
      <c r="H46" s="262"/>
      <c r="I46" s="262"/>
      <c r="J46" s="360" t="s">
        <v>64</v>
      </c>
      <c r="K46" s="361"/>
      <c r="L46" s="361"/>
      <c r="M46" s="361"/>
      <c r="N46" s="362"/>
      <c r="O46" s="29">
        <f>SUM(O43:O45)</f>
        <v>0</v>
      </c>
      <c r="P46" s="29">
        <f>SUM(P43:P45)</f>
        <v>0</v>
      </c>
      <c r="Q46" s="266"/>
      <c r="R46" s="265"/>
      <c r="T46" s="98"/>
      <c r="U46" s="99"/>
      <c r="V46" s="76" t="s">
        <v>168</v>
      </c>
      <c r="W46" s="75">
        <f>SUM(W43:W45)</f>
        <v>0</v>
      </c>
      <c r="X46" s="75">
        <f>SUM(X43:X45)</f>
        <v>0</v>
      </c>
      <c r="Y46" s="101"/>
      <c r="Z46" s="137"/>
    </row>
    <row r="47" spans="1:26" s="363" customFormat="1" ht="13.5" customHeight="1" thickBot="1"/>
    <row r="48" spans="1:26" s="127" customFormat="1" ht="15" customHeight="1" thickBot="1">
      <c r="A48" s="228"/>
      <c r="B48" s="214" t="s">
        <v>40</v>
      </c>
      <c r="C48" s="130"/>
      <c r="D48" s="187"/>
      <c r="E48" s="6"/>
      <c r="F48" s="130"/>
      <c r="G48" s="131"/>
      <c r="H48" s="132"/>
      <c r="I48" s="132"/>
      <c r="J48" s="267"/>
      <c r="K48" s="267"/>
      <c r="L48" s="83"/>
      <c r="M48" s="268"/>
      <c r="N48" s="151"/>
      <c r="O48" s="83"/>
      <c r="P48" s="151"/>
      <c r="Q48" s="267"/>
      <c r="R48" s="257"/>
      <c r="T48" s="36"/>
      <c r="U48" s="37"/>
      <c r="V48" s="36"/>
      <c r="W48" s="36"/>
      <c r="X48" s="36"/>
      <c r="Y48" s="13"/>
    </row>
    <row r="49" spans="1:26" s="127" customFormat="1" ht="24">
      <c r="A49" s="17">
        <v>1</v>
      </c>
      <c r="B49" s="215" t="s">
        <v>53</v>
      </c>
      <c r="C49" s="15" t="s">
        <v>84</v>
      </c>
      <c r="D49" s="186" t="s">
        <v>85</v>
      </c>
      <c r="E49" s="5">
        <v>1</v>
      </c>
      <c r="F49" s="74" t="s">
        <v>55</v>
      </c>
      <c r="G49" s="17">
        <v>70</v>
      </c>
      <c r="H49" s="242">
        <v>344</v>
      </c>
      <c r="I49" s="242" t="s">
        <v>13</v>
      </c>
      <c r="J49" s="269"/>
      <c r="K49" s="269"/>
      <c r="L49" s="87">
        <v>0</v>
      </c>
      <c r="M49" s="270"/>
      <c r="N49" s="271">
        <f>L49*(1+M49)</f>
        <v>0</v>
      </c>
      <c r="O49" s="87">
        <f>H49*L49</f>
        <v>0</v>
      </c>
      <c r="P49" s="272">
        <f>H49*N49</f>
        <v>0</v>
      </c>
      <c r="Q49" s="273"/>
      <c r="R49" s="9"/>
      <c r="S49" s="24"/>
      <c r="T49" s="34">
        <v>0</v>
      </c>
      <c r="U49" s="35"/>
      <c r="V49" s="34">
        <f>T49*1.08</f>
        <v>0</v>
      </c>
      <c r="W49" s="34">
        <f>H49*T49</f>
        <v>0</v>
      </c>
      <c r="X49" s="34">
        <f>H49*V49</f>
        <v>0</v>
      </c>
      <c r="Y49" s="24"/>
      <c r="Z49" s="128"/>
    </row>
    <row r="50" spans="1:26" s="127" customFormat="1" ht="24">
      <c r="A50" s="23">
        <v>2</v>
      </c>
      <c r="B50" s="16" t="s">
        <v>35</v>
      </c>
      <c r="C50" s="16" t="s">
        <v>35</v>
      </c>
      <c r="D50" s="185" t="s">
        <v>35</v>
      </c>
      <c r="E50" s="9">
        <v>0</v>
      </c>
      <c r="F50" s="140" t="s">
        <v>77</v>
      </c>
      <c r="G50" s="23">
        <v>70</v>
      </c>
      <c r="H50" s="274">
        <v>144</v>
      </c>
      <c r="I50" s="274" t="s">
        <v>13</v>
      </c>
      <c r="J50" s="24"/>
      <c r="K50" s="24"/>
      <c r="L50" s="28">
        <v>0</v>
      </c>
      <c r="M50" s="243"/>
      <c r="N50" s="244">
        <f>L50*(1+M50)</f>
        <v>0</v>
      </c>
      <c r="O50" s="28">
        <f>H50*L50</f>
        <v>0</v>
      </c>
      <c r="P50" s="245">
        <f>H50*N50</f>
        <v>0</v>
      </c>
      <c r="Q50" s="128"/>
      <c r="R50" s="275"/>
      <c r="T50" s="34">
        <v>0</v>
      </c>
      <c r="U50" s="35"/>
      <c r="V50" s="34">
        <f t="shared" ref="V50:V51" si="15">T50*1.08</f>
        <v>0</v>
      </c>
      <c r="W50" s="34">
        <f t="shared" ref="W50:W51" si="16">H50*T50</f>
        <v>0</v>
      </c>
      <c r="X50" s="34">
        <f t="shared" ref="X50" si="17">H50*V50</f>
        <v>0</v>
      </c>
      <c r="Y50" s="24"/>
      <c r="Z50" s="128"/>
    </row>
    <row r="51" spans="1:26" s="127" customFormat="1" ht="24.75" thickBot="1">
      <c r="A51" s="23">
        <v>3</v>
      </c>
      <c r="B51" s="16" t="s">
        <v>35</v>
      </c>
      <c r="C51" s="16" t="s">
        <v>35</v>
      </c>
      <c r="D51" s="185" t="s">
        <v>35</v>
      </c>
      <c r="E51" s="9" t="s">
        <v>15</v>
      </c>
      <c r="F51" s="140" t="s">
        <v>78</v>
      </c>
      <c r="G51" s="23">
        <v>70</v>
      </c>
      <c r="H51" s="274">
        <v>144</v>
      </c>
      <c r="I51" s="274" t="s">
        <v>13</v>
      </c>
      <c r="J51" s="24"/>
      <c r="K51" s="24"/>
      <c r="L51" s="28">
        <v>0</v>
      </c>
      <c r="M51" s="243"/>
      <c r="N51" s="244">
        <f>L51*(1+M51)</f>
        <v>0</v>
      </c>
      <c r="O51" s="78">
        <f>H51*L51</f>
        <v>0</v>
      </c>
      <c r="P51" s="252">
        <f>H51*N51</f>
        <v>0</v>
      </c>
      <c r="Q51" s="128"/>
      <c r="R51" s="9"/>
      <c r="S51" s="128"/>
      <c r="T51" s="34">
        <v>0</v>
      </c>
      <c r="U51" s="35"/>
      <c r="V51" s="34">
        <f t="shared" si="15"/>
        <v>0</v>
      </c>
      <c r="W51" s="34">
        <f t="shared" si="16"/>
        <v>0</v>
      </c>
      <c r="X51" s="34">
        <f>H51*V51</f>
        <v>0</v>
      </c>
      <c r="Y51" s="24"/>
      <c r="Z51" s="128"/>
    </row>
    <row r="52" spans="1:26" s="136" customFormat="1" ht="24.95" customHeight="1" thickBot="1">
      <c r="A52" s="131"/>
      <c r="B52" s="113"/>
      <c r="C52" s="113"/>
      <c r="D52" s="189"/>
      <c r="E52" s="6"/>
      <c r="F52" s="113"/>
      <c r="G52" s="131"/>
      <c r="H52" s="276"/>
      <c r="I52" s="276"/>
      <c r="J52" s="360" t="s">
        <v>64</v>
      </c>
      <c r="K52" s="361"/>
      <c r="L52" s="361"/>
      <c r="M52" s="361"/>
      <c r="N52" s="362"/>
      <c r="O52" s="29">
        <f>SUM(O49:O51)</f>
        <v>0</v>
      </c>
      <c r="P52" s="29">
        <f>SUM(P49:P51)</f>
        <v>0</v>
      </c>
      <c r="Q52" s="264"/>
      <c r="R52" s="265"/>
      <c r="T52" s="98"/>
      <c r="U52" s="99"/>
      <c r="V52" s="76" t="s">
        <v>168</v>
      </c>
      <c r="W52" s="75">
        <f>SUM(W49:W51)</f>
        <v>0</v>
      </c>
      <c r="X52" s="75">
        <f>SUM(X49:X51)</f>
        <v>0</v>
      </c>
      <c r="Y52" s="101"/>
      <c r="Z52" s="137"/>
    </row>
    <row r="53" spans="1:26" s="363" customFormat="1" ht="13.5" customHeight="1" thickBot="1"/>
    <row r="54" spans="1:26" s="127" customFormat="1" ht="15" customHeight="1" thickBot="1">
      <c r="A54" s="207"/>
      <c r="B54" s="211" t="s">
        <v>315</v>
      </c>
      <c r="C54" s="138"/>
      <c r="D54" s="190"/>
      <c r="E54" s="4"/>
      <c r="F54" s="141"/>
      <c r="G54" s="139"/>
      <c r="H54" s="258"/>
      <c r="I54" s="258"/>
      <c r="L54" s="13"/>
      <c r="O54" s="13"/>
      <c r="R54" s="257"/>
      <c r="T54" s="36"/>
      <c r="U54" s="37"/>
      <c r="V54" s="36"/>
      <c r="W54" s="36"/>
      <c r="X54" s="36"/>
      <c r="Y54" s="13"/>
    </row>
    <row r="55" spans="1:26" s="144" customFormat="1" ht="57.75" customHeight="1">
      <c r="A55" s="17">
        <v>1</v>
      </c>
      <c r="B55" s="215" t="s">
        <v>200</v>
      </c>
      <c r="C55" s="142"/>
      <c r="D55" s="191"/>
      <c r="E55" s="10" t="s">
        <v>21</v>
      </c>
      <c r="F55" s="74" t="s">
        <v>234</v>
      </c>
      <c r="G55" s="17">
        <v>60</v>
      </c>
      <c r="H55" s="242">
        <v>36</v>
      </c>
      <c r="I55" s="242" t="s">
        <v>33</v>
      </c>
      <c r="J55" s="18"/>
      <c r="K55" s="18"/>
      <c r="L55" s="28">
        <v>0</v>
      </c>
      <c r="M55" s="243"/>
      <c r="N55" s="244">
        <f t="shared" ref="N55:N98" si="18">L55*(1+M55)</f>
        <v>0</v>
      </c>
      <c r="O55" s="28">
        <f>H55*L55</f>
        <v>0</v>
      </c>
      <c r="P55" s="245">
        <f t="shared" ref="P55:P98" si="19">H55*N55</f>
        <v>0</v>
      </c>
      <c r="Q55" s="246"/>
      <c r="R55" s="9"/>
      <c r="S55" s="24"/>
      <c r="T55" s="34">
        <v>0</v>
      </c>
      <c r="U55" s="42"/>
      <c r="V55" s="34">
        <f>T55*1.08</f>
        <v>0</v>
      </c>
      <c r="W55" s="34">
        <f>H55*T55</f>
        <v>0</v>
      </c>
      <c r="X55" s="34">
        <f>H55*V55</f>
        <v>0</v>
      </c>
      <c r="Y55" s="73"/>
      <c r="Z55" s="143"/>
    </row>
    <row r="56" spans="1:26" s="144" customFormat="1" ht="29.25" customHeight="1">
      <c r="A56" s="17">
        <v>2</v>
      </c>
      <c r="B56" s="216" t="s">
        <v>14</v>
      </c>
      <c r="C56" s="142"/>
      <c r="D56" s="191"/>
      <c r="E56" s="10" t="s">
        <v>21</v>
      </c>
      <c r="F56" s="74" t="s">
        <v>235</v>
      </c>
      <c r="G56" s="17">
        <v>75</v>
      </c>
      <c r="H56" s="242">
        <v>36</v>
      </c>
      <c r="I56" s="242" t="s">
        <v>13</v>
      </c>
      <c r="J56" s="18"/>
      <c r="K56" s="18"/>
      <c r="L56" s="28"/>
      <c r="M56" s="243"/>
      <c r="N56" s="244"/>
      <c r="O56" s="28"/>
      <c r="P56" s="245"/>
      <c r="Q56" s="246"/>
      <c r="R56" s="277"/>
      <c r="S56" s="143"/>
      <c r="T56" s="34">
        <v>0</v>
      </c>
      <c r="U56" s="42"/>
      <c r="V56" s="34">
        <f t="shared" ref="V56:V103" si="20">T56*1.08</f>
        <v>0</v>
      </c>
      <c r="W56" s="34">
        <f t="shared" ref="W56:W103" si="21">H56*T56</f>
        <v>0</v>
      </c>
      <c r="X56" s="34">
        <f t="shared" ref="X56:X103" si="22">H56*V56</f>
        <v>0</v>
      </c>
      <c r="Y56" s="73"/>
      <c r="Z56" s="143"/>
    </row>
    <row r="57" spans="1:26" s="144" customFormat="1" ht="24">
      <c r="A57" s="17">
        <v>3</v>
      </c>
      <c r="B57" s="15" t="s">
        <v>14</v>
      </c>
      <c r="C57" s="142"/>
      <c r="D57" s="191"/>
      <c r="E57" s="5" t="s">
        <v>21</v>
      </c>
      <c r="F57" s="74" t="s">
        <v>236</v>
      </c>
      <c r="G57" s="17">
        <v>75</v>
      </c>
      <c r="H57" s="242">
        <v>720</v>
      </c>
      <c r="I57" s="242" t="s">
        <v>13</v>
      </c>
      <c r="J57" s="18"/>
      <c r="K57" s="18"/>
      <c r="L57" s="28">
        <v>0</v>
      </c>
      <c r="M57" s="243"/>
      <c r="N57" s="244">
        <f t="shared" si="18"/>
        <v>0</v>
      </c>
      <c r="O57" s="28">
        <f t="shared" ref="O57:O98" si="23">H57*L57</f>
        <v>0</v>
      </c>
      <c r="P57" s="245">
        <f t="shared" si="19"/>
        <v>0</v>
      </c>
      <c r="Q57" s="246"/>
      <c r="R57" s="277"/>
      <c r="S57" s="143"/>
      <c r="T57" s="34">
        <v>0</v>
      </c>
      <c r="U57" s="42"/>
      <c r="V57" s="34">
        <f t="shared" si="20"/>
        <v>0</v>
      </c>
      <c r="W57" s="34">
        <f t="shared" si="21"/>
        <v>0</v>
      </c>
      <c r="X57" s="34">
        <f t="shared" si="22"/>
        <v>0</v>
      </c>
      <c r="Y57" s="73"/>
      <c r="Z57" s="143"/>
    </row>
    <row r="58" spans="1:26" s="144" customFormat="1" ht="42" customHeight="1">
      <c r="A58" s="17">
        <v>4</v>
      </c>
      <c r="B58" s="15" t="s">
        <v>14</v>
      </c>
      <c r="C58" s="142"/>
      <c r="D58" s="191"/>
      <c r="E58" s="5" t="s">
        <v>21</v>
      </c>
      <c r="F58" s="74" t="s">
        <v>237</v>
      </c>
      <c r="G58" s="17">
        <v>75</v>
      </c>
      <c r="H58" s="242">
        <v>72</v>
      </c>
      <c r="I58" s="242" t="s">
        <v>13</v>
      </c>
      <c r="J58" s="18"/>
      <c r="K58" s="18"/>
      <c r="L58" s="28"/>
      <c r="M58" s="243"/>
      <c r="N58" s="244"/>
      <c r="O58" s="28"/>
      <c r="P58" s="245"/>
      <c r="Q58" s="246"/>
      <c r="R58" s="277"/>
      <c r="S58" s="143"/>
      <c r="T58" s="34">
        <v>0</v>
      </c>
      <c r="U58" s="42"/>
      <c r="V58" s="34">
        <f t="shared" si="20"/>
        <v>0</v>
      </c>
      <c r="W58" s="34">
        <f t="shared" si="21"/>
        <v>0</v>
      </c>
      <c r="X58" s="34">
        <f t="shared" si="22"/>
        <v>0</v>
      </c>
      <c r="Y58" s="73"/>
      <c r="Z58" s="143"/>
    </row>
    <row r="59" spans="1:26" s="144" customFormat="1" ht="32.25" customHeight="1">
      <c r="A59" s="17">
        <v>5</v>
      </c>
      <c r="B59" s="15" t="s">
        <v>14</v>
      </c>
      <c r="C59" s="142"/>
      <c r="D59" s="191"/>
      <c r="E59" s="5" t="s">
        <v>21</v>
      </c>
      <c r="F59" s="74" t="s">
        <v>238</v>
      </c>
      <c r="G59" s="17">
        <v>75</v>
      </c>
      <c r="H59" s="242">
        <v>360</v>
      </c>
      <c r="I59" s="242" t="s">
        <v>13</v>
      </c>
      <c r="J59" s="18"/>
      <c r="K59" s="18"/>
      <c r="L59" s="28"/>
      <c r="M59" s="243"/>
      <c r="N59" s="244"/>
      <c r="O59" s="28"/>
      <c r="P59" s="245"/>
      <c r="Q59" s="246"/>
      <c r="R59" s="277"/>
      <c r="S59" s="143"/>
      <c r="T59" s="34">
        <v>0</v>
      </c>
      <c r="U59" s="42"/>
      <c r="V59" s="34">
        <f t="shared" si="20"/>
        <v>0</v>
      </c>
      <c r="W59" s="34">
        <f t="shared" si="21"/>
        <v>0</v>
      </c>
      <c r="X59" s="34">
        <f t="shared" si="22"/>
        <v>0</v>
      </c>
      <c r="Y59" s="73"/>
      <c r="Z59" s="143"/>
    </row>
    <row r="60" spans="1:26" s="144" customFormat="1" ht="35.25" customHeight="1">
      <c r="A60" s="17">
        <v>6</v>
      </c>
      <c r="B60" s="15" t="s">
        <v>14</v>
      </c>
      <c r="C60" s="142"/>
      <c r="D60" s="191"/>
      <c r="E60" s="5" t="s">
        <v>21</v>
      </c>
      <c r="F60" s="74" t="s">
        <v>239</v>
      </c>
      <c r="G60" s="17">
        <v>75</v>
      </c>
      <c r="H60" s="242">
        <v>180</v>
      </c>
      <c r="I60" s="242" t="s">
        <v>13</v>
      </c>
      <c r="J60" s="18"/>
      <c r="K60" s="18"/>
      <c r="L60" s="28">
        <v>0</v>
      </c>
      <c r="M60" s="243"/>
      <c r="N60" s="244">
        <f t="shared" si="18"/>
        <v>0</v>
      </c>
      <c r="O60" s="28">
        <f t="shared" si="23"/>
        <v>0</v>
      </c>
      <c r="P60" s="245">
        <f t="shared" si="19"/>
        <v>0</v>
      </c>
      <c r="Q60" s="246"/>
      <c r="R60" s="277"/>
      <c r="S60" s="143"/>
      <c r="T60" s="34">
        <v>0</v>
      </c>
      <c r="U60" s="42"/>
      <c r="V60" s="34">
        <f t="shared" si="20"/>
        <v>0</v>
      </c>
      <c r="W60" s="34">
        <f t="shared" si="21"/>
        <v>0</v>
      </c>
      <c r="X60" s="34">
        <f t="shared" si="22"/>
        <v>0</v>
      </c>
      <c r="Y60" s="73"/>
      <c r="Z60" s="143"/>
    </row>
    <row r="61" spans="1:26" s="144" customFormat="1" ht="24">
      <c r="A61" s="17">
        <v>7</v>
      </c>
      <c r="B61" s="15" t="s">
        <v>14</v>
      </c>
      <c r="C61" s="142"/>
      <c r="D61" s="191"/>
      <c r="E61" s="5" t="s">
        <v>21</v>
      </c>
      <c r="F61" s="74" t="s">
        <v>240</v>
      </c>
      <c r="G61" s="17">
        <v>75</v>
      </c>
      <c r="H61" s="242">
        <v>180</v>
      </c>
      <c r="I61" s="242" t="s">
        <v>13</v>
      </c>
      <c r="J61" s="18"/>
      <c r="K61" s="18"/>
      <c r="L61" s="28">
        <v>0</v>
      </c>
      <c r="M61" s="243"/>
      <c r="N61" s="244">
        <f t="shared" si="18"/>
        <v>0</v>
      </c>
      <c r="O61" s="28">
        <f t="shared" si="23"/>
        <v>0</v>
      </c>
      <c r="P61" s="245">
        <f t="shared" si="19"/>
        <v>0</v>
      </c>
      <c r="Q61" s="246"/>
      <c r="R61" s="277"/>
      <c r="S61" s="143"/>
      <c r="T61" s="34">
        <v>0</v>
      </c>
      <c r="U61" s="42"/>
      <c r="V61" s="34">
        <f t="shared" si="20"/>
        <v>0</v>
      </c>
      <c r="W61" s="34">
        <f t="shared" si="21"/>
        <v>0</v>
      </c>
      <c r="X61" s="34">
        <f t="shared" si="22"/>
        <v>0</v>
      </c>
      <c r="Y61" s="73"/>
      <c r="Z61" s="143"/>
    </row>
    <row r="62" spans="1:26" s="144" customFormat="1" ht="35.25" customHeight="1">
      <c r="A62" s="17">
        <v>8</v>
      </c>
      <c r="B62" s="15" t="s">
        <v>14</v>
      </c>
      <c r="C62" s="142"/>
      <c r="D62" s="191"/>
      <c r="E62" s="5" t="s">
        <v>19</v>
      </c>
      <c r="F62" s="74" t="s">
        <v>241</v>
      </c>
      <c r="G62" s="17">
        <v>90</v>
      </c>
      <c r="H62" s="242">
        <v>360</v>
      </c>
      <c r="I62" s="242" t="s">
        <v>13</v>
      </c>
      <c r="J62" s="18"/>
      <c r="K62" s="18"/>
      <c r="L62" s="28">
        <v>0</v>
      </c>
      <c r="M62" s="243"/>
      <c r="N62" s="244">
        <f t="shared" si="18"/>
        <v>0</v>
      </c>
      <c r="O62" s="28">
        <f t="shared" si="23"/>
        <v>0</v>
      </c>
      <c r="P62" s="245">
        <f t="shared" si="19"/>
        <v>0</v>
      </c>
      <c r="Q62" s="246"/>
      <c r="R62" s="277"/>
      <c r="S62" s="143"/>
      <c r="T62" s="34">
        <v>0</v>
      </c>
      <c r="U62" s="42"/>
      <c r="V62" s="34">
        <f t="shared" si="20"/>
        <v>0</v>
      </c>
      <c r="W62" s="34">
        <f t="shared" si="21"/>
        <v>0</v>
      </c>
      <c r="X62" s="34">
        <f t="shared" si="22"/>
        <v>0</v>
      </c>
      <c r="Y62" s="73"/>
      <c r="Z62" s="143"/>
    </row>
    <row r="63" spans="1:26" s="144" customFormat="1" ht="24">
      <c r="A63" s="17">
        <v>9</v>
      </c>
      <c r="B63" s="15" t="s">
        <v>14</v>
      </c>
      <c r="C63" s="142"/>
      <c r="D63" s="191"/>
      <c r="E63" s="5" t="s">
        <v>19</v>
      </c>
      <c r="F63" s="74" t="s">
        <v>242</v>
      </c>
      <c r="G63" s="17">
        <v>75</v>
      </c>
      <c r="H63" s="242">
        <v>360</v>
      </c>
      <c r="I63" s="242" t="s">
        <v>13</v>
      </c>
      <c r="J63" s="18"/>
      <c r="K63" s="18"/>
      <c r="L63" s="28">
        <v>0</v>
      </c>
      <c r="M63" s="243"/>
      <c r="N63" s="244">
        <f t="shared" si="18"/>
        <v>0</v>
      </c>
      <c r="O63" s="28">
        <f t="shared" si="23"/>
        <v>0</v>
      </c>
      <c r="P63" s="245">
        <f t="shared" si="19"/>
        <v>0</v>
      </c>
      <c r="Q63" s="246"/>
      <c r="R63" s="277"/>
      <c r="S63" s="143"/>
      <c r="T63" s="34">
        <v>0</v>
      </c>
      <c r="U63" s="42"/>
      <c r="V63" s="34">
        <f t="shared" si="20"/>
        <v>0</v>
      </c>
      <c r="W63" s="34">
        <f t="shared" si="21"/>
        <v>0</v>
      </c>
      <c r="X63" s="34">
        <f t="shared" si="22"/>
        <v>0</v>
      </c>
      <c r="Y63" s="73"/>
      <c r="Z63" s="143"/>
    </row>
    <row r="64" spans="1:26" s="144" customFormat="1" ht="24">
      <c r="A64" s="17">
        <v>10</v>
      </c>
      <c r="B64" s="15" t="s">
        <v>14</v>
      </c>
      <c r="C64" s="142"/>
      <c r="D64" s="191"/>
      <c r="E64" s="5" t="s">
        <v>19</v>
      </c>
      <c r="F64" s="74" t="s">
        <v>244</v>
      </c>
      <c r="G64" s="17">
        <v>75</v>
      </c>
      <c r="H64" s="242">
        <v>360</v>
      </c>
      <c r="I64" s="242" t="s">
        <v>13</v>
      </c>
      <c r="J64" s="18"/>
      <c r="K64" s="18"/>
      <c r="L64" s="28">
        <v>0</v>
      </c>
      <c r="M64" s="243"/>
      <c r="N64" s="244">
        <f t="shared" ref="N64:N74" si="24">L64*(1+M64)</f>
        <v>0</v>
      </c>
      <c r="O64" s="28">
        <f t="shared" ref="O64:O74" si="25">H64*L64</f>
        <v>0</v>
      </c>
      <c r="P64" s="245">
        <f t="shared" ref="P64:P74" si="26">H64*N64</f>
        <v>0</v>
      </c>
      <c r="Q64" s="246"/>
      <c r="R64" s="277"/>
      <c r="S64" s="143"/>
      <c r="T64" s="34">
        <v>0</v>
      </c>
      <c r="U64" s="42"/>
      <c r="V64" s="34">
        <f t="shared" ref="V64:V74" si="27">T64*1.08</f>
        <v>0</v>
      </c>
      <c r="W64" s="34">
        <f t="shared" ref="W64:W74" si="28">H64*T64</f>
        <v>0</v>
      </c>
      <c r="X64" s="34">
        <f t="shared" ref="X64:X74" si="29">H64*V64</f>
        <v>0</v>
      </c>
      <c r="Y64" s="73"/>
      <c r="Z64" s="143"/>
    </row>
    <row r="65" spans="1:26" s="144" customFormat="1" ht="24">
      <c r="A65" s="17">
        <v>11</v>
      </c>
      <c r="B65" s="15" t="s">
        <v>14</v>
      </c>
      <c r="C65" s="142"/>
      <c r="D65" s="191"/>
      <c r="E65" s="5" t="s">
        <v>19</v>
      </c>
      <c r="F65" s="74" t="s">
        <v>245</v>
      </c>
      <c r="G65" s="17">
        <v>75</v>
      </c>
      <c r="H65" s="242">
        <v>360</v>
      </c>
      <c r="I65" s="242" t="s">
        <v>13</v>
      </c>
      <c r="J65" s="18"/>
      <c r="K65" s="18"/>
      <c r="L65" s="28">
        <v>0</v>
      </c>
      <c r="M65" s="243"/>
      <c r="N65" s="244">
        <f t="shared" si="24"/>
        <v>0</v>
      </c>
      <c r="O65" s="28">
        <f t="shared" si="25"/>
        <v>0</v>
      </c>
      <c r="P65" s="245">
        <f t="shared" si="26"/>
        <v>0</v>
      </c>
      <c r="Q65" s="246"/>
      <c r="R65" s="277"/>
      <c r="S65" s="143"/>
      <c r="T65" s="34">
        <v>0</v>
      </c>
      <c r="U65" s="42"/>
      <c r="V65" s="34">
        <f t="shared" si="27"/>
        <v>0</v>
      </c>
      <c r="W65" s="34">
        <f t="shared" si="28"/>
        <v>0</v>
      </c>
      <c r="X65" s="34">
        <f t="shared" si="29"/>
        <v>0</v>
      </c>
      <c r="Y65" s="73"/>
      <c r="Z65" s="143"/>
    </row>
    <row r="66" spans="1:26" s="144" customFormat="1" ht="36">
      <c r="A66" s="17">
        <v>12</v>
      </c>
      <c r="B66" s="15" t="s">
        <v>14</v>
      </c>
      <c r="C66" s="142"/>
      <c r="D66" s="191"/>
      <c r="E66" s="5" t="s">
        <v>19</v>
      </c>
      <c r="F66" s="74" t="s">
        <v>246</v>
      </c>
      <c r="G66" s="17">
        <v>75</v>
      </c>
      <c r="H66" s="242">
        <v>72</v>
      </c>
      <c r="I66" s="242" t="s">
        <v>13</v>
      </c>
      <c r="J66" s="18"/>
      <c r="K66" s="18"/>
      <c r="L66" s="28">
        <v>0</v>
      </c>
      <c r="M66" s="243"/>
      <c r="N66" s="244">
        <f t="shared" si="24"/>
        <v>0</v>
      </c>
      <c r="O66" s="28">
        <f t="shared" si="25"/>
        <v>0</v>
      </c>
      <c r="P66" s="245">
        <f t="shared" si="26"/>
        <v>0</v>
      </c>
      <c r="Q66" s="246"/>
      <c r="R66" s="277"/>
      <c r="S66" s="143"/>
      <c r="T66" s="34">
        <v>0</v>
      </c>
      <c r="U66" s="42"/>
      <c r="V66" s="34">
        <f t="shared" si="27"/>
        <v>0</v>
      </c>
      <c r="W66" s="34">
        <f t="shared" si="28"/>
        <v>0</v>
      </c>
      <c r="X66" s="34">
        <f t="shared" si="29"/>
        <v>0</v>
      </c>
      <c r="Y66" s="73"/>
      <c r="Z66" s="143"/>
    </row>
    <row r="67" spans="1:26" s="144" customFormat="1" ht="24">
      <c r="A67" s="17">
        <v>13</v>
      </c>
      <c r="B67" s="15" t="s">
        <v>14</v>
      </c>
      <c r="C67" s="142"/>
      <c r="D67" s="191"/>
      <c r="E67" s="5" t="s">
        <v>19</v>
      </c>
      <c r="F67" s="74" t="s">
        <v>247</v>
      </c>
      <c r="G67" s="17">
        <v>90</v>
      </c>
      <c r="H67" s="242">
        <v>360</v>
      </c>
      <c r="I67" s="242" t="s">
        <v>13</v>
      </c>
      <c r="J67" s="18"/>
      <c r="K67" s="18"/>
      <c r="L67" s="28">
        <v>0</v>
      </c>
      <c r="M67" s="243"/>
      <c r="N67" s="244">
        <f t="shared" si="24"/>
        <v>0</v>
      </c>
      <c r="O67" s="28">
        <f t="shared" si="25"/>
        <v>0</v>
      </c>
      <c r="P67" s="245">
        <f t="shared" si="26"/>
        <v>0</v>
      </c>
      <c r="Q67" s="246"/>
      <c r="R67" s="277"/>
      <c r="S67" s="143"/>
      <c r="T67" s="34">
        <v>0</v>
      </c>
      <c r="U67" s="42"/>
      <c r="V67" s="34">
        <f t="shared" si="27"/>
        <v>0</v>
      </c>
      <c r="W67" s="34">
        <f t="shared" si="28"/>
        <v>0</v>
      </c>
      <c r="X67" s="34">
        <f t="shared" si="29"/>
        <v>0</v>
      </c>
      <c r="Y67" s="73"/>
      <c r="Z67" s="143"/>
    </row>
    <row r="68" spans="1:26" s="144" customFormat="1" ht="24">
      <c r="A68" s="17">
        <v>14</v>
      </c>
      <c r="B68" s="15" t="s">
        <v>14</v>
      </c>
      <c r="C68" s="142"/>
      <c r="D68" s="191"/>
      <c r="E68" s="5" t="s">
        <v>19</v>
      </c>
      <c r="F68" s="74" t="s">
        <v>248</v>
      </c>
      <c r="G68" s="17">
        <v>90</v>
      </c>
      <c r="H68" s="242">
        <v>72</v>
      </c>
      <c r="I68" s="242" t="s">
        <v>13</v>
      </c>
      <c r="J68" s="18"/>
      <c r="K68" s="18"/>
      <c r="L68" s="28">
        <v>0</v>
      </c>
      <c r="M68" s="243"/>
      <c r="N68" s="244">
        <f t="shared" si="24"/>
        <v>0</v>
      </c>
      <c r="O68" s="28">
        <f t="shared" si="25"/>
        <v>0</v>
      </c>
      <c r="P68" s="245">
        <f t="shared" si="26"/>
        <v>0</v>
      </c>
      <c r="Q68" s="246"/>
      <c r="R68" s="277"/>
      <c r="S68" s="143"/>
      <c r="T68" s="34">
        <v>0</v>
      </c>
      <c r="U68" s="42"/>
      <c r="V68" s="34">
        <f t="shared" si="27"/>
        <v>0</v>
      </c>
      <c r="W68" s="34">
        <f t="shared" si="28"/>
        <v>0</v>
      </c>
      <c r="X68" s="34">
        <f t="shared" si="29"/>
        <v>0</v>
      </c>
      <c r="Y68" s="73"/>
      <c r="Z68" s="143"/>
    </row>
    <row r="69" spans="1:26" s="144" customFormat="1" ht="24">
      <c r="A69" s="17">
        <v>15</v>
      </c>
      <c r="B69" s="15" t="s">
        <v>14</v>
      </c>
      <c r="C69" s="142"/>
      <c r="D69" s="191"/>
      <c r="E69" s="5" t="s">
        <v>19</v>
      </c>
      <c r="F69" s="74" t="s">
        <v>249</v>
      </c>
      <c r="G69" s="17">
        <v>90</v>
      </c>
      <c r="H69" s="242">
        <v>360</v>
      </c>
      <c r="I69" s="242" t="s">
        <v>13</v>
      </c>
      <c r="J69" s="18"/>
      <c r="K69" s="18"/>
      <c r="L69" s="28">
        <v>0</v>
      </c>
      <c r="M69" s="243"/>
      <c r="N69" s="244">
        <f t="shared" si="24"/>
        <v>0</v>
      </c>
      <c r="O69" s="28">
        <f t="shared" si="25"/>
        <v>0</v>
      </c>
      <c r="P69" s="245">
        <f t="shared" si="26"/>
        <v>0</v>
      </c>
      <c r="Q69" s="246"/>
      <c r="R69" s="277"/>
      <c r="S69" s="143"/>
      <c r="T69" s="34">
        <v>0</v>
      </c>
      <c r="U69" s="42"/>
      <c r="V69" s="34">
        <f t="shared" si="27"/>
        <v>0</v>
      </c>
      <c r="W69" s="34">
        <f t="shared" si="28"/>
        <v>0</v>
      </c>
      <c r="X69" s="34">
        <f t="shared" si="29"/>
        <v>0</v>
      </c>
      <c r="Y69" s="73"/>
      <c r="Z69" s="143"/>
    </row>
    <row r="70" spans="1:26" s="144" customFormat="1" ht="24">
      <c r="A70" s="17">
        <v>16</v>
      </c>
      <c r="B70" s="15" t="s">
        <v>14</v>
      </c>
      <c r="C70" s="142"/>
      <c r="D70" s="191"/>
      <c r="E70" s="5" t="s">
        <v>17</v>
      </c>
      <c r="F70" s="74" t="s">
        <v>247</v>
      </c>
      <c r="G70" s="17">
        <v>90</v>
      </c>
      <c r="H70" s="242">
        <v>180</v>
      </c>
      <c r="I70" s="242" t="s">
        <v>13</v>
      </c>
      <c r="J70" s="18"/>
      <c r="K70" s="18"/>
      <c r="L70" s="28">
        <v>0</v>
      </c>
      <c r="M70" s="243"/>
      <c r="N70" s="244">
        <f t="shared" si="24"/>
        <v>0</v>
      </c>
      <c r="O70" s="28">
        <f t="shared" si="25"/>
        <v>0</v>
      </c>
      <c r="P70" s="245">
        <f t="shared" si="26"/>
        <v>0</v>
      </c>
      <c r="Q70" s="246"/>
      <c r="R70" s="277"/>
      <c r="S70" s="143"/>
      <c r="T70" s="34">
        <v>0</v>
      </c>
      <c r="U70" s="42"/>
      <c r="V70" s="34">
        <f t="shared" si="27"/>
        <v>0</v>
      </c>
      <c r="W70" s="34">
        <f t="shared" si="28"/>
        <v>0</v>
      </c>
      <c r="X70" s="34">
        <f t="shared" si="29"/>
        <v>0</v>
      </c>
      <c r="Y70" s="73"/>
      <c r="Z70" s="143"/>
    </row>
    <row r="71" spans="1:26" s="144" customFormat="1" ht="24">
      <c r="A71" s="17">
        <v>17</v>
      </c>
      <c r="B71" s="15" t="s">
        <v>14</v>
      </c>
      <c r="C71" s="142"/>
      <c r="D71" s="191"/>
      <c r="E71" s="5" t="s">
        <v>17</v>
      </c>
      <c r="F71" s="74" t="s">
        <v>250</v>
      </c>
      <c r="G71" s="17">
        <v>90</v>
      </c>
      <c r="H71" s="242">
        <v>72</v>
      </c>
      <c r="I71" s="242" t="s">
        <v>13</v>
      </c>
      <c r="J71" s="18"/>
      <c r="K71" s="18"/>
      <c r="L71" s="28">
        <v>0</v>
      </c>
      <c r="M71" s="243"/>
      <c r="N71" s="244">
        <f t="shared" si="24"/>
        <v>0</v>
      </c>
      <c r="O71" s="28">
        <f t="shared" si="25"/>
        <v>0</v>
      </c>
      <c r="P71" s="245">
        <f t="shared" si="26"/>
        <v>0</v>
      </c>
      <c r="Q71" s="246"/>
      <c r="R71" s="277"/>
      <c r="S71" s="143"/>
      <c r="T71" s="34">
        <v>0</v>
      </c>
      <c r="U71" s="42"/>
      <c r="V71" s="34">
        <f t="shared" si="27"/>
        <v>0</v>
      </c>
      <c r="W71" s="34">
        <f t="shared" si="28"/>
        <v>0</v>
      </c>
      <c r="X71" s="34">
        <f t="shared" si="29"/>
        <v>0</v>
      </c>
      <c r="Y71" s="73"/>
      <c r="Z71" s="143"/>
    </row>
    <row r="72" spans="1:26" s="144" customFormat="1" ht="24">
      <c r="A72" s="17">
        <v>18</v>
      </c>
      <c r="B72" s="15" t="s">
        <v>14</v>
      </c>
      <c r="C72" s="142"/>
      <c r="D72" s="191"/>
      <c r="E72" s="5" t="s">
        <v>17</v>
      </c>
      <c r="F72" s="74" t="s">
        <v>251</v>
      </c>
      <c r="G72" s="17">
        <v>90</v>
      </c>
      <c r="H72" s="242">
        <v>72</v>
      </c>
      <c r="I72" s="242" t="s">
        <v>13</v>
      </c>
      <c r="J72" s="18"/>
      <c r="K72" s="18"/>
      <c r="L72" s="28">
        <v>0</v>
      </c>
      <c r="M72" s="243"/>
      <c r="N72" s="244">
        <f t="shared" si="24"/>
        <v>0</v>
      </c>
      <c r="O72" s="28">
        <f t="shared" si="25"/>
        <v>0</v>
      </c>
      <c r="P72" s="245">
        <f t="shared" si="26"/>
        <v>0</v>
      </c>
      <c r="Q72" s="246"/>
      <c r="R72" s="277"/>
      <c r="S72" s="143"/>
      <c r="T72" s="34">
        <v>0</v>
      </c>
      <c r="U72" s="42"/>
      <c r="V72" s="34">
        <f t="shared" si="27"/>
        <v>0</v>
      </c>
      <c r="W72" s="34">
        <f t="shared" si="28"/>
        <v>0</v>
      </c>
      <c r="X72" s="34">
        <f t="shared" si="29"/>
        <v>0</v>
      </c>
      <c r="Y72" s="73"/>
      <c r="Z72" s="143"/>
    </row>
    <row r="73" spans="1:26" s="144" customFormat="1" ht="24">
      <c r="A73" s="17">
        <v>19</v>
      </c>
      <c r="B73" s="15" t="s">
        <v>14</v>
      </c>
      <c r="C73" s="142"/>
      <c r="D73" s="191"/>
      <c r="E73" s="5" t="s">
        <v>17</v>
      </c>
      <c r="F73" s="74" t="s">
        <v>252</v>
      </c>
      <c r="G73" s="17">
        <v>90</v>
      </c>
      <c r="H73" s="242">
        <v>36</v>
      </c>
      <c r="I73" s="242" t="s">
        <v>13</v>
      </c>
      <c r="J73" s="18"/>
      <c r="K73" s="18"/>
      <c r="L73" s="28">
        <v>0</v>
      </c>
      <c r="M73" s="243"/>
      <c r="N73" s="244">
        <f t="shared" si="24"/>
        <v>0</v>
      </c>
      <c r="O73" s="28">
        <f t="shared" si="25"/>
        <v>0</v>
      </c>
      <c r="P73" s="245">
        <f t="shared" si="26"/>
        <v>0</v>
      </c>
      <c r="Q73" s="246"/>
      <c r="R73" s="277"/>
      <c r="S73" s="143"/>
      <c r="T73" s="34">
        <v>0</v>
      </c>
      <c r="U73" s="42"/>
      <c r="V73" s="34">
        <f t="shared" si="27"/>
        <v>0</v>
      </c>
      <c r="W73" s="34">
        <f t="shared" si="28"/>
        <v>0</v>
      </c>
      <c r="X73" s="34">
        <f t="shared" si="29"/>
        <v>0</v>
      </c>
      <c r="Y73" s="73"/>
      <c r="Z73" s="143"/>
    </row>
    <row r="74" spans="1:26" s="144" customFormat="1" ht="24">
      <c r="A74" s="17">
        <v>20</v>
      </c>
      <c r="B74" s="15" t="s">
        <v>14</v>
      </c>
      <c r="C74" s="142"/>
      <c r="D74" s="191"/>
      <c r="E74" s="5" t="s">
        <v>17</v>
      </c>
      <c r="F74" s="74" t="s">
        <v>253</v>
      </c>
      <c r="G74" s="17">
        <v>90</v>
      </c>
      <c r="H74" s="242">
        <v>360</v>
      </c>
      <c r="I74" s="242" t="s">
        <v>13</v>
      </c>
      <c r="J74" s="18"/>
      <c r="K74" s="18"/>
      <c r="L74" s="28">
        <v>0</v>
      </c>
      <c r="M74" s="243"/>
      <c r="N74" s="244">
        <f t="shared" si="24"/>
        <v>0</v>
      </c>
      <c r="O74" s="28">
        <f t="shared" si="25"/>
        <v>0</v>
      </c>
      <c r="P74" s="245">
        <f t="shared" si="26"/>
        <v>0</v>
      </c>
      <c r="Q74" s="246"/>
      <c r="R74" s="277"/>
      <c r="S74" s="143"/>
      <c r="T74" s="34">
        <v>0</v>
      </c>
      <c r="U74" s="42"/>
      <c r="V74" s="34">
        <f t="shared" si="27"/>
        <v>0</v>
      </c>
      <c r="W74" s="34">
        <f t="shared" si="28"/>
        <v>0</v>
      </c>
      <c r="X74" s="34">
        <f t="shared" si="29"/>
        <v>0</v>
      </c>
      <c r="Y74" s="73"/>
      <c r="Z74" s="143"/>
    </row>
    <row r="75" spans="1:26" s="144" customFormat="1" ht="28.5" customHeight="1">
      <c r="A75" s="17">
        <v>21</v>
      </c>
      <c r="B75" s="15" t="s">
        <v>14</v>
      </c>
      <c r="C75" s="142"/>
      <c r="D75" s="191"/>
      <c r="E75" s="5" t="s">
        <v>17</v>
      </c>
      <c r="F75" s="74" t="s">
        <v>243</v>
      </c>
      <c r="G75" s="17">
        <v>90</v>
      </c>
      <c r="H75" s="242">
        <v>72</v>
      </c>
      <c r="I75" s="242" t="s">
        <v>13</v>
      </c>
      <c r="J75" s="18"/>
      <c r="K75" s="18"/>
      <c r="L75" s="28">
        <v>0</v>
      </c>
      <c r="M75" s="243"/>
      <c r="N75" s="244">
        <f t="shared" si="18"/>
        <v>0</v>
      </c>
      <c r="O75" s="28">
        <f t="shared" si="23"/>
        <v>0</v>
      </c>
      <c r="P75" s="245">
        <f t="shared" si="19"/>
        <v>0</v>
      </c>
      <c r="Q75" s="246"/>
      <c r="R75" s="277"/>
      <c r="S75" s="143"/>
      <c r="T75" s="34">
        <v>0</v>
      </c>
      <c r="U75" s="42"/>
      <c r="V75" s="34">
        <f t="shared" si="20"/>
        <v>0</v>
      </c>
      <c r="W75" s="34">
        <f t="shared" si="21"/>
        <v>0</v>
      </c>
      <c r="X75" s="34">
        <f t="shared" si="22"/>
        <v>0</v>
      </c>
      <c r="Y75" s="73"/>
      <c r="Z75" s="143"/>
    </row>
    <row r="76" spans="1:26" s="144" customFormat="1" ht="41.25" customHeight="1">
      <c r="A76" s="17">
        <v>22</v>
      </c>
      <c r="B76" s="15" t="s">
        <v>14</v>
      </c>
      <c r="C76" s="142"/>
      <c r="D76" s="191"/>
      <c r="E76" s="5" t="s">
        <v>17</v>
      </c>
      <c r="F76" s="74" t="s">
        <v>254</v>
      </c>
      <c r="G76" s="17">
        <v>90</v>
      </c>
      <c r="H76" s="242">
        <v>360</v>
      </c>
      <c r="I76" s="242" t="s">
        <v>13</v>
      </c>
      <c r="J76" s="18"/>
      <c r="K76" s="18"/>
      <c r="L76" s="28">
        <v>0</v>
      </c>
      <c r="M76" s="243"/>
      <c r="N76" s="244">
        <f t="shared" si="18"/>
        <v>0</v>
      </c>
      <c r="O76" s="28">
        <f t="shared" si="23"/>
        <v>0</v>
      </c>
      <c r="P76" s="245">
        <f t="shared" si="19"/>
        <v>0</v>
      </c>
      <c r="Q76" s="246"/>
      <c r="R76" s="277"/>
      <c r="S76" s="143"/>
      <c r="T76" s="34">
        <v>0</v>
      </c>
      <c r="U76" s="42"/>
      <c r="V76" s="34">
        <f t="shared" si="20"/>
        <v>0</v>
      </c>
      <c r="W76" s="34">
        <f>H76*T76</f>
        <v>0</v>
      </c>
      <c r="X76" s="34">
        <f>H76*V76</f>
        <v>0</v>
      </c>
      <c r="Y76" s="73"/>
      <c r="Z76" s="143"/>
    </row>
    <row r="77" spans="1:26" s="144" customFormat="1" ht="30" customHeight="1">
      <c r="A77" s="17">
        <v>23</v>
      </c>
      <c r="B77" s="15" t="s">
        <v>14</v>
      </c>
      <c r="C77" s="142"/>
      <c r="D77" s="191"/>
      <c r="E77" s="5" t="s">
        <v>17</v>
      </c>
      <c r="F77" s="74" t="s">
        <v>255</v>
      </c>
      <c r="G77" s="17">
        <v>90</v>
      </c>
      <c r="H77" s="242">
        <v>36</v>
      </c>
      <c r="I77" s="242" t="s">
        <v>13</v>
      </c>
      <c r="J77" s="18"/>
      <c r="K77" s="18"/>
      <c r="L77" s="28">
        <v>0</v>
      </c>
      <c r="M77" s="243"/>
      <c r="N77" s="244">
        <f t="shared" si="18"/>
        <v>0</v>
      </c>
      <c r="O77" s="28">
        <f t="shared" si="23"/>
        <v>0</v>
      </c>
      <c r="P77" s="245">
        <f t="shared" si="19"/>
        <v>0</v>
      </c>
      <c r="Q77" s="246"/>
      <c r="R77" s="277"/>
      <c r="S77" s="143"/>
      <c r="T77" s="34">
        <v>0</v>
      </c>
      <c r="U77" s="42"/>
      <c r="V77" s="34">
        <f t="shared" si="20"/>
        <v>0</v>
      </c>
      <c r="W77" s="34">
        <f t="shared" si="21"/>
        <v>0</v>
      </c>
      <c r="X77" s="34">
        <f t="shared" si="22"/>
        <v>0</v>
      </c>
      <c r="Y77" s="73"/>
      <c r="Z77" s="143"/>
    </row>
    <row r="78" spans="1:26" s="144" customFormat="1" ht="24">
      <c r="A78" s="17">
        <v>24</v>
      </c>
      <c r="B78" s="15" t="s">
        <v>14</v>
      </c>
      <c r="C78" s="142"/>
      <c r="D78" s="191"/>
      <c r="E78" s="5" t="s">
        <v>17</v>
      </c>
      <c r="F78" s="74" t="s">
        <v>256</v>
      </c>
      <c r="G78" s="17">
        <v>90</v>
      </c>
      <c r="H78" s="242">
        <v>36</v>
      </c>
      <c r="I78" s="242" t="s">
        <v>13</v>
      </c>
      <c r="J78" s="18"/>
      <c r="K78" s="18"/>
      <c r="L78" s="28">
        <v>0</v>
      </c>
      <c r="M78" s="243"/>
      <c r="N78" s="244">
        <f t="shared" si="18"/>
        <v>0</v>
      </c>
      <c r="O78" s="28">
        <f t="shared" si="23"/>
        <v>0</v>
      </c>
      <c r="P78" s="245">
        <f t="shared" si="19"/>
        <v>0</v>
      </c>
      <c r="Q78" s="246"/>
      <c r="R78" s="277"/>
      <c r="S78" s="143"/>
      <c r="T78" s="34">
        <v>0</v>
      </c>
      <c r="U78" s="42"/>
      <c r="V78" s="34">
        <f t="shared" si="20"/>
        <v>0</v>
      </c>
      <c r="W78" s="34">
        <f t="shared" si="21"/>
        <v>0</v>
      </c>
      <c r="X78" s="34">
        <f t="shared" si="22"/>
        <v>0</v>
      </c>
      <c r="Y78" s="73"/>
      <c r="Z78" s="143"/>
    </row>
    <row r="79" spans="1:26" s="144" customFormat="1" ht="36" customHeight="1">
      <c r="A79" s="17">
        <v>25</v>
      </c>
      <c r="B79" s="15" t="s">
        <v>14</v>
      </c>
      <c r="C79" s="142"/>
      <c r="D79" s="191"/>
      <c r="E79" s="5" t="s">
        <v>16</v>
      </c>
      <c r="F79" s="74" t="s">
        <v>257</v>
      </c>
      <c r="G79" s="17">
        <v>90</v>
      </c>
      <c r="H79" s="242">
        <v>360</v>
      </c>
      <c r="I79" s="242" t="s">
        <v>13</v>
      </c>
      <c r="J79" s="18"/>
      <c r="K79" s="18"/>
      <c r="L79" s="28">
        <v>0</v>
      </c>
      <c r="M79" s="243"/>
      <c r="N79" s="244">
        <f t="shared" si="18"/>
        <v>0</v>
      </c>
      <c r="O79" s="28">
        <f t="shared" si="23"/>
        <v>0</v>
      </c>
      <c r="P79" s="245">
        <f t="shared" si="19"/>
        <v>0</v>
      </c>
      <c r="Q79" s="246"/>
      <c r="R79" s="277"/>
      <c r="S79" s="143"/>
      <c r="T79" s="34">
        <v>0</v>
      </c>
      <c r="U79" s="42"/>
      <c r="V79" s="34">
        <f t="shared" si="20"/>
        <v>0</v>
      </c>
      <c r="W79" s="34">
        <f t="shared" si="21"/>
        <v>0</v>
      </c>
      <c r="X79" s="34">
        <f t="shared" si="22"/>
        <v>0</v>
      </c>
      <c r="Y79" s="73"/>
      <c r="Z79" s="143"/>
    </row>
    <row r="80" spans="1:26" s="144" customFormat="1" ht="36.75" customHeight="1">
      <c r="A80" s="17">
        <v>26</v>
      </c>
      <c r="B80" s="15" t="s">
        <v>14</v>
      </c>
      <c r="C80" s="142"/>
      <c r="D80" s="191"/>
      <c r="E80" s="5" t="s">
        <v>16</v>
      </c>
      <c r="F80" s="74" t="s">
        <v>258</v>
      </c>
      <c r="G80" s="8">
        <v>90</v>
      </c>
      <c r="H80" s="242">
        <v>180</v>
      </c>
      <c r="I80" s="242" t="s">
        <v>33</v>
      </c>
      <c r="J80" s="18"/>
      <c r="K80" s="18"/>
      <c r="L80" s="28">
        <v>0</v>
      </c>
      <c r="M80" s="243"/>
      <c r="N80" s="244">
        <f t="shared" si="18"/>
        <v>0</v>
      </c>
      <c r="O80" s="28">
        <f t="shared" si="23"/>
        <v>0</v>
      </c>
      <c r="P80" s="245">
        <f t="shared" si="19"/>
        <v>0</v>
      </c>
      <c r="Q80" s="246"/>
      <c r="R80" s="277"/>
      <c r="S80" s="143"/>
      <c r="T80" s="34">
        <v>0</v>
      </c>
      <c r="U80" s="42"/>
      <c r="V80" s="34">
        <f t="shared" si="20"/>
        <v>0</v>
      </c>
      <c r="W80" s="34">
        <f t="shared" si="21"/>
        <v>0</v>
      </c>
      <c r="X80" s="34">
        <f t="shared" si="22"/>
        <v>0</v>
      </c>
      <c r="Y80" s="73"/>
      <c r="Z80" s="143"/>
    </row>
    <row r="81" spans="1:26" s="144" customFormat="1" ht="34.5" customHeight="1">
      <c r="A81" s="17">
        <v>27</v>
      </c>
      <c r="B81" s="15" t="s">
        <v>14</v>
      </c>
      <c r="C81" s="142"/>
      <c r="D81" s="191"/>
      <c r="E81" s="5" t="s">
        <v>16</v>
      </c>
      <c r="F81" s="74" t="s">
        <v>259</v>
      </c>
      <c r="G81" s="8">
        <v>90</v>
      </c>
      <c r="H81" s="242">
        <v>72</v>
      </c>
      <c r="I81" s="242" t="s">
        <v>33</v>
      </c>
      <c r="J81" s="18"/>
      <c r="K81" s="18"/>
      <c r="L81" s="28">
        <v>0</v>
      </c>
      <c r="M81" s="243"/>
      <c r="N81" s="244">
        <f t="shared" si="18"/>
        <v>0</v>
      </c>
      <c r="O81" s="28">
        <f t="shared" si="23"/>
        <v>0</v>
      </c>
      <c r="P81" s="245">
        <f t="shared" si="19"/>
        <v>0</v>
      </c>
      <c r="Q81" s="246"/>
      <c r="R81" s="277"/>
      <c r="S81" s="143"/>
      <c r="T81" s="34">
        <v>0</v>
      </c>
      <c r="U81" s="42"/>
      <c r="V81" s="34">
        <f t="shared" si="20"/>
        <v>0</v>
      </c>
      <c r="W81" s="34">
        <f t="shared" si="21"/>
        <v>0</v>
      </c>
      <c r="X81" s="34">
        <f t="shared" si="22"/>
        <v>0</v>
      </c>
      <c r="Y81" s="73"/>
      <c r="Z81" s="143"/>
    </row>
    <row r="82" spans="1:26" s="144" customFormat="1" ht="35.25" customHeight="1">
      <c r="A82" s="17">
        <v>28</v>
      </c>
      <c r="B82" s="15" t="s">
        <v>14</v>
      </c>
      <c r="C82" s="142"/>
      <c r="D82" s="191"/>
      <c r="E82" s="5" t="s">
        <v>16</v>
      </c>
      <c r="F82" s="74" t="s">
        <v>260</v>
      </c>
      <c r="G82" s="8">
        <v>90</v>
      </c>
      <c r="H82" s="242">
        <v>72</v>
      </c>
      <c r="I82" s="242" t="s">
        <v>33</v>
      </c>
      <c r="J82" s="18"/>
      <c r="K82" s="18"/>
      <c r="L82" s="28">
        <v>0</v>
      </c>
      <c r="M82" s="243"/>
      <c r="N82" s="244">
        <f t="shared" si="18"/>
        <v>0</v>
      </c>
      <c r="O82" s="28">
        <f t="shared" si="23"/>
        <v>0</v>
      </c>
      <c r="P82" s="245">
        <f t="shared" si="19"/>
        <v>0</v>
      </c>
      <c r="Q82" s="246"/>
      <c r="R82" s="277"/>
      <c r="S82" s="143"/>
      <c r="T82" s="34">
        <v>0</v>
      </c>
      <c r="U82" s="42"/>
      <c r="V82" s="34">
        <f t="shared" si="20"/>
        <v>0</v>
      </c>
      <c r="W82" s="34">
        <f t="shared" si="21"/>
        <v>0</v>
      </c>
      <c r="X82" s="34">
        <f t="shared" si="22"/>
        <v>0</v>
      </c>
      <c r="Y82" s="73"/>
      <c r="Z82" s="143"/>
    </row>
    <row r="83" spans="1:26" s="144" customFormat="1" ht="32.25" customHeight="1" thickBot="1">
      <c r="A83" s="17">
        <v>29</v>
      </c>
      <c r="B83" s="15" t="s">
        <v>14</v>
      </c>
      <c r="C83" s="142"/>
      <c r="D83" s="191"/>
      <c r="E83" s="5" t="s">
        <v>16</v>
      </c>
      <c r="F83" s="74" t="s">
        <v>261</v>
      </c>
      <c r="G83" s="8">
        <v>90</v>
      </c>
      <c r="H83" s="242">
        <v>72</v>
      </c>
      <c r="I83" s="242" t="s">
        <v>33</v>
      </c>
      <c r="J83" s="18"/>
      <c r="K83" s="18"/>
      <c r="L83" s="28">
        <v>0</v>
      </c>
      <c r="M83" s="243"/>
      <c r="N83" s="244">
        <f t="shared" si="18"/>
        <v>0</v>
      </c>
      <c r="O83" s="28">
        <f t="shared" si="23"/>
        <v>0</v>
      </c>
      <c r="P83" s="245">
        <f t="shared" si="19"/>
        <v>0</v>
      </c>
      <c r="Q83" s="246"/>
      <c r="R83" s="277"/>
      <c r="S83" s="143"/>
      <c r="T83" s="34">
        <v>0</v>
      </c>
      <c r="U83" s="42"/>
      <c r="V83" s="34">
        <f t="shared" si="20"/>
        <v>0</v>
      </c>
      <c r="W83" s="34">
        <f t="shared" si="21"/>
        <v>0</v>
      </c>
      <c r="X83" s="34">
        <f t="shared" si="22"/>
        <v>0</v>
      </c>
      <c r="Y83" s="73"/>
      <c r="Z83" s="143"/>
    </row>
    <row r="84" spans="1:26" s="127" customFormat="1" ht="24.95" customHeight="1" thickBot="1">
      <c r="A84" s="364"/>
      <c r="B84" s="365"/>
      <c r="C84" s="365"/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65"/>
      <c r="Q84" s="365"/>
      <c r="R84" s="257"/>
      <c r="T84" s="36"/>
      <c r="U84" s="81"/>
      <c r="V84" s="76" t="s">
        <v>168</v>
      </c>
      <c r="W84" s="75">
        <f>SUM(W55:W83)</f>
        <v>0</v>
      </c>
      <c r="X84" s="75">
        <f>SUM(X55:X83)</f>
        <v>0</v>
      </c>
      <c r="Y84" s="24"/>
      <c r="Z84" s="128"/>
    </row>
    <row r="85" spans="1:26" s="363" customFormat="1" ht="13.5" customHeight="1" thickBot="1"/>
    <row r="86" spans="1:26" s="127" customFormat="1" ht="15" customHeight="1" thickBot="1">
      <c r="A86" s="207"/>
      <c r="B86" s="211" t="s">
        <v>316</v>
      </c>
      <c r="C86" s="138"/>
      <c r="D86" s="190"/>
      <c r="E86" s="4"/>
      <c r="F86" s="141"/>
      <c r="G86" s="139"/>
      <c r="H86" s="258"/>
      <c r="I86" s="258"/>
      <c r="L86" s="13"/>
      <c r="O86" s="13"/>
      <c r="R86" s="257"/>
      <c r="T86" s="36"/>
      <c r="U86" s="37"/>
      <c r="V86" s="36"/>
      <c r="W86" s="36"/>
      <c r="X86" s="36"/>
      <c r="Y86" s="13"/>
    </row>
    <row r="87" spans="1:26" s="144" customFormat="1" ht="53.25" customHeight="1">
      <c r="A87" s="17">
        <v>1</v>
      </c>
      <c r="B87" s="215" t="s">
        <v>200</v>
      </c>
      <c r="C87" s="142"/>
      <c r="D87" s="191"/>
      <c r="E87" s="10" t="s">
        <v>20</v>
      </c>
      <c r="F87" s="74" t="s">
        <v>262</v>
      </c>
      <c r="G87" s="17">
        <v>60</v>
      </c>
      <c r="H87" s="242">
        <v>660</v>
      </c>
      <c r="I87" s="242" t="s">
        <v>33</v>
      </c>
      <c r="J87" s="18"/>
      <c r="K87" s="18"/>
      <c r="L87" s="28">
        <v>0</v>
      </c>
      <c r="M87" s="243"/>
      <c r="N87" s="244">
        <f t="shared" ref="N87:N88" si="30">L87*(1+M87)</f>
        <v>0</v>
      </c>
      <c r="O87" s="28">
        <f>H87*L87</f>
        <v>0</v>
      </c>
      <c r="P87" s="245">
        <f t="shared" ref="P87:P88" si="31">H87*N87</f>
        <v>0</v>
      </c>
      <c r="Q87" s="246"/>
      <c r="R87" s="9"/>
      <c r="S87" s="24"/>
      <c r="T87" s="34">
        <v>0</v>
      </c>
      <c r="U87" s="42"/>
      <c r="V87" s="34">
        <f>T87*1.08</f>
        <v>0</v>
      </c>
      <c r="W87" s="34">
        <f>H87*T87</f>
        <v>0</v>
      </c>
      <c r="X87" s="34">
        <f>H87*V87</f>
        <v>0</v>
      </c>
      <c r="Y87" s="73"/>
      <c r="Z87" s="143"/>
    </row>
    <row r="88" spans="1:26" s="144" customFormat="1" ht="33" customHeight="1">
      <c r="A88" s="17">
        <v>2</v>
      </c>
      <c r="B88" s="15" t="s">
        <v>14</v>
      </c>
      <c r="C88" s="142"/>
      <c r="D88" s="191"/>
      <c r="E88" s="5" t="s">
        <v>23</v>
      </c>
      <c r="F88" s="74" t="s">
        <v>263</v>
      </c>
      <c r="G88" s="8">
        <v>75</v>
      </c>
      <c r="H88" s="242">
        <v>420</v>
      </c>
      <c r="I88" s="242" t="s">
        <v>33</v>
      </c>
      <c r="J88" s="18"/>
      <c r="K88" s="18"/>
      <c r="L88" s="28">
        <v>0</v>
      </c>
      <c r="M88" s="243"/>
      <c r="N88" s="244">
        <f t="shared" si="30"/>
        <v>0</v>
      </c>
      <c r="O88" s="28">
        <f t="shared" ref="O88" si="32">H88*L88</f>
        <v>0</v>
      </c>
      <c r="P88" s="245">
        <f t="shared" si="31"/>
        <v>0</v>
      </c>
      <c r="Q88" s="246"/>
      <c r="R88" s="277"/>
      <c r="S88" s="143"/>
      <c r="T88" s="34">
        <v>0</v>
      </c>
      <c r="U88" s="42"/>
      <c r="V88" s="34">
        <f t="shared" ref="V88" si="33">T88*1.08</f>
        <v>0</v>
      </c>
      <c r="W88" s="34">
        <f t="shared" ref="W88" si="34">H88*T88</f>
        <v>0</v>
      </c>
      <c r="X88" s="34">
        <f t="shared" ref="X88" si="35">H88*V88</f>
        <v>0</v>
      </c>
      <c r="Y88" s="73"/>
      <c r="Z88" s="143"/>
    </row>
    <row r="89" spans="1:26" s="144" customFormat="1" ht="41.25" customHeight="1">
      <c r="A89" s="17">
        <v>3</v>
      </c>
      <c r="B89" s="15" t="s">
        <v>14</v>
      </c>
      <c r="C89" s="142"/>
      <c r="D89" s="191"/>
      <c r="E89" s="5" t="s">
        <v>21</v>
      </c>
      <c r="F89" s="74" t="s">
        <v>264</v>
      </c>
      <c r="G89" s="8">
        <v>75</v>
      </c>
      <c r="H89" s="242">
        <v>840</v>
      </c>
      <c r="I89" s="242" t="s">
        <v>33</v>
      </c>
      <c r="J89" s="18"/>
      <c r="K89" s="18"/>
      <c r="L89" s="28">
        <v>0</v>
      </c>
      <c r="M89" s="243"/>
      <c r="N89" s="244">
        <f t="shared" ref="N89" si="36">L89*(1+M89)</f>
        <v>0</v>
      </c>
      <c r="O89" s="28">
        <f t="shared" ref="O89" si="37">H89*L89</f>
        <v>0</v>
      </c>
      <c r="P89" s="245">
        <f t="shared" ref="P89" si="38">H89*N89</f>
        <v>0</v>
      </c>
      <c r="Q89" s="246"/>
      <c r="R89" s="277"/>
      <c r="S89" s="143"/>
      <c r="T89" s="34">
        <v>0</v>
      </c>
      <c r="U89" s="42"/>
      <c r="V89" s="34">
        <f t="shared" ref="V89" si="39">T89*1.08</f>
        <v>0</v>
      </c>
      <c r="W89" s="34">
        <f t="shared" ref="W89" si="40">H89*T89</f>
        <v>0</v>
      </c>
      <c r="X89" s="34">
        <f t="shared" ref="X89" si="41">H89*V89</f>
        <v>0</v>
      </c>
      <c r="Y89" s="73"/>
      <c r="Z89" s="143"/>
    </row>
    <row r="90" spans="1:26" s="144" customFormat="1" ht="25.5" customHeight="1">
      <c r="A90" s="17">
        <v>4</v>
      </c>
      <c r="B90" s="15" t="s">
        <v>14</v>
      </c>
      <c r="C90" s="142"/>
      <c r="D90" s="191"/>
      <c r="E90" s="5" t="s">
        <v>19</v>
      </c>
      <c r="F90" s="74" t="s">
        <v>265</v>
      </c>
      <c r="G90" s="8">
        <v>90</v>
      </c>
      <c r="H90" s="242">
        <v>720</v>
      </c>
      <c r="I90" s="242" t="s">
        <v>33</v>
      </c>
      <c r="J90" s="18"/>
      <c r="K90" s="18"/>
      <c r="L90" s="28">
        <v>0</v>
      </c>
      <c r="M90" s="243"/>
      <c r="N90" s="244">
        <f t="shared" ref="N90" si="42">L90*(1+M90)</f>
        <v>0</v>
      </c>
      <c r="O90" s="28">
        <f t="shared" ref="O90" si="43">H90*L90</f>
        <v>0</v>
      </c>
      <c r="P90" s="245">
        <f t="shared" ref="P90" si="44">H90*N90</f>
        <v>0</v>
      </c>
      <c r="Q90" s="246"/>
      <c r="R90" s="277"/>
      <c r="S90" s="143"/>
      <c r="T90" s="34">
        <v>0</v>
      </c>
      <c r="U90" s="42"/>
      <c r="V90" s="34">
        <f t="shared" ref="V90" si="45">T90*1.08</f>
        <v>0</v>
      </c>
      <c r="W90" s="34">
        <f t="shared" ref="W90" si="46">H90*T90</f>
        <v>0</v>
      </c>
      <c r="X90" s="34">
        <f t="shared" ref="X90" si="47">H90*V90</f>
        <v>0</v>
      </c>
      <c r="Y90" s="73"/>
      <c r="Z90" s="143"/>
    </row>
    <row r="91" spans="1:26" s="144" customFormat="1" ht="22.5" customHeight="1">
      <c r="A91" s="17">
        <v>5</v>
      </c>
      <c r="B91" s="15" t="s">
        <v>14</v>
      </c>
      <c r="C91" s="142"/>
      <c r="D91" s="191"/>
      <c r="E91" s="5" t="s">
        <v>17</v>
      </c>
      <c r="F91" s="74" t="s">
        <v>266</v>
      </c>
      <c r="G91" s="8">
        <v>90</v>
      </c>
      <c r="H91" s="242">
        <v>1200</v>
      </c>
      <c r="I91" s="242" t="s">
        <v>33</v>
      </c>
      <c r="J91" s="18"/>
      <c r="K91" s="18"/>
      <c r="L91" s="28">
        <v>0</v>
      </c>
      <c r="M91" s="243"/>
      <c r="N91" s="244">
        <f t="shared" ref="N91" si="48">L91*(1+M91)</f>
        <v>0</v>
      </c>
      <c r="O91" s="28">
        <f t="shared" ref="O91" si="49">H91*L91</f>
        <v>0</v>
      </c>
      <c r="P91" s="245">
        <f t="shared" ref="P91" si="50">H91*N91</f>
        <v>0</v>
      </c>
      <c r="Q91" s="246"/>
      <c r="R91" s="277"/>
      <c r="S91" s="143"/>
      <c r="T91" s="34">
        <v>0</v>
      </c>
      <c r="U91" s="42"/>
      <c r="V91" s="34">
        <f t="shared" ref="V91" si="51">T91*1.08</f>
        <v>0</v>
      </c>
      <c r="W91" s="34">
        <f t="shared" ref="W91" si="52">H91*T91</f>
        <v>0</v>
      </c>
      <c r="X91" s="34">
        <f t="shared" ref="X91" si="53">H91*V91</f>
        <v>0</v>
      </c>
      <c r="Y91" s="73"/>
      <c r="Z91" s="143"/>
    </row>
    <row r="92" spans="1:26" s="144" customFormat="1" ht="41.25" customHeight="1">
      <c r="A92" s="17">
        <v>6</v>
      </c>
      <c r="B92" s="15" t="s">
        <v>14</v>
      </c>
      <c r="C92" s="142"/>
      <c r="D92" s="191"/>
      <c r="E92" s="5" t="s">
        <v>17</v>
      </c>
      <c r="F92" s="74" t="s">
        <v>267</v>
      </c>
      <c r="G92" s="8">
        <v>90</v>
      </c>
      <c r="H92" s="242">
        <v>120</v>
      </c>
      <c r="I92" s="242" t="s">
        <v>33</v>
      </c>
      <c r="J92" s="18"/>
      <c r="K92" s="18"/>
      <c r="L92" s="28">
        <v>0</v>
      </c>
      <c r="M92" s="243"/>
      <c r="N92" s="244">
        <f t="shared" ref="N92" si="54">L92*(1+M92)</f>
        <v>0</v>
      </c>
      <c r="O92" s="28">
        <f t="shared" ref="O92" si="55">H92*L92</f>
        <v>0</v>
      </c>
      <c r="P92" s="245">
        <f t="shared" ref="P92" si="56">H92*N92</f>
        <v>0</v>
      </c>
      <c r="Q92" s="246"/>
      <c r="R92" s="277"/>
      <c r="S92" s="143"/>
      <c r="T92" s="34">
        <v>0</v>
      </c>
      <c r="U92" s="42"/>
      <c r="V92" s="34">
        <f t="shared" ref="V92" si="57">T92*1.08</f>
        <v>0</v>
      </c>
      <c r="W92" s="34">
        <f t="shared" ref="W92" si="58">H92*T92</f>
        <v>0</v>
      </c>
      <c r="X92" s="34">
        <f t="shared" ref="X92" si="59">H92*V92</f>
        <v>0</v>
      </c>
      <c r="Y92" s="73"/>
      <c r="Z92" s="143"/>
    </row>
    <row r="93" spans="1:26" s="144" customFormat="1" ht="41.25" customHeight="1">
      <c r="A93" s="17">
        <v>7</v>
      </c>
      <c r="B93" s="15" t="s">
        <v>14</v>
      </c>
      <c r="C93" s="142"/>
      <c r="D93" s="191"/>
      <c r="E93" s="5" t="s">
        <v>17</v>
      </c>
      <c r="F93" s="74" t="s">
        <v>268</v>
      </c>
      <c r="G93" s="8">
        <v>90</v>
      </c>
      <c r="H93" s="242">
        <v>120</v>
      </c>
      <c r="I93" s="242" t="s">
        <v>33</v>
      </c>
      <c r="J93" s="18"/>
      <c r="K93" s="18"/>
      <c r="L93" s="28">
        <v>0</v>
      </c>
      <c r="M93" s="243"/>
      <c r="N93" s="244">
        <f t="shared" ref="N93" si="60">L93*(1+M93)</f>
        <v>0</v>
      </c>
      <c r="O93" s="28">
        <f t="shared" ref="O93" si="61">H93*L93</f>
        <v>0</v>
      </c>
      <c r="P93" s="245">
        <f t="shared" ref="P93" si="62">H93*N93</f>
        <v>0</v>
      </c>
      <c r="Q93" s="246"/>
      <c r="R93" s="277"/>
      <c r="S93" s="143"/>
      <c r="T93" s="34">
        <v>0</v>
      </c>
      <c r="U93" s="42"/>
      <c r="V93" s="34">
        <f t="shared" ref="V93" si="63">T93*1.08</f>
        <v>0</v>
      </c>
      <c r="W93" s="34">
        <f t="shared" ref="W93" si="64">H93*T93</f>
        <v>0</v>
      </c>
      <c r="X93" s="34">
        <f t="shared" ref="X93" si="65">H93*V93</f>
        <v>0</v>
      </c>
      <c r="Y93" s="73"/>
      <c r="Z93" s="143"/>
    </row>
    <row r="94" spans="1:26" s="144" customFormat="1" ht="41.25" customHeight="1" thickBot="1">
      <c r="A94" s="17">
        <v>8</v>
      </c>
      <c r="B94" s="15" t="s">
        <v>14</v>
      </c>
      <c r="C94" s="142"/>
      <c r="D94" s="191"/>
      <c r="E94" s="5" t="s">
        <v>16</v>
      </c>
      <c r="F94" s="74" t="s">
        <v>269</v>
      </c>
      <c r="G94" s="8">
        <v>90</v>
      </c>
      <c r="H94" s="242">
        <v>360</v>
      </c>
      <c r="I94" s="242" t="s">
        <v>33</v>
      </c>
      <c r="J94" s="18"/>
      <c r="K94" s="18"/>
      <c r="L94" s="28">
        <v>0</v>
      </c>
      <c r="M94" s="243"/>
      <c r="N94" s="244">
        <f t="shared" ref="N94" si="66">L94*(1+M94)</f>
        <v>0</v>
      </c>
      <c r="O94" s="28">
        <f t="shared" ref="O94" si="67">H94*L94</f>
        <v>0</v>
      </c>
      <c r="P94" s="245">
        <f t="shared" ref="P94" si="68">H94*N94</f>
        <v>0</v>
      </c>
      <c r="Q94" s="246"/>
      <c r="R94" s="277"/>
      <c r="S94" s="143"/>
      <c r="T94" s="34">
        <v>0</v>
      </c>
      <c r="U94" s="42"/>
      <c r="V94" s="34">
        <f t="shared" ref="V94" si="69">T94*1.08</f>
        <v>0</v>
      </c>
      <c r="W94" s="34">
        <f t="shared" ref="W94" si="70">H94*T94</f>
        <v>0</v>
      </c>
      <c r="X94" s="34">
        <f t="shared" ref="X94" si="71">H94*V94</f>
        <v>0</v>
      </c>
      <c r="Y94" s="73"/>
      <c r="Z94" s="143"/>
    </row>
    <row r="95" spans="1:26" s="127" customFormat="1" ht="24.95" customHeight="1" thickBot="1">
      <c r="A95" s="364"/>
      <c r="B95" s="365"/>
      <c r="C95" s="365"/>
      <c r="D95" s="365"/>
      <c r="E95" s="365"/>
      <c r="F95" s="365"/>
      <c r="G95" s="365"/>
      <c r="H95" s="365"/>
      <c r="I95" s="365"/>
      <c r="J95" s="365"/>
      <c r="K95" s="365"/>
      <c r="L95" s="365"/>
      <c r="M95" s="365"/>
      <c r="N95" s="365"/>
      <c r="O95" s="365"/>
      <c r="P95" s="365"/>
      <c r="Q95" s="365"/>
      <c r="R95" s="257"/>
      <c r="T95" s="36"/>
      <c r="U95" s="81"/>
      <c r="V95" s="76" t="s">
        <v>168</v>
      </c>
      <c r="W95" s="75">
        <f>SUM(W87:W94)</f>
        <v>0</v>
      </c>
      <c r="X95" s="75">
        <f>SUM(X87:X94)</f>
        <v>0</v>
      </c>
      <c r="Y95" s="24"/>
      <c r="Z95" s="128"/>
    </row>
    <row r="96" spans="1:26" s="178" customFormat="1" ht="13.5" customHeight="1" thickBot="1">
      <c r="A96" s="350"/>
      <c r="B96" s="350"/>
      <c r="C96" s="350"/>
      <c r="D96" s="350"/>
      <c r="E96" s="350"/>
      <c r="F96" s="350"/>
      <c r="G96" s="350"/>
      <c r="H96" s="350"/>
      <c r="I96" s="350"/>
      <c r="J96" s="350"/>
      <c r="K96" s="350"/>
      <c r="L96" s="350"/>
      <c r="M96" s="350"/>
      <c r="N96" s="350"/>
      <c r="O96" s="350"/>
      <c r="P96" s="350"/>
      <c r="Q96" s="350"/>
      <c r="R96" s="351"/>
      <c r="S96" s="350"/>
    </row>
    <row r="97" spans="1:26" s="127" customFormat="1" ht="15" customHeight="1" thickBot="1">
      <c r="A97" s="228"/>
      <c r="B97" s="217" t="s">
        <v>278</v>
      </c>
      <c r="C97" s="130"/>
      <c r="D97" s="187"/>
      <c r="E97" s="6"/>
      <c r="F97" s="130"/>
      <c r="G97" s="131"/>
      <c r="H97" s="132"/>
      <c r="I97" s="132"/>
      <c r="J97" s="256"/>
      <c r="K97" s="256"/>
      <c r="L97" s="278"/>
      <c r="M97" s="256"/>
      <c r="N97" s="279"/>
      <c r="O97" s="280"/>
      <c r="P97" s="279"/>
      <c r="Q97" s="256"/>
      <c r="R97" s="257"/>
      <c r="T97" s="36"/>
      <c r="U97" s="37"/>
      <c r="V97" s="36"/>
      <c r="W97" s="36"/>
      <c r="X97" s="36"/>
      <c r="Y97" s="13"/>
      <c r="Z97" s="146"/>
    </row>
    <row r="98" spans="1:26" s="144" customFormat="1" ht="50.25" customHeight="1">
      <c r="A98" s="17">
        <v>1</v>
      </c>
      <c r="B98" s="218" t="s">
        <v>154</v>
      </c>
      <c r="C98" s="142"/>
      <c r="D98" s="191"/>
      <c r="E98" s="5">
        <v>1</v>
      </c>
      <c r="F98" s="74" t="s">
        <v>153</v>
      </c>
      <c r="G98" s="8" t="s">
        <v>101</v>
      </c>
      <c r="H98" s="242">
        <v>50</v>
      </c>
      <c r="I98" s="242" t="s">
        <v>33</v>
      </c>
      <c r="J98" s="18"/>
      <c r="K98" s="18"/>
      <c r="L98" s="28">
        <v>0</v>
      </c>
      <c r="M98" s="243"/>
      <c r="N98" s="244">
        <f t="shared" si="18"/>
        <v>0</v>
      </c>
      <c r="O98" s="28">
        <f t="shared" si="23"/>
        <v>0</v>
      </c>
      <c r="P98" s="245">
        <f t="shared" si="19"/>
        <v>0</v>
      </c>
      <c r="Q98" s="246"/>
      <c r="R98" s="9"/>
      <c r="S98" s="143"/>
      <c r="T98" s="34">
        <v>0</v>
      </c>
      <c r="U98" s="42"/>
      <c r="V98" s="34">
        <f t="shared" si="20"/>
        <v>0</v>
      </c>
      <c r="W98" s="203">
        <f t="shared" si="21"/>
        <v>0</v>
      </c>
      <c r="X98" s="203">
        <f t="shared" si="22"/>
        <v>0</v>
      </c>
      <c r="Y98" s="73"/>
      <c r="Z98" s="143"/>
    </row>
    <row r="99" spans="1:26" s="178" customFormat="1" ht="13.5" customHeight="1" thickBot="1">
      <c r="A99" s="352"/>
      <c r="B99" s="352"/>
      <c r="C99" s="352"/>
      <c r="D99" s="352"/>
      <c r="E99" s="352"/>
      <c r="F99" s="352"/>
      <c r="G99" s="352"/>
      <c r="H99" s="352"/>
      <c r="I99" s="352"/>
      <c r="J99" s="352"/>
      <c r="K99" s="352"/>
      <c r="L99" s="352"/>
      <c r="M99" s="352"/>
      <c r="N99" s="352"/>
      <c r="O99" s="352"/>
      <c r="P99" s="352"/>
      <c r="Q99" s="352"/>
      <c r="R99" s="353"/>
      <c r="S99" s="352"/>
      <c r="T99" s="352"/>
    </row>
    <row r="100" spans="1:26" s="127" customFormat="1" ht="15" customHeight="1" thickBot="1">
      <c r="A100" s="228"/>
      <c r="B100" s="217" t="s">
        <v>317</v>
      </c>
      <c r="C100" s="130"/>
      <c r="D100" s="187"/>
      <c r="E100" s="6"/>
      <c r="F100" s="130"/>
      <c r="G100" s="131"/>
      <c r="H100" s="132"/>
      <c r="I100" s="132"/>
      <c r="J100" s="256"/>
      <c r="K100" s="256"/>
      <c r="L100" s="278"/>
      <c r="M100" s="256"/>
      <c r="N100" s="279"/>
      <c r="O100" s="280"/>
      <c r="P100" s="279"/>
      <c r="Q100" s="256"/>
      <c r="R100" s="257"/>
      <c r="T100" s="36"/>
      <c r="U100" s="37"/>
      <c r="V100" s="36"/>
      <c r="W100" s="36"/>
      <c r="X100" s="36"/>
      <c r="Y100" s="13"/>
      <c r="Z100" s="146"/>
    </row>
    <row r="101" spans="1:26" s="145" customFormat="1" ht="64.5" customHeight="1">
      <c r="A101" s="17">
        <v>1</v>
      </c>
      <c r="B101" s="219" t="s">
        <v>162</v>
      </c>
      <c r="C101" s="74" t="s">
        <v>159</v>
      </c>
      <c r="D101" s="192" t="s">
        <v>12</v>
      </c>
      <c r="E101" s="5" t="s">
        <v>16</v>
      </c>
      <c r="F101" s="74" t="s">
        <v>164</v>
      </c>
      <c r="G101" s="8">
        <v>70</v>
      </c>
      <c r="H101" s="242">
        <v>180</v>
      </c>
      <c r="I101" s="242" t="s">
        <v>13</v>
      </c>
      <c r="J101" s="281"/>
      <c r="K101" s="281"/>
      <c r="L101" s="79"/>
      <c r="M101" s="282"/>
      <c r="N101" s="283"/>
      <c r="O101" s="79"/>
      <c r="P101" s="284"/>
      <c r="Q101" s="281"/>
      <c r="R101" s="9"/>
      <c r="S101" s="143"/>
      <c r="T101" s="34">
        <v>0</v>
      </c>
      <c r="U101" s="42"/>
      <c r="V101" s="34">
        <f t="shared" si="20"/>
        <v>0</v>
      </c>
      <c r="W101" s="34">
        <f t="shared" si="21"/>
        <v>0</v>
      </c>
      <c r="X101" s="34">
        <f t="shared" si="22"/>
        <v>0</v>
      </c>
      <c r="Y101" s="73"/>
      <c r="Z101" s="143"/>
    </row>
    <row r="102" spans="1:26" s="144" customFormat="1" ht="40.5" customHeight="1">
      <c r="A102" s="17">
        <v>2</v>
      </c>
      <c r="B102" s="15" t="s">
        <v>14</v>
      </c>
      <c r="C102" s="74" t="s">
        <v>160</v>
      </c>
      <c r="D102" s="192" t="s">
        <v>12</v>
      </c>
      <c r="E102" s="5" t="s">
        <v>163</v>
      </c>
      <c r="F102" s="74" t="s">
        <v>165</v>
      </c>
      <c r="G102" s="8">
        <v>90</v>
      </c>
      <c r="H102" s="242">
        <v>540</v>
      </c>
      <c r="I102" s="242" t="s">
        <v>13</v>
      </c>
      <c r="J102" s="285"/>
      <c r="K102" s="285"/>
      <c r="L102" s="44"/>
      <c r="M102" s="286"/>
      <c r="N102" s="287"/>
      <c r="O102" s="44"/>
      <c r="P102" s="14"/>
      <c r="Q102" s="285"/>
      <c r="R102" s="277"/>
      <c r="S102" s="143"/>
      <c r="T102" s="34">
        <v>0</v>
      </c>
      <c r="U102" s="42"/>
      <c r="V102" s="34">
        <f t="shared" si="20"/>
        <v>0</v>
      </c>
      <c r="W102" s="34">
        <f t="shared" si="21"/>
        <v>0</v>
      </c>
      <c r="X102" s="34">
        <f t="shared" si="22"/>
        <v>0</v>
      </c>
      <c r="Y102" s="73"/>
      <c r="Z102" s="143"/>
    </row>
    <row r="103" spans="1:26" s="144" customFormat="1" ht="32.25" customHeight="1" thickBot="1">
      <c r="A103" s="17">
        <v>3</v>
      </c>
      <c r="B103" s="15" t="s">
        <v>14</v>
      </c>
      <c r="C103" s="74" t="s">
        <v>160</v>
      </c>
      <c r="D103" s="192" t="s">
        <v>12</v>
      </c>
      <c r="E103" s="5">
        <v>1</v>
      </c>
      <c r="F103" s="74" t="s">
        <v>161</v>
      </c>
      <c r="G103" s="8">
        <v>90</v>
      </c>
      <c r="H103" s="242">
        <v>900</v>
      </c>
      <c r="I103" s="242" t="s">
        <v>13</v>
      </c>
      <c r="J103" s="285"/>
      <c r="K103" s="285"/>
      <c r="L103" s="44"/>
      <c r="M103" s="286"/>
      <c r="N103" s="287"/>
      <c r="O103" s="44"/>
      <c r="P103" s="14"/>
      <c r="Q103" s="285"/>
      <c r="R103" s="277"/>
      <c r="S103" s="143"/>
      <c r="T103" s="34">
        <v>0</v>
      </c>
      <c r="U103" s="42"/>
      <c r="V103" s="34">
        <f t="shared" si="20"/>
        <v>0</v>
      </c>
      <c r="W103" s="34">
        <f t="shared" si="21"/>
        <v>0</v>
      </c>
      <c r="X103" s="34">
        <f t="shared" si="22"/>
        <v>0</v>
      </c>
      <c r="Y103" s="103"/>
      <c r="Z103" s="143"/>
    </row>
    <row r="104" spans="1:26" s="127" customFormat="1" ht="24.95" customHeight="1" thickBot="1">
      <c r="A104" s="364"/>
      <c r="B104" s="365"/>
      <c r="C104" s="365"/>
      <c r="D104" s="365"/>
      <c r="E104" s="365"/>
      <c r="F104" s="365"/>
      <c r="G104" s="365"/>
      <c r="H104" s="365"/>
      <c r="I104" s="365"/>
      <c r="J104" s="365"/>
      <c r="K104" s="365"/>
      <c r="L104" s="365"/>
      <c r="M104" s="365"/>
      <c r="N104" s="365"/>
      <c r="O104" s="365"/>
      <c r="P104" s="365"/>
      <c r="Q104" s="365"/>
      <c r="R104" s="257"/>
      <c r="T104" s="36"/>
      <c r="U104" s="81"/>
      <c r="V104" s="76" t="s">
        <v>168</v>
      </c>
      <c r="W104" s="75">
        <f>SUM(W101:W103)</f>
        <v>0</v>
      </c>
      <c r="X104" s="75">
        <f>SUM(X101:X103)</f>
        <v>0</v>
      </c>
      <c r="Y104" s="24"/>
      <c r="Z104" s="128"/>
    </row>
    <row r="105" spans="1:26" s="363" customFormat="1" ht="13.5" customHeight="1" thickBot="1"/>
    <row r="106" spans="1:26" s="127" customFormat="1" ht="15" customHeight="1" thickBot="1">
      <c r="A106" s="228"/>
      <c r="B106" s="217" t="s">
        <v>279</v>
      </c>
      <c r="C106" s="130"/>
      <c r="D106" s="187"/>
      <c r="E106" s="6"/>
      <c r="F106" s="130"/>
      <c r="G106" s="131"/>
      <c r="H106" s="132"/>
      <c r="I106" s="132"/>
      <c r="J106" s="256"/>
      <c r="K106" s="256"/>
      <c r="L106" s="278"/>
      <c r="M106" s="256"/>
      <c r="N106" s="279"/>
      <c r="O106" s="280"/>
      <c r="P106" s="279"/>
      <c r="Q106" s="256"/>
      <c r="R106" s="257"/>
      <c r="T106" s="36"/>
      <c r="U106" s="37"/>
      <c r="V106" s="36"/>
      <c r="W106" s="36"/>
      <c r="X106" s="36"/>
      <c r="Y106" s="13"/>
      <c r="Z106" s="146"/>
    </row>
    <row r="107" spans="1:26" s="144" customFormat="1" ht="29.25" customHeight="1">
      <c r="A107" s="17">
        <v>1</v>
      </c>
      <c r="B107" s="215" t="s">
        <v>49</v>
      </c>
      <c r="C107" s="142"/>
      <c r="D107" s="191"/>
      <c r="E107" s="5" t="s">
        <v>15</v>
      </c>
      <c r="F107" s="74" t="s">
        <v>72</v>
      </c>
      <c r="G107" s="17">
        <v>75</v>
      </c>
      <c r="H107" s="242">
        <v>500</v>
      </c>
      <c r="I107" s="242" t="s">
        <v>33</v>
      </c>
      <c r="J107" s="18"/>
      <c r="K107" s="18"/>
      <c r="L107" s="28">
        <v>0</v>
      </c>
      <c r="M107" s="243"/>
      <c r="N107" s="244">
        <f>L107*(1+M107)</f>
        <v>0</v>
      </c>
      <c r="O107" s="28">
        <f>H107*L107</f>
        <v>0</v>
      </c>
      <c r="P107" s="245">
        <f>H107*N107</f>
        <v>0</v>
      </c>
      <c r="Q107" s="18"/>
      <c r="R107" s="9"/>
      <c r="S107" s="128"/>
      <c r="T107" s="34">
        <v>0</v>
      </c>
      <c r="U107" s="35"/>
      <c r="V107" s="34">
        <f>T107*1.08</f>
        <v>0</v>
      </c>
      <c r="W107" s="34">
        <f>H107*T107</f>
        <v>0</v>
      </c>
      <c r="X107" s="106">
        <f>H107*V107</f>
        <v>0</v>
      </c>
      <c r="Y107" s="103"/>
      <c r="Z107" s="143"/>
    </row>
    <row r="108" spans="1:26" s="144" customFormat="1" ht="22.5" customHeight="1" thickBot="1">
      <c r="A108" s="17">
        <v>2</v>
      </c>
      <c r="B108" s="15" t="s">
        <v>14</v>
      </c>
      <c r="C108" s="142"/>
      <c r="D108" s="191"/>
      <c r="E108" s="5">
        <v>0</v>
      </c>
      <c r="F108" s="74" t="s">
        <v>93</v>
      </c>
      <c r="G108" s="17">
        <v>75</v>
      </c>
      <c r="H108" s="242">
        <v>500</v>
      </c>
      <c r="I108" s="242" t="s">
        <v>33</v>
      </c>
      <c r="J108" s="18"/>
      <c r="K108" s="18"/>
      <c r="L108" s="28">
        <v>0</v>
      </c>
      <c r="M108" s="243"/>
      <c r="N108" s="244">
        <f>L108*(1+M108)</f>
        <v>0</v>
      </c>
      <c r="O108" s="28">
        <f>H108*L108</f>
        <v>0</v>
      </c>
      <c r="P108" s="245">
        <f>H108*N108</f>
        <v>0</v>
      </c>
      <c r="Q108" s="18"/>
      <c r="R108" s="277"/>
      <c r="S108" s="143"/>
      <c r="T108" s="34">
        <v>0</v>
      </c>
      <c r="U108" s="35"/>
      <c r="V108" s="34">
        <f>T108*1.08</f>
        <v>0</v>
      </c>
      <c r="W108" s="34">
        <f>H108*T108</f>
        <v>0</v>
      </c>
      <c r="X108" s="106">
        <f>H108*V108</f>
        <v>0</v>
      </c>
      <c r="Y108" s="103"/>
      <c r="Z108" s="143"/>
    </row>
    <row r="109" spans="1:26" s="127" customFormat="1" ht="24.95" customHeight="1" thickBot="1">
      <c r="A109" s="228"/>
      <c r="B109" s="130"/>
      <c r="C109" s="130"/>
      <c r="D109" s="187"/>
      <c r="E109" s="6"/>
      <c r="F109" s="130"/>
      <c r="G109" s="21"/>
      <c r="H109" s="22"/>
      <c r="I109" s="22"/>
      <c r="J109" s="357" t="s">
        <v>64</v>
      </c>
      <c r="K109" s="358"/>
      <c r="L109" s="358"/>
      <c r="M109" s="358"/>
      <c r="N109" s="359"/>
      <c r="O109" s="89">
        <f>SUM(O107:O108)</f>
        <v>0</v>
      </c>
      <c r="P109" s="89">
        <f>SUM(P107:P108)</f>
        <v>0</v>
      </c>
      <c r="Q109" s="285"/>
      <c r="R109" s="257"/>
      <c r="T109" s="36"/>
      <c r="U109" s="37"/>
      <c r="V109" s="107" t="s">
        <v>168</v>
      </c>
      <c r="W109" s="100">
        <f>SUM(W107:W108)</f>
        <v>0</v>
      </c>
      <c r="X109" s="108">
        <f>SUM(X107:X108)</f>
        <v>0</v>
      </c>
      <c r="Y109" s="93"/>
      <c r="Z109" s="128"/>
    </row>
    <row r="110" spans="1:26" s="363" customFormat="1" ht="13.5" customHeight="1" thickBot="1"/>
    <row r="111" spans="1:26" s="127" customFormat="1" ht="15" customHeight="1" thickBot="1">
      <c r="A111" s="207"/>
      <c r="B111" s="211" t="s">
        <v>41</v>
      </c>
      <c r="C111" s="138"/>
      <c r="D111" s="190"/>
      <c r="E111" s="4"/>
      <c r="F111" s="138"/>
      <c r="G111" s="139"/>
      <c r="H111" s="258"/>
      <c r="I111" s="258"/>
      <c r="L111" s="259"/>
      <c r="M111" s="136"/>
      <c r="N111" s="288"/>
      <c r="O111" s="13"/>
      <c r="R111" s="257"/>
      <c r="T111" s="36"/>
      <c r="U111" s="37"/>
      <c r="V111" s="36"/>
      <c r="W111" s="36"/>
      <c r="X111" s="36"/>
      <c r="Y111" s="13"/>
      <c r="Z111" s="147"/>
    </row>
    <row r="112" spans="1:26" s="127" customFormat="1" ht="24" customHeight="1">
      <c r="A112" s="17">
        <v>1</v>
      </c>
      <c r="B112" s="215" t="s">
        <v>117</v>
      </c>
      <c r="C112" s="142"/>
      <c r="D112" s="191"/>
      <c r="E112" s="5" t="s">
        <v>17</v>
      </c>
      <c r="F112" s="74" t="s">
        <v>118</v>
      </c>
      <c r="G112" s="17">
        <v>90</v>
      </c>
      <c r="H112" s="242">
        <v>1484</v>
      </c>
      <c r="I112" s="242" t="s">
        <v>13</v>
      </c>
      <c r="J112" s="289"/>
      <c r="K112" s="290"/>
      <c r="L112" s="80">
        <v>0</v>
      </c>
      <c r="M112" s="243"/>
      <c r="N112" s="244">
        <f t="shared" ref="N112:N125" si="72">L112*(1+M112)</f>
        <v>0</v>
      </c>
      <c r="O112" s="28">
        <f>H112*L112</f>
        <v>0</v>
      </c>
      <c r="P112" s="245">
        <f t="shared" ref="P112:P125" si="73">H112*N112</f>
        <v>0</v>
      </c>
      <c r="Q112" s="246"/>
      <c r="R112" s="9"/>
      <c r="S112" s="128"/>
      <c r="T112" s="34">
        <v>0</v>
      </c>
      <c r="U112" s="35"/>
      <c r="V112" s="34">
        <f>T112*U112+T112</f>
        <v>0</v>
      </c>
      <c r="W112" s="34">
        <f>H112*T112</f>
        <v>0</v>
      </c>
      <c r="X112" s="34">
        <f>H112*V112</f>
        <v>0</v>
      </c>
      <c r="Y112" s="72"/>
      <c r="Z112" s="128"/>
    </row>
    <row r="113" spans="1:26" s="127" customFormat="1" ht="27" customHeight="1">
      <c r="A113" s="17">
        <v>2</v>
      </c>
      <c r="B113" s="15" t="s">
        <v>14</v>
      </c>
      <c r="C113" s="142"/>
      <c r="D113" s="191"/>
      <c r="E113" s="5" t="s">
        <v>17</v>
      </c>
      <c r="F113" s="74" t="s">
        <v>119</v>
      </c>
      <c r="G113" s="17">
        <v>90</v>
      </c>
      <c r="H113" s="242">
        <v>72</v>
      </c>
      <c r="I113" s="242" t="s">
        <v>13</v>
      </c>
      <c r="J113" s="291"/>
      <c r="K113" s="292"/>
      <c r="L113" s="80">
        <v>0</v>
      </c>
      <c r="M113" s="243"/>
      <c r="N113" s="244">
        <f t="shared" si="72"/>
        <v>0</v>
      </c>
      <c r="O113" s="28">
        <f t="shared" ref="O113:O125" si="74">H113*L113</f>
        <v>0</v>
      </c>
      <c r="P113" s="245">
        <f t="shared" si="73"/>
        <v>0</v>
      </c>
      <c r="Q113" s="253"/>
      <c r="R113" s="9"/>
      <c r="S113" s="128"/>
      <c r="T113" s="34">
        <v>0</v>
      </c>
      <c r="U113" s="35"/>
      <c r="V113" s="34">
        <f t="shared" ref="V113:V130" si="75">T113*U113+T113</f>
        <v>0</v>
      </c>
      <c r="W113" s="34">
        <f t="shared" ref="W113:W130" si="76">H113*T113</f>
        <v>0</v>
      </c>
      <c r="X113" s="34">
        <f t="shared" ref="X113:X130" si="77">H113*V113</f>
        <v>0</v>
      </c>
      <c r="Y113" s="72"/>
      <c r="Z113" s="128"/>
    </row>
    <row r="114" spans="1:26" s="127" customFormat="1" ht="20.25" customHeight="1">
      <c r="A114" s="25">
        <v>3</v>
      </c>
      <c r="B114" s="15" t="s">
        <v>14</v>
      </c>
      <c r="C114" s="142"/>
      <c r="D114" s="191"/>
      <c r="E114" s="11" t="s">
        <v>16</v>
      </c>
      <c r="F114" s="104" t="s">
        <v>120</v>
      </c>
      <c r="G114" s="25">
        <v>90</v>
      </c>
      <c r="H114" s="247">
        <v>8874</v>
      </c>
      <c r="I114" s="247" t="s">
        <v>13</v>
      </c>
      <c r="J114" s="18"/>
      <c r="K114" s="18"/>
      <c r="L114" s="80">
        <v>0</v>
      </c>
      <c r="M114" s="243"/>
      <c r="N114" s="244">
        <f t="shared" si="72"/>
        <v>0</v>
      </c>
      <c r="O114" s="28">
        <f t="shared" si="74"/>
        <v>0</v>
      </c>
      <c r="P114" s="245">
        <f t="shared" si="73"/>
        <v>0</v>
      </c>
      <c r="Q114" s="246"/>
      <c r="R114" s="9"/>
      <c r="S114" s="128"/>
      <c r="T114" s="34">
        <v>0</v>
      </c>
      <c r="U114" s="35"/>
      <c r="V114" s="34">
        <f t="shared" si="75"/>
        <v>0</v>
      </c>
      <c r="W114" s="34">
        <f t="shared" si="76"/>
        <v>0</v>
      </c>
      <c r="X114" s="34">
        <f t="shared" si="77"/>
        <v>0</v>
      </c>
      <c r="Y114" s="72"/>
      <c r="Z114" s="128"/>
    </row>
    <row r="115" spans="1:26" s="127" customFormat="1" ht="27" customHeight="1">
      <c r="A115" s="17">
        <v>4</v>
      </c>
      <c r="B115" s="15" t="s">
        <v>14</v>
      </c>
      <c r="C115" s="142"/>
      <c r="D115" s="191"/>
      <c r="E115" s="11" t="s">
        <v>16</v>
      </c>
      <c r="F115" s="104" t="s">
        <v>121</v>
      </c>
      <c r="G115" s="25">
        <v>90</v>
      </c>
      <c r="H115" s="247">
        <v>2908</v>
      </c>
      <c r="I115" s="247" t="s">
        <v>13</v>
      </c>
      <c r="J115" s="18"/>
      <c r="K115" s="18"/>
      <c r="L115" s="80">
        <v>0</v>
      </c>
      <c r="M115" s="243"/>
      <c r="N115" s="244">
        <f t="shared" si="72"/>
        <v>0</v>
      </c>
      <c r="O115" s="28">
        <f t="shared" si="74"/>
        <v>0</v>
      </c>
      <c r="P115" s="245">
        <f t="shared" si="73"/>
        <v>0</v>
      </c>
      <c r="Q115" s="246"/>
      <c r="R115" s="9"/>
      <c r="S115" s="128"/>
      <c r="T115" s="34">
        <v>0</v>
      </c>
      <c r="U115" s="35"/>
      <c r="V115" s="34">
        <f t="shared" si="75"/>
        <v>0</v>
      </c>
      <c r="W115" s="34">
        <f t="shared" si="76"/>
        <v>0</v>
      </c>
      <c r="X115" s="34">
        <f t="shared" si="77"/>
        <v>0</v>
      </c>
      <c r="Y115" s="72"/>
      <c r="Z115" s="128"/>
    </row>
    <row r="116" spans="1:26" s="127" customFormat="1" ht="12">
      <c r="A116" s="17">
        <v>5</v>
      </c>
      <c r="B116" s="15" t="s">
        <v>14</v>
      </c>
      <c r="C116" s="142"/>
      <c r="D116" s="191"/>
      <c r="E116" s="5" t="s">
        <v>15</v>
      </c>
      <c r="F116" s="74" t="s">
        <v>122</v>
      </c>
      <c r="G116" s="17">
        <v>90</v>
      </c>
      <c r="H116" s="242">
        <v>6974</v>
      </c>
      <c r="I116" s="242" t="s">
        <v>13</v>
      </c>
      <c r="J116" s="18"/>
      <c r="K116" s="18"/>
      <c r="L116" s="80">
        <v>0</v>
      </c>
      <c r="M116" s="243"/>
      <c r="N116" s="244">
        <f t="shared" si="72"/>
        <v>0</v>
      </c>
      <c r="O116" s="28">
        <f t="shared" si="74"/>
        <v>0</v>
      </c>
      <c r="P116" s="245">
        <f t="shared" si="73"/>
        <v>0</v>
      </c>
      <c r="Q116" s="246"/>
      <c r="R116" s="9"/>
      <c r="S116" s="128"/>
      <c r="T116" s="34">
        <v>0</v>
      </c>
      <c r="U116" s="35"/>
      <c r="V116" s="34">
        <f t="shared" si="75"/>
        <v>0</v>
      </c>
      <c r="W116" s="34">
        <f t="shared" si="76"/>
        <v>0</v>
      </c>
      <c r="X116" s="34">
        <f t="shared" si="77"/>
        <v>0</v>
      </c>
      <c r="Y116" s="72"/>
      <c r="Z116" s="128"/>
    </row>
    <row r="117" spans="1:26" s="127" customFormat="1" ht="24">
      <c r="A117" s="25">
        <v>6</v>
      </c>
      <c r="B117" s="15" t="s">
        <v>14</v>
      </c>
      <c r="C117" s="142"/>
      <c r="D117" s="191"/>
      <c r="E117" s="5">
        <v>1</v>
      </c>
      <c r="F117" s="74" t="s">
        <v>312</v>
      </c>
      <c r="G117" s="17">
        <v>90</v>
      </c>
      <c r="H117" s="242">
        <v>944</v>
      </c>
      <c r="I117" s="242" t="s">
        <v>13</v>
      </c>
      <c r="J117" s="18"/>
      <c r="K117" s="18"/>
      <c r="L117" s="80">
        <v>0</v>
      </c>
      <c r="M117" s="243"/>
      <c r="N117" s="244">
        <f t="shared" si="72"/>
        <v>0</v>
      </c>
      <c r="O117" s="28">
        <f t="shared" si="74"/>
        <v>0</v>
      </c>
      <c r="P117" s="245">
        <f t="shared" si="73"/>
        <v>0</v>
      </c>
      <c r="Q117" s="246"/>
      <c r="R117" s="9"/>
      <c r="S117" s="128"/>
      <c r="T117" s="34">
        <v>0</v>
      </c>
      <c r="U117" s="35"/>
      <c r="V117" s="34">
        <f t="shared" si="75"/>
        <v>0</v>
      </c>
      <c r="W117" s="34">
        <f t="shared" si="76"/>
        <v>0</v>
      </c>
      <c r="X117" s="34">
        <f t="shared" si="77"/>
        <v>0</v>
      </c>
      <c r="Y117" s="72"/>
      <c r="Z117" s="128"/>
    </row>
    <row r="118" spans="1:26" s="127" customFormat="1" ht="12">
      <c r="A118" s="17">
        <v>7</v>
      </c>
      <c r="B118" s="15" t="s">
        <v>14</v>
      </c>
      <c r="C118" s="142"/>
      <c r="D118" s="191"/>
      <c r="E118" s="5" t="s">
        <v>15</v>
      </c>
      <c r="F118" s="74" t="s">
        <v>123</v>
      </c>
      <c r="G118" s="17">
        <v>90</v>
      </c>
      <c r="H118" s="242">
        <v>922</v>
      </c>
      <c r="I118" s="242" t="s">
        <v>13</v>
      </c>
      <c r="J118" s="18"/>
      <c r="K118" s="18"/>
      <c r="L118" s="80">
        <v>0</v>
      </c>
      <c r="M118" s="243"/>
      <c r="N118" s="244">
        <f t="shared" si="72"/>
        <v>0</v>
      </c>
      <c r="O118" s="28">
        <f t="shared" si="74"/>
        <v>0</v>
      </c>
      <c r="P118" s="245">
        <f t="shared" si="73"/>
        <v>0</v>
      </c>
      <c r="Q118" s="246"/>
      <c r="R118" s="9"/>
      <c r="S118" s="128"/>
      <c r="T118" s="34">
        <v>0</v>
      </c>
      <c r="U118" s="35"/>
      <c r="V118" s="34">
        <f t="shared" si="75"/>
        <v>0</v>
      </c>
      <c r="W118" s="34">
        <f t="shared" si="76"/>
        <v>0</v>
      </c>
      <c r="X118" s="34">
        <f t="shared" si="77"/>
        <v>0</v>
      </c>
      <c r="Y118" s="72"/>
      <c r="Z118" s="128"/>
    </row>
    <row r="119" spans="1:26" s="127" customFormat="1" ht="12">
      <c r="A119" s="17">
        <v>8</v>
      </c>
      <c r="B119" s="15" t="s">
        <v>14</v>
      </c>
      <c r="C119" s="142"/>
      <c r="D119" s="191"/>
      <c r="E119" s="5" t="s">
        <v>16</v>
      </c>
      <c r="F119" s="74" t="s">
        <v>124</v>
      </c>
      <c r="G119" s="17">
        <v>45</v>
      </c>
      <c r="H119" s="242">
        <v>514</v>
      </c>
      <c r="I119" s="242" t="s">
        <v>13</v>
      </c>
      <c r="J119" s="18"/>
      <c r="K119" s="18"/>
      <c r="L119" s="80">
        <v>0</v>
      </c>
      <c r="M119" s="243"/>
      <c r="N119" s="244">
        <f t="shared" si="72"/>
        <v>0</v>
      </c>
      <c r="O119" s="28">
        <f t="shared" si="74"/>
        <v>0</v>
      </c>
      <c r="P119" s="245">
        <f t="shared" si="73"/>
        <v>0</v>
      </c>
      <c r="Q119" s="246"/>
      <c r="R119" s="9"/>
      <c r="S119" s="128"/>
      <c r="T119" s="34">
        <v>0</v>
      </c>
      <c r="U119" s="35"/>
      <c r="V119" s="34">
        <f t="shared" si="75"/>
        <v>0</v>
      </c>
      <c r="W119" s="34">
        <f t="shared" si="76"/>
        <v>0</v>
      </c>
      <c r="X119" s="34">
        <f t="shared" si="77"/>
        <v>0</v>
      </c>
      <c r="Y119" s="72"/>
      <c r="Z119" s="128"/>
    </row>
    <row r="120" spans="1:26" s="127" customFormat="1" ht="12">
      <c r="A120" s="25">
        <v>9</v>
      </c>
      <c r="B120" s="15" t="s">
        <v>14</v>
      </c>
      <c r="C120" s="142"/>
      <c r="D120" s="191"/>
      <c r="E120" s="5" t="s">
        <v>15</v>
      </c>
      <c r="F120" s="74" t="s">
        <v>125</v>
      </c>
      <c r="G120" s="17">
        <v>90</v>
      </c>
      <c r="H120" s="242">
        <v>8744</v>
      </c>
      <c r="I120" s="242" t="s">
        <v>13</v>
      </c>
      <c r="J120" s="18"/>
      <c r="K120" s="18"/>
      <c r="L120" s="80">
        <v>0</v>
      </c>
      <c r="M120" s="243"/>
      <c r="N120" s="244">
        <f t="shared" si="72"/>
        <v>0</v>
      </c>
      <c r="O120" s="28">
        <f t="shared" si="74"/>
        <v>0</v>
      </c>
      <c r="P120" s="245">
        <f t="shared" si="73"/>
        <v>0</v>
      </c>
      <c r="Q120" s="246"/>
      <c r="R120" s="9"/>
      <c r="S120" s="128"/>
      <c r="T120" s="34">
        <v>0</v>
      </c>
      <c r="U120" s="35"/>
      <c r="V120" s="34">
        <f t="shared" si="75"/>
        <v>0</v>
      </c>
      <c r="W120" s="34">
        <f>H120*T120</f>
        <v>0</v>
      </c>
      <c r="X120" s="34">
        <f t="shared" si="77"/>
        <v>0</v>
      </c>
      <c r="Y120" s="72"/>
      <c r="Z120" s="128"/>
    </row>
    <row r="121" spans="1:26" s="127" customFormat="1" ht="12">
      <c r="A121" s="17">
        <v>10</v>
      </c>
      <c r="B121" s="15" t="s">
        <v>14</v>
      </c>
      <c r="C121" s="142"/>
      <c r="D121" s="191"/>
      <c r="E121" s="5" t="s">
        <v>19</v>
      </c>
      <c r="F121" s="74" t="s">
        <v>115</v>
      </c>
      <c r="G121" s="17">
        <v>90</v>
      </c>
      <c r="H121" s="242">
        <v>1456</v>
      </c>
      <c r="I121" s="242" t="s">
        <v>13</v>
      </c>
      <c r="J121" s="18"/>
      <c r="K121" s="18"/>
      <c r="L121" s="80">
        <v>0</v>
      </c>
      <c r="M121" s="243"/>
      <c r="N121" s="244">
        <f t="shared" si="72"/>
        <v>0</v>
      </c>
      <c r="O121" s="28">
        <f t="shared" si="74"/>
        <v>0</v>
      </c>
      <c r="P121" s="245">
        <f t="shared" si="73"/>
        <v>0</v>
      </c>
      <c r="Q121" s="246"/>
      <c r="R121" s="9"/>
      <c r="S121" s="128"/>
      <c r="T121" s="34">
        <v>0</v>
      </c>
      <c r="U121" s="35"/>
      <c r="V121" s="34">
        <f t="shared" si="75"/>
        <v>0</v>
      </c>
      <c r="W121" s="34">
        <f t="shared" si="76"/>
        <v>0</v>
      </c>
      <c r="X121" s="34">
        <f t="shared" si="77"/>
        <v>0</v>
      </c>
      <c r="Y121" s="72"/>
      <c r="Z121" s="128"/>
    </row>
    <row r="122" spans="1:26" s="127" customFormat="1" ht="18" customHeight="1">
      <c r="A122" s="17">
        <v>11</v>
      </c>
      <c r="B122" s="15" t="s">
        <v>14</v>
      </c>
      <c r="C122" s="142"/>
      <c r="D122" s="191"/>
      <c r="E122" s="5" t="s">
        <v>19</v>
      </c>
      <c r="F122" s="74" t="s">
        <v>126</v>
      </c>
      <c r="G122" s="17">
        <v>90</v>
      </c>
      <c r="H122" s="242">
        <v>872</v>
      </c>
      <c r="I122" s="242" t="s">
        <v>13</v>
      </c>
      <c r="J122" s="18"/>
      <c r="K122" s="18"/>
      <c r="L122" s="80">
        <v>0</v>
      </c>
      <c r="M122" s="243"/>
      <c r="N122" s="244">
        <f t="shared" si="72"/>
        <v>0</v>
      </c>
      <c r="O122" s="28">
        <f t="shared" si="74"/>
        <v>0</v>
      </c>
      <c r="P122" s="245">
        <f t="shared" si="73"/>
        <v>0</v>
      </c>
      <c r="Q122" s="246"/>
      <c r="R122" s="9"/>
      <c r="S122" s="128"/>
      <c r="T122" s="34">
        <v>0</v>
      </c>
      <c r="U122" s="35"/>
      <c r="V122" s="34">
        <f t="shared" si="75"/>
        <v>0</v>
      </c>
      <c r="W122" s="34">
        <f t="shared" si="76"/>
        <v>0</v>
      </c>
      <c r="X122" s="34">
        <f t="shared" si="77"/>
        <v>0</v>
      </c>
      <c r="Y122" s="72"/>
      <c r="Z122" s="128"/>
    </row>
    <row r="123" spans="1:26" s="127" customFormat="1" ht="12">
      <c r="A123" s="25">
        <v>12</v>
      </c>
      <c r="B123" s="15" t="s">
        <v>14</v>
      </c>
      <c r="C123" s="142"/>
      <c r="D123" s="191"/>
      <c r="E123" s="5">
        <v>0</v>
      </c>
      <c r="F123" s="74" t="s">
        <v>127</v>
      </c>
      <c r="G123" s="17">
        <v>90</v>
      </c>
      <c r="H123" s="242">
        <v>144</v>
      </c>
      <c r="I123" s="242" t="s">
        <v>13</v>
      </c>
      <c r="J123" s="18"/>
      <c r="K123" s="18"/>
      <c r="L123" s="80">
        <v>0</v>
      </c>
      <c r="M123" s="243"/>
      <c r="N123" s="244">
        <f t="shared" si="72"/>
        <v>0</v>
      </c>
      <c r="O123" s="28">
        <f t="shared" si="74"/>
        <v>0</v>
      </c>
      <c r="P123" s="245">
        <f t="shared" si="73"/>
        <v>0</v>
      </c>
      <c r="Q123" s="246"/>
      <c r="R123" s="9"/>
      <c r="S123" s="128"/>
      <c r="T123" s="34">
        <v>0</v>
      </c>
      <c r="U123" s="35"/>
      <c r="V123" s="34">
        <f t="shared" si="75"/>
        <v>0</v>
      </c>
      <c r="W123" s="34">
        <f t="shared" si="76"/>
        <v>0</v>
      </c>
      <c r="X123" s="34">
        <f t="shared" si="77"/>
        <v>0</v>
      </c>
      <c r="Y123" s="72"/>
      <c r="Z123" s="128"/>
    </row>
    <row r="124" spans="1:26" s="127" customFormat="1" ht="12">
      <c r="A124" s="17">
        <v>13</v>
      </c>
      <c r="B124" s="15" t="s">
        <v>14</v>
      </c>
      <c r="C124" s="142"/>
      <c r="D124" s="191"/>
      <c r="E124" s="5">
        <v>0</v>
      </c>
      <c r="F124" s="74" t="s">
        <v>128</v>
      </c>
      <c r="G124" s="17">
        <v>90</v>
      </c>
      <c r="H124" s="242">
        <v>120</v>
      </c>
      <c r="I124" s="242" t="s">
        <v>13</v>
      </c>
      <c r="J124" s="18"/>
      <c r="K124" s="18"/>
      <c r="L124" s="80">
        <v>0</v>
      </c>
      <c r="M124" s="243"/>
      <c r="N124" s="244">
        <f t="shared" si="72"/>
        <v>0</v>
      </c>
      <c r="O124" s="28">
        <f t="shared" si="74"/>
        <v>0</v>
      </c>
      <c r="P124" s="245">
        <f t="shared" si="73"/>
        <v>0</v>
      </c>
      <c r="Q124" s="246"/>
      <c r="R124" s="9"/>
      <c r="S124" s="128"/>
      <c r="T124" s="34">
        <v>0</v>
      </c>
      <c r="U124" s="35"/>
      <c r="V124" s="34">
        <f t="shared" si="75"/>
        <v>0</v>
      </c>
      <c r="W124" s="34">
        <f t="shared" si="76"/>
        <v>0</v>
      </c>
      <c r="X124" s="34">
        <f t="shared" si="77"/>
        <v>0</v>
      </c>
      <c r="Y124" s="72"/>
      <c r="Z124" s="128"/>
    </row>
    <row r="125" spans="1:26" s="127" customFormat="1" ht="12">
      <c r="A125" s="25">
        <v>14</v>
      </c>
      <c r="B125" s="15" t="s">
        <v>14</v>
      </c>
      <c r="C125" s="142"/>
      <c r="D125" s="191"/>
      <c r="E125" s="5" t="s">
        <v>16</v>
      </c>
      <c r="F125" s="74" t="s">
        <v>129</v>
      </c>
      <c r="G125" s="17">
        <v>90</v>
      </c>
      <c r="H125" s="242">
        <v>1020</v>
      </c>
      <c r="I125" s="242" t="s">
        <v>13</v>
      </c>
      <c r="J125" s="18"/>
      <c r="K125" s="18"/>
      <c r="L125" s="80">
        <v>0</v>
      </c>
      <c r="M125" s="243"/>
      <c r="N125" s="244">
        <f t="shared" si="72"/>
        <v>0</v>
      </c>
      <c r="O125" s="78">
        <f t="shared" si="74"/>
        <v>0</v>
      </c>
      <c r="P125" s="252">
        <f t="shared" si="73"/>
        <v>0</v>
      </c>
      <c r="Q125" s="246"/>
      <c r="R125" s="9"/>
      <c r="S125" s="128"/>
      <c r="T125" s="34">
        <v>0</v>
      </c>
      <c r="U125" s="35"/>
      <c r="V125" s="34">
        <f t="shared" si="75"/>
        <v>0</v>
      </c>
      <c r="W125" s="34">
        <f t="shared" si="76"/>
        <v>0</v>
      </c>
      <c r="X125" s="34">
        <f t="shared" si="77"/>
        <v>0</v>
      </c>
      <c r="Y125" s="72"/>
      <c r="Z125" s="128"/>
    </row>
    <row r="126" spans="1:26" s="127" customFormat="1" ht="18.75" customHeight="1">
      <c r="A126" s="17">
        <v>15</v>
      </c>
      <c r="B126" s="15" t="s">
        <v>14</v>
      </c>
      <c r="C126" s="142"/>
      <c r="D126" s="191"/>
      <c r="E126" s="5" t="s">
        <v>16</v>
      </c>
      <c r="F126" s="74" t="s">
        <v>130</v>
      </c>
      <c r="G126" s="17">
        <v>90</v>
      </c>
      <c r="H126" s="242">
        <v>108</v>
      </c>
      <c r="I126" s="242" t="s">
        <v>13</v>
      </c>
      <c r="J126" s="246"/>
      <c r="K126" s="281"/>
      <c r="L126" s="293"/>
      <c r="M126" s="282"/>
      <c r="N126" s="283"/>
      <c r="O126" s="44"/>
      <c r="P126" s="14"/>
      <c r="Q126" s="285"/>
      <c r="R126" s="9"/>
      <c r="S126" s="128"/>
      <c r="T126" s="34">
        <v>0</v>
      </c>
      <c r="U126" s="35"/>
      <c r="V126" s="34">
        <f t="shared" si="75"/>
        <v>0</v>
      </c>
      <c r="W126" s="34">
        <f t="shared" si="76"/>
        <v>0</v>
      </c>
      <c r="X126" s="34">
        <f t="shared" si="77"/>
        <v>0</v>
      </c>
      <c r="Y126" s="72"/>
      <c r="Z126" s="128"/>
    </row>
    <row r="127" spans="1:26" s="127" customFormat="1" ht="12">
      <c r="A127" s="17">
        <v>16</v>
      </c>
      <c r="B127" s="15" t="s">
        <v>14</v>
      </c>
      <c r="C127" s="142"/>
      <c r="D127" s="191"/>
      <c r="E127" s="5" t="s">
        <v>15</v>
      </c>
      <c r="F127" s="74" t="s">
        <v>91</v>
      </c>
      <c r="G127" s="17">
        <v>90</v>
      </c>
      <c r="H127" s="242">
        <v>1795</v>
      </c>
      <c r="I127" s="242" t="s">
        <v>13</v>
      </c>
      <c r="J127" s="246"/>
      <c r="K127" s="281"/>
      <c r="L127" s="293"/>
      <c r="M127" s="282"/>
      <c r="N127" s="283"/>
      <c r="O127" s="44"/>
      <c r="P127" s="14"/>
      <c r="Q127" s="285"/>
      <c r="R127" s="9"/>
      <c r="S127" s="128"/>
      <c r="T127" s="34">
        <v>0</v>
      </c>
      <c r="U127" s="35"/>
      <c r="V127" s="34">
        <f t="shared" si="75"/>
        <v>0</v>
      </c>
      <c r="W127" s="34">
        <f t="shared" si="76"/>
        <v>0</v>
      </c>
      <c r="X127" s="34">
        <f t="shared" si="77"/>
        <v>0</v>
      </c>
      <c r="Y127" s="72"/>
      <c r="Z127" s="128"/>
    </row>
    <row r="128" spans="1:26" s="127" customFormat="1" ht="12">
      <c r="A128" s="25">
        <v>17</v>
      </c>
      <c r="B128" s="15" t="s">
        <v>14</v>
      </c>
      <c r="C128" s="142"/>
      <c r="D128" s="191"/>
      <c r="E128" s="5" t="s">
        <v>17</v>
      </c>
      <c r="F128" s="74" t="s">
        <v>91</v>
      </c>
      <c r="G128" s="17">
        <v>90</v>
      </c>
      <c r="H128" s="242">
        <v>3172</v>
      </c>
      <c r="I128" s="242" t="s">
        <v>13</v>
      </c>
      <c r="J128" s="246"/>
      <c r="K128" s="281"/>
      <c r="L128" s="293"/>
      <c r="M128" s="282"/>
      <c r="N128" s="283"/>
      <c r="O128" s="44"/>
      <c r="P128" s="14"/>
      <c r="Q128" s="285"/>
      <c r="R128" s="9"/>
      <c r="S128" s="128"/>
      <c r="T128" s="34">
        <v>0</v>
      </c>
      <c r="U128" s="35"/>
      <c r="V128" s="34">
        <f t="shared" si="75"/>
        <v>0</v>
      </c>
      <c r="W128" s="34">
        <f t="shared" si="76"/>
        <v>0</v>
      </c>
      <c r="X128" s="34">
        <f t="shared" si="77"/>
        <v>0</v>
      </c>
      <c r="Y128" s="72"/>
      <c r="Z128" s="128"/>
    </row>
    <row r="129" spans="1:26" s="127" customFormat="1" ht="12">
      <c r="A129" s="17">
        <v>18</v>
      </c>
      <c r="B129" s="15" t="s">
        <v>14</v>
      </c>
      <c r="C129" s="142"/>
      <c r="D129" s="191"/>
      <c r="E129" s="5" t="s">
        <v>17</v>
      </c>
      <c r="F129" s="74" t="s">
        <v>131</v>
      </c>
      <c r="G129" s="17">
        <v>45</v>
      </c>
      <c r="H129" s="242">
        <v>2352</v>
      </c>
      <c r="I129" s="242" t="s">
        <v>13</v>
      </c>
      <c r="J129" s="246"/>
      <c r="K129" s="281"/>
      <c r="L129" s="293"/>
      <c r="M129" s="282"/>
      <c r="N129" s="283"/>
      <c r="O129" s="44"/>
      <c r="P129" s="14"/>
      <c r="Q129" s="285"/>
      <c r="R129" s="9"/>
      <c r="S129" s="128"/>
      <c r="T129" s="34">
        <v>0</v>
      </c>
      <c r="U129" s="35"/>
      <c r="V129" s="34">
        <f t="shared" si="75"/>
        <v>0</v>
      </c>
      <c r="W129" s="34">
        <f t="shared" si="76"/>
        <v>0</v>
      </c>
      <c r="X129" s="34">
        <f t="shared" si="77"/>
        <v>0</v>
      </c>
      <c r="Y129" s="72"/>
      <c r="Z129" s="128"/>
    </row>
    <row r="130" spans="1:26" s="127" customFormat="1" ht="12">
      <c r="A130" s="17">
        <v>19</v>
      </c>
      <c r="B130" s="15" t="s">
        <v>14</v>
      </c>
      <c r="C130" s="142"/>
      <c r="D130" s="191"/>
      <c r="E130" s="5" t="s">
        <v>15</v>
      </c>
      <c r="F130" s="74" t="s">
        <v>132</v>
      </c>
      <c r="G130" s="17">
        <v>90</v>
      </c>
      <c r="H130" s="242">
        <v>3600</v>
      </c>
      <c r="I130" s="242" t="s">
        <v>13</v>
      </c>
      <c r="J130" s="246"/>
      <c r="K130" s="281"/>
      <c r="L130" s="293"/>
      <c r="M130" s="282"/>
      <c r="N130" s="283"/>
      <c r="O130" s="44"/>
      <c r="P130" s="14"/>
      <c r="Q130" s="285"/>
      <c r="R130" s="9"/>
      <c r="S130" s="128"/>
      <c r="T130" s="41">
        <v>0</v>
      </c>
      <c r="U130" s="35"/>
      <c r="V130" s="41">
        <f t="shared" si="75"/>
        <v>0</v>
      </c>
      <c r="W130" s="41">
        <f t="shared" si="76"/>
        <v>0</v>
      </c>
      <c r="X130" s="41">
        <f t="shared" si="77"/>
        <v>0</v>
      </c>
      <c r="Y130" s="24"/>
      <c r="Z130" s="128"/>
    </row>
    <row r="131" spans="1:26" s="127" customFormat="1" ht="24.75" thickBot="1">
      <c r="A131" s="17">
        <v>20</v>
      </c>
      <c r="B131" s="74" t="s">
        <v>226</v>
      </c>
      <c r="C131" s="142"/>
      <c r="D131" s="191"/>
      <c r="E131" s="5"/>
      <c r="F131" s="74" t="s">
        <v>227</v>
      </c>
      <c r="G131" s="17">
        <v>50</v>
      </c>
      <c r="H131" s="242">
        <v>288</v>
      </c>
      <c r="I131" s="242" t="s">
        <v>13</v>
      </c>
      <c r="J131" s="246"/>
      <c r="K131" s="281"/>
      <c r="L131" s="293"/>
      <c r="M131" s="282"/>
      <c r="N131" s="283"/>
      <c r="O131" s="44"/>
      <c r="P131" s="14"/>
      <c r="Q131" s="285"/>
      <c r="R131" s="9"/>
      <c r="S131" s="128"/>
      <c r="T131" s="34">
        <v>0</v>
      </c>
      <c r="U131" s="35"/>
      <c r="V131" s="41">
        <f t="shared" ref="V131" si="78">T131*U131+T131</f>
        <v>0</v>
      </c>
      <c r="W131" s="41">
        <f t="shared" ref="W131" si="79">H131*T131</f>
        <v>0</v>
      </c>
      <c r="X131" s="41">
        <f t="shared" ref="X131" si="80">H131*V131</f>
        <v>0</v>
      </c>
      <c r="Y131" s="24"/>
      <c r="Z131" s="128"/>
    </row>
    <row r="132" spans="1:26" s="136" customFormat="1" ht="24.95" customHeight="1" thickBot="1">
      <c r="A132" s="131"/>
      <c r="B132" s="113"/>
      <c r="C132" s="113"/>
      <c r="D132" s="189"/>
      <c r="E132" s="6"/>
      <c r="F132" s="113"/>
      <c r="G132" s="21"/>
      <c r="H132" s="262"/>
      <c r="I132" s="262"/>
      <c r="J132" s="360" t="s">
        <v>64</v>
      </c>
      <c r="K132" s="361"/>
      <c r="L132" s="361"/>
      <c r="M132" s="361"/>
      <c r="N132" s="362"/>
      <c r="O132" s="29">
        <f>SUM(O112:O125)</f>
        <v>0</v>
      </c>
      <c r="P132" s="29">
        <f>SUM(P112:P125)</f>
        <v>0</v>
      </c>
      <c r="Q132" s="266"/>
      <c r="R132" s="265"/>
      <c r="T132" s="98"/>
      <c r="U132" s="99"/>
      <c r="V132" s="100" t="s">
        <v>168</v>
      </c>
      <c r="W132" s="100">
        <f>SUM(W112:W131)</f>
        <v>0</v>
      </c>
      <c r="X132" s="100">
        <f>SUM(X112:X131)</f>
        <v>0</v>
      </c>
      <c r="Y132" s="102"/>
      <c r="Z132" s="137"/>
    </row>
    <row r="133" spans="1:26" s="363" customFormat="1" ht="13.5" customHeight="1" thickBot="1"/>
    <row r="134" spans="1:26" s="127" customFormat="1" ht="18.75" customHeight="1" thickBot="1">
      <c r="A134" s="207"/>
      <c r="B134" s="220" t="s">
        <v>42</v>
      </c>
      <c r="C134" s="138"/>
      <c r="D134" s="190"/>
      <c r="E134" s="4"/>
      <c r="F134" s="138"/>
      <c r="G134" s="139"/>
      <c r="H134" s="258"/>
      <c r="I134" s="258"/>
      <c r="L134" s="259"/>
      <c r="M134" s="136"/>
      <c r="O134" s="13"/>
      <c r="R134" s="257"/>
      <c r="T134" s="36"/>
      <c r="U134" s="37"/>
      <c r="V134" s="36"/>
      <c r="W134" s="36"/>
      <c r="X134" s="36"/>
      <c r="Y134" s="13"/>
    </row>
    <row r="135" spans="1:26" s="127" customFormat="1" ht="48">
      <c r="A135" s="17">
        <v>1</v>
      </c>
      <c r="B135" s="74" t="s">
        <v>213</v>
      </c>
      <c r="C135" s="172"/>
      <c r="D135" s="191"/>
      <c r="E135" s="177" t="s">
        <v>15</v>
      </c>
      <c r="F135" s="70" t="s">
        <v>143</v>
      </c>
      <c r="G135" s="30">
        <v>90</v>
      </c>
      <c r="H135" s="242">
        <v>1000</v>
      </c>
      <c r="I135" s="242" t="s">
        <v>13</v>
      </c>
      <c r="L135" s="259"/>
      <c r="M135" s="136"/>
      <c r="O135" s="13"/>
      <c r="R135" s="9"/>
      <c r="S135" s="128"/>
      <c r="T135" s="34">
        <v>0</v>
      </c>
      <c r="U135" s="42"/>
      <c r="V135" s="34">
        <f>T135*U135+T135</f>
        <v>0</v>
      </c>
      <c r="W135" s="34">
        <f>H135*T135</f>
        <v>0</v>
      </c>
      <c r="X135" s="34">
        <f>H135*V135</f>
        <v>0</v>
      </c>
      <c r="Y135" s="24"/>
      <c r="Z135" s="128"/>
    </row>
    <row r="136" spans="1:26" s="127" customFormat="1" ht="48">
      <c r="A136" s="17">
        <v>2</v>
      </c>
      <c r="B136" s="74" t="s">
        <v>213</v>
      </c>
      <c r="C136" s="172"/>
      <c r="D136" s="191"/>
      <c r="E136" s="177" t="s">
        <v>15</v>
      </c>
      <c r="F136" s="70" t="s">
        <v>144</v>
      </c>
      <c r="G136" s="30">
        <v>90</v>
      </c>
      <c r="H136" s="242">
        <v>700</v>
      </c>
      <c r="I136" s="242" t="s">
        <v>13</v>
      </c>
      <c r="L136" s="259"/>
      <c r="M136" s="136"/>
      <c r="O136" s="13"/>
      <c r="R136" s="9"/>
      <c r="S136" s="128"/>
      <c r="T136" s="34">
        <v>0</v>
      </c>
      <c r="U136" s="42"/>
      <c r="V136" s="34">
        <f>T136*U136+T136</f>
        <v>0</v>
      </c>
      <c r="W136" s="34">
        <f>H136*T136</f>
        <v>0</v>
      </c>
      <c r="X136" s="34">
        <f>H136*V136</f>
        <v>0</v>
      </c>
      <c r="Y136" s="24"/>
      <c r="Z136" s="128"/>
    </row>
    <row r="137" spans="1:26" s="127" customFormat="1" ht="48">
      <c r="A137" s="17">
        <v>3</v>
      </c>
      <c r="B137" s="74" t="s">
        <v>213</v>
      </c>
      <c r="C137" s="172"/>
      <c r="D137" s="191"/>
      <c r="E137" s="177" t="s">
        <v>15</v>
      </c>
      <c r="F137" s="70" t="s">
        <v>145</v>
      </c>
      <c r="G137" s="30" t="s">
        <v>25</v>
      </c>
      <c r="H137" s="242">
        <v>180</v>
      </c>
      <c r="I137" s="242" t="s">
        <v>13</v>
      </c>
      <c r="L137" s="259"/>
      <c r="M137" s="136"/>
      <c r="O137" s="13"/>
      <c r="R137" s="9"/>
      <c r="S137" s="128"/>
      <c r="T137" s="34">
        <v>0</v>
      </c>
      <c r="U137" s="42"/>
      <c r="V137" s="34">
        <f t="shared" ref="V137:V149" si="81">T137*U137+T137</f>
        <v>0</v>
      </c>
      <c r="W137" s="34">
        <f t="shared" ref="W137:W149" si="82">H137*T137</f>
        <v>0</v>
      </c>
      <c r="X137" s="34">
        <f t="shared" ref="X137:X149" si="83">H137*V137</f>
        <v>0</v>
      </c>
      <c r="Y137" s="24"/>
      <c r="Z137" s="128"/>
    </row>
    <row r="138" spans="1:26" s="127" customFormat="1" ht="48">
      <c r="A138" s="17">
        <v>4</v>
      </c>
      <c r="B138" s="74" t="s">
        <v>213</v>
      </c>
      <c r="C138" s="172"/>
      <c r="D138" s="191"/>
      <c r="E138" s="177" t="s">
        <v>15</v>
      </c>
      <c r="F138" s="70" t="s">
        <v>155</v>
      </c>
      <c r="G138" s="30">
        <v>75</v>
      </c>
      <c r="H138" s="242">
        <v>260</v>
      </c>
      <c r="I138" s="242" t="s">
        <v>13</v>
      </c>
      <c r="L138" s="259"/>
      <c r="M138" s="136"/>
      <c r="O138" s="13"/>
      <c r="R138" s="9"/>
      <c r="S138" s="128"/>
      <c r="T138" s="34">
        <v>0</v>
      </c>
      <c r="U138" s="42"/>
      <c r="V138" s="34">
        <f t="shared" si="81"/>
        <v>0</v>
      </c>
      <c r="W138" s="34">
        <f t="shared" si="82"/>
        <v>0</v>
      </c>
      <c r="X138" s="34">
        <f t="shared" si="83"/>
        <v>0</v>
      </c>
      <c r="Y138" s="24"/>
      <c r="Z138" s="128"/>
    </row>
    <row r="139" spans="1:26" s="127" customFormat="1" ht="48.75" thickBot="1">
      <c r="A139" s="17">
        <v>5</v>
      </c>
      <c r="B139" s="74" t="s">
        <v>213</v>
      </c>
      <c r="C139" s="172"/>
      <c r="D139" s="191"/>
      <c r="E139" s="177" t="s">
        <v>15</v>
      </c>
      <c r="F139" s="70" t="s">
        <v>146</v>
      </c>
      <c r="G139" s="30" t="s">
        <v>25</v>
      </c>
      <c r="H139" s="242">
        <v>360</v>
      </c>
      <c r="I139" s="242" t="s">
        <v>13</v>
      </c>
      <c r="L139" s="259"/>
      <c r="M139" s="136"/>
      <c r="O139" s="13"/>
      <c r="R139" s="9"/>
      <c r="S139" s="128"/>
      <c r="T139" s="34">
        <v>0</v>
      </c>
      <c r="U139" s="42"/>
      <c r="V139" s="34">
        <f t="shared" si="81"/>
        <v>0</v>
      </c>
      <c r="W139" s="34">
        <f t="shared" si="82"/>
        <v>0</v>
      </c>
      <c r="X139" s="34">
        <f t="shared" si="83"/>
        <v>0</v>
      </c>
      <c r="Y139" s="24"/>
      <c r="Z139" s="128"/>
    </row>
    <row r="140" spans="1:26" s="127" customFormat="1" ht="48">
      <c r="A140" s="17">
        <v>6</v>
      </c>
      <c r="B140" s="74" t="s">
        <v>213</v>
      </c>
      <c r="C140" s="172"/>
      <c r="D140" s="191"/>
      <c r="E140" s="177" t="s">
        <v>15</v>
      </c>
      <c r="F140" s="70" t="s">
        <v>156</v>
      </c>
      <c r="G140" s="30">
        <v>75</v>
      </c>
      <c r="H140" s="242">
        <v>160</v>
      </c>
      <c r="I140" s="242" t="s">
        <v>13</v>
      </c>
      <c r="L140" s="259"/>
      <c r="M140" s="136"/>
      <c r="O140" s="13"/>
      <c r="R140" s="9"/>
      <c r="S140" s="128"/>
      <c r="T140" s="34">
        <v>0</v>
      </c>
      <c r="U140" s="42"/>
      <c r="V140" s="34">
        <f t="shared" si="81"/>
        <v>0</v>
      </c>
      <c r="W140" s="34">
        <f t="shared" si="82"/>
        <v>0</v>
      </c>
      <c r="X140" s="34">
        <f t="shared" si="83"/>
        <v>0</v>
      </c>
      <c r="Y140" s="24"/>
      <c r="Z140" s="128"/>
    </row>
    <row r="141" spans="1:26" s="127" customFormat="1" ht="48">
      <c r="A141" s="17">
        <v>7</v>
      </c>
      <c r="B141" s="74" t="s">
        <v>213</v>
      </c>
      <c r="C141" s="172"/>
      <c r="D141" s="191"/>
      <c r="E141" s="177" t="s">
        <v>15</v>
      </c>
      <c r="F141" s="70" t="s">
        <v>147</v>
      </c>
      <c r="G141" s="30">
        <v>90</v>
      </c>
      <c r="H141" s="242">
        <v>360</v>
      </c>
      <c r="I141" s="242" t="s">
        <v>13</v>
      </c>
      <c r="L141" s="259"/>
      <c r="M141" s="136"/>
      <c r="O141" s="13"/>
      <c r="R141" s="9"/>
      <c r="S141" s="128"/>
      <c r="T141" s="34">
        <v>0</v>
      </c>
      <c r="U141" s="42"/>
      <c r="V141" s="34">
        <f t="shared" si="81"/>
        <v>0</v>
      </c>
      <c r="W141" s="34">
        <f t="shared" si="82"/>
        <v>0</v>
      </c>
      <c r="X141" s="34">
        <f t="shared" si="83"/>
        <v>0</v>
      </c>
      <c r="Y141" s="24"/>
      <c r="Z141" s="128"/>
    </row>
    <row r="142" spans="1:26" s="127" customFormat="1" ht="48">
      <c r="A142" s="17">
        <v>8</v>
      </c>
      <c r="B142" s="74" t="s">
        <v>213</v>
      </c>
      <c r="C142" s="172"/>
      <c r="D142" s="191"/>
      <c r="E142" s="177" t="s">
        <v>15</v>
      </c>
      <c r="F142" s="70" t="s">
        <v>157</v>
      </c>
      <c r="G142" s="30" t="s">
        <v>25</v>
      </c>
      <c r="H142" s="242">
        <v>50</v>
      </c>
      <c r="I142" s="242" t="s">
        <v>13</v>
      </c>
      <c r="L142" s="259"/>
      <c r="M142" s="136"/>
      <c r="O142" s="13"/>
      <c r="R142" s="9"/>
      <c r="S142" s="128"/>
      <c r="T142" s="34">
        <v>0</v>
      </c>
      <c r="U142" s="42"/>
      <c r="V142" s="34">
        <f t="shared" si="81"/>
        <v>0</v>
      </c>
      <c r="W142" s="34">
        <f t="shared" si="82"/>
        <v>0</v>
      </c>
      <c r="X142" s="34">
        <f t="shared" si="83"/>
        <v>0</v>
      </c>
      <c r="Y142" s="24"/>
      <c r="Z142" s="128"/>
    </row>
    <row r="143" spans="1:26" s="127" customFormat="1" ht="48">
      <c r="A143" s="17">
        <v>9</v>
      </c>
      <c r="B143" s="74" t="s">
        <v>213</v>
      </c>
      <c r="C143" s="172"/>
      <c r="D143" s="191"/>
      <c r="E143" s="177" t="s">
        <v>15</v>
      </c>
      <c r="F143" s="70" t="s">
        <v>158</v>
      </c>
      <c r="G143" s="30" t="s">
        <v>25</v>
      </c>
      <c r="H143" s="242">
        <v>360</v>
      </c>
      <c r="I143" s="242" t="s">
        <v>13</v>
      </c>
      <c r="L143" s="259"/>
      <c r="M143" s="136"/>
      <c r="O143" s="13"/>
      <c r="R143" s="9"/>
      <c r="S143" s="128"/>
      <c r="T143" s="34">
        <v>0</v>
      </c>
      <c r="U143" s="42"/>
      <c r="V143" s="34">
        <f t="shared" si="81"/>
        <v>0</v>
      </c>
      <c r="W143" s="34">
        <f t="shared" si="82"/>
        <v>0</v>
      </c>
      <c r="X143" s="34">
        <f t="shared" si="83"/>
        <v>0</v>
      </c>
      <c r="Y143" s="24"/>
      <c r="Z143" s="128"/>
    </row>
    <row r="144" spans="1:26" s="127" customFormat="1" ht="48">
      <c r="A144" s="17">
        <v>10</v>
      </c>
      <c r="B144" s="74" t="s">
        <v>213</v>
      </c>
      <c r="C144" s="172"/>
      <c r="D144" s="191"/>
      <c r="E144" s="177" t="s">
        <v>15</v>
      </c>
      <c r="F144" s="70" t="s">
        <v>311</v>
      </c>
      <c r="G144" s="30">
        <v>90</v>
      </c>
      <c r="H144" s="242">
        <v>360</v>
      </c>
      <c r="I144" s="242" t="s">
        <v>13</v>
      </c>
      <c r="L144" s="259"/>
      <c r="M144" s="136"/>
      <c r="O144" s="13"/>
      <c r="R144" s="9"/>
      <c r="S144" s="128"/>
      <c r="T144" s="34">
        <v>0</v>
      </c>
      <c r="U144" s="42"/>
      <c r="V144" s="34">
        <f t="shared" si="81"/>
        <v>0</v>
      </c>
      <c r="W144" s="34">
        <f t="shared" si="82"/>
        <v>0</v>
      </c>
      <c r="X144" s="34">
        <f t="shared" si="83"/>
        <v>0</v>
      </c>
      <c r="Y144" s="24"/>
      <c r="Z144" s="128"/>
    </row>
    <row r="145" spans="1:26" s="127" customFormat="1" ht="30" customHeight="1">
      <c r="A145" s="17">
        <v>11</v>
      </c>
      <c r="B145" s="74" t="s">
        <v>148</v>
      </c>
      <c r="C145" s="172"/>
      <c r="D145" s="191"/>
      <c r="E145" s="177" t="s">
        <v>15</v>
      </c>
      <c r="F145" s="70" t="s">
        <v>149</v>
      </c>
      <c r="G145" s="30">
        <v>75</v>
      </c>
      <c r="H145" s="242">
        <v>60</v>
      </c>
      <c r="I145" s="242" t="s">
        <v>32</v>
      </c>
      <c r="L145" s="259"/>
      <c r="M145" s="136"/>
      <c r="O145" s="13"/>
      <c r="R145" s="9"/>
      <c r="S145" s="128"/>
      <c r="T145" s="34">
        <v>0</v>
      </c>
      <c r="U145" s="42"/>
      <c r="V145" s="34">
        <f t="shared" si="81"/>
        <v>0</v>
      </c>
      <c r="W145" s="34">
        <f t="shared" si="82"/>
        <v>0</v>
      </c>
      <c r="X145" s="34">
        <f t="shared" si="83"/>
        <v>0</v>
      </c>
      <c r="Y145" s="24"/>
      <c r="Z145" s="128"/>
    </row>
    <row r="146" spans="1:26" s="127" customFormat="1" ht="30" customHeight="1">
      <c r="A146" s="17">
        <v>12</v>
      </c>
      <c r="B146" s="74" t="s">
        <v>148</v>
      </c>
      <c r="C146" s="172"/>
      <c r="D146" s="191"/>
      <c r="E146" s="177" t="s">
        <v>16</v>
      </c>
      <c r="F146" s="70" t="s">
        <v>150</v>
      </c>
      <c r="G146" s="30">
        <v>90</v>
      </c>
      <c r="H146" s="242">
        <v>1000</v>
      </c>
      <c r="I146" s="242" t="s">
        <v>32</v>
      </c>
      <c r="L146" s="259"/>
      <c r="M146" s="136"/>
      <c r="O146" s="13"/>
      <c r="R146" s="9"/>
      <c r="S146" s="128"/>
      <c r="T146" s="34">
        <v>0</v>
      </c>
      <c r="U146" s="42"/>
      <c r="V146" s="34">
        <f t="shared" si="81"/>
        <v>0</v>
      </c>
      <c r="W146" s="34">
        <f t="shared" si="82"/>
        <v>0</v>
      </c>
      <c r="X146" s="34">
        <f t="shared" si="83"/>
        <v>0</v>
      </c>
      <c r="Y146" s="24"/>
      <c r="Z146" s="128"/>
    </row>
    <row r="147" spans="1:26" s="127" customFormat="1" ht="30" customHeight="1">
      <c r="A147" s="17">
        <v>13</v>
      </c>
      <c r="B147" s="74" t="s">
        <v>148</v>
      </c>
      <c r="C147" s="172"/>
      <c r="D147" s="191"/>
      <c r="E147" s="177" t="s">
        <v>17</v>
      </c>
      <c r="F147" s="70" t="s">
        <v>151</v>
      </c>
      <c r="G147" s="30">
        <v>90</v>
      </c>
      <c r="H147" s="242">
        <v>200</v>
      </c>
      <c r="I147" s="242" t="s">
        <v>32</v>
      </c>
      <c r="L147" s="259"/>
      <c r="M147" s="136"/>
      <c r="O147" s="13"/>
      <c r="R147" s="9"/>
      <c r="S147" s="128"/>
      <c r="T147" s="34">
        <v>0</v>
      </c>
      <c r="U147" s="42"/>
      <c r="V147" s="34">
        <f t="shared" si="81"/>
        <v>0</v>
      </c>
      <c r="W147" s="34">
        <f t="shared" si="82"/>
        <v>0</v>
      </c>
      <c r="X147" s="34">
        <f t="shared" si="83"/>
        <v>0</v>
      </c>
      <c r="Y147" s="24"/>
      <c r="Z147" s="128"/>
    </row>
    <row r="148" spans="1:26" s="127" customFormat="1" ht="30" customHeight="1">
      <c r="A148" s="17">
        <v>14</v>
      </c>
      <c r="B148" s="74" t="s">
        <v>148</v>
      </c>
      <c r="C148" s="172"/>
      <c r="D148" s="191"/>
      <c r="E148" s="177" t="s">
        <v>17</v>
      </c>
      <c r="F148" s="70" t="s">
        <v>150</v>
      </c>
      <c r="G148" s="30">
        <v>90</v>
      </c>
      <c r="H148" s="242">
        <v>1400</v>
      </c>
      <c r="I148" s="242" t="s">
        <v>13</v>
      </c>
      <c r="L148" s="259"/>
      <c r="M148" s="136"/>
      <c r="O148" s="13"/>
      <c r="R148" s="9"/>
      <c r="S148" s="128"/>
      <c r="T148" s="34">
        <v>0</v>
      </c>
      <c r="U148" s="42"/>
      <c r="V148" s="34">
        <f t="shared" si="81"/>
        <v>0</v>
      </c>
      <c r="W148" s="34">
        <f t="shared" si="82"/>
        <v>0</v>
      </c>
      <c r="X148" s="34">
        <f t="shared" si="83"/>
        <v>0</v>
      </c>
      <c r="Y148" s="24"/>
      <c r="Z148" s="128"/>
    </row>
    <row r="149" spans="1:26" s="127" customFormat="1" ht="30" customHeight="1" thickBot="1">
      <c r="A149" s="17">
        <v>15</v>
      </c>
      <c r="B149" s="74" t="s">
        <v>148</v>
      </c>
      <c r="C149" s="172"/>
      <c r="D149" s="191"/>
      <c r="E149" s="177" t="s">
        <v>19</v>
      </c>
      <c r="F149" s="70" t="s">
        <v>152</v>
      </c>
      <c r="G149" s="30">
        <v>90</v>
      </c>
      <c r="H149" s="242">
        <v>1000</v>
      </c>
      <c r="I149" s="242" t="s">
        <v>13</v>
      </c>
      <c r="L149" s="259"/>
      <c r="M149" s="136"/>
      <c r="O149" s="13"/>
      <c r="R149" s="9"/>
      <c r="S149" s="128"/>
      <c r="T149" s="34">
        <v>0</v>
      </c>
      <c r="U149" s="42"/>
      <c r="V149" s="34">
        <f t="shared" si="81"/>
        <v>0</v>
      </c>
      <c r="W149" s="34">
        <f t="shared" si="82"/>
        <v>0</v>
      </c>
      <c r="X149" s="34">
        <f t="shared" si="83"/>
        <v>0</v>
      </c>
      <c r="Y149" s="24"/>
      <c r="Z149" s="128"/>
    </row>
    <row r="150" spans="1:26" s="136" customFormat="1" ht="24.95" customHeight="1" thickBot="1">
      <c r="A150" s="131"/>
      <c r="B150" s="113"/>
      <c r="C150" s="113"/>
      <c r="D150" s="189"/>
      <c r="E150" s="6"/>
      <c r="F150" s="113"/>
      <c r="G150" s="21"/>
      <c r="H150" s="262"/>
      <c r="I150" s="262"/>
      <c r="J150" s="357" t="s">
        <v>64</v>
      </c>
      <c r="K150" s="358"/>
      <c r="L150" s="358"/>
      <c r="M150" s="358"/>
      <c r="N150" s="359"/>
      <c r="O150" s="29" t="e">
        <f>SUM(#REF!)</f>
        <v>#REF!</v>
      </c>
      <c r="P150" s="29" t="e">
        <f>SUM(#REF!)</f>
        <v>#REF!</v>
      </c>
      <c r="Q150" s="266"/>
      <c r="R150" s="265"/>
      <c r="T150" s="98"/>
      <c r="U150" s="110"/>
      <c r="V150" s="100" t="s">
        <v>168</v>
      </c>
      <c r="W150" s="111">
        <f>SUM(W135:W149)</f>
        <v>0</v>
      </c>
      <c r="X150" s="100">
        <f>SUM(X135:X149)</f>
        <v>0</v>
      </c>
      <c r="Y150" s="102"/>
      <c r="Z150" s="137"/>
    </row>
    <row r="151" spans="1:26" s="363" customFormat="1" ht="13.5" customHeight="1" thickBot="1"/>
    <row r="152" spans="1:26" s="127" customFormat="1" ht="15" customHeight="1" thickBot="1">
      <c r="A152" s="228"/>
      <c r="B152" s="214" t="s">
        <v>43</v>
      </c>
      <c r="C152" s="148"/>
      <c r="D152" s="193"/>
      <c r="E152" s="82"/>
      <c r="F152" s="149"/>
      <c r="G152" s="150"/>
      <c r="H152" s="294"/>
      <c r="I152" s="294"/>
      <c r="J152" s="267"/>
      <c r="K152" s="267"/>
      <c r="L152" s="83"/>
      <c r="M152" s="268"/>
      <c r="N152" s="151"/>
      <c r="O152" s="83"/>
      <c r="P152" s="151"/>
      <c r="Q152" s="267"/>
      <c r="R152" s="257"/>
      <c r="T152" s="36"/>
      <c r="U152" s="81"/>
      <c r="V152" s="36"/>
      <c r="W152" s="36"/>
      <c r="X152" s="36"/>
      <c r="Y152" s="13"/>
      <c r="Z152" s="128"/>
    </row>
    <row r="153" spans="1:26" s="127" customFormat="1" ht="29.25" customHeight="1">
      <c r="A153" s="17">
        <v>1</v>
      </c>
      <c r="B153" s="215" t="s">
        <v>56</v>
      </c>
      <c r="C153" s="152"/>
      <c r="D153" s="194"/>
      <c r="E153" s="84">
        <v>0</v>
      </c>
      <c r="F153" s="153" t="s">
        <v>80</v>
      </c>
      <c r="G153" s="85">
        <v>75</v>
      </c>
      <c r="H153" s="295">
        <v>5700</v>
      </c>
      <c r="I153" s="295" t="s">
        <v>13</v>
      </c>
      <c r="J153" s="296"/>
      <c r="K153" s="269"/>
      <c r="L153" s="86">
        <v>0</v>
      </c>
      <c r="M153" s="270"/>
      <c r="N153" s="271">
        <f t="shared" ref="N153:N160" si="84">L153*(1+M153)</f>
        <v>0</v>
      </c>
      <c r="O153" s="87">
        <f>H153*L153</f>
        <v>0</v>
      </c>
      <c r="P153" s="272">
        <f t="shared" ref="P153:P160" si="85">H153*N153</f>
        <v>0</v>
      </c>
      <c r="Q153" s="273"/>
      <c r="R153" s="9"/>
      <c r="S153" s="128"/>
      <c r="T153" s="34">
        <v>0</v>
      </c>
      <c r="U153" s="42"/>
      <c r="V153" s="34">
        <f>T153*1.08</f>
        <v>0</v>
      </c>
      <c r="W153" s="34">
        <f>H153*T153</f>
        <v>0</v>
      </c>
      <c r="X153" s="34">
        <f>H153*V153</f>
        <v>0</v>
      </c>
      <c r="Y153" s="24"/>
      <c r="Z153" s="128"/>
    </row>
    <row r="154" spans="1:26" s="127" customFormat="1" ht="20.100000000000001" customHeight="1">
      <c r="A154" s="17">
        <v>2</v>
      </c>
      <c r="B154" s="15" t="s">
        <v>14</v>
      </c>
      <c r="C154" s="142"/>
      <c r="D154" s="191"/>
      <c r="E154" s="5">
        <v>0</v>
      </c>
      <c r="F154" s="74" t="s">
        <v>81</v>
      </c>
      <c r="G154" s="17">
        <v>75</v>
      </c>
      <c r="H154" s="242">
        <v>1764</v>
      </c>
      <c r="I154" s="242" t="s">
        <v>13</v>
      </c>
      <c r="J154" s="297"/>
      <c r="K154" s="18"/>
      <c r="L154" s="80">
        <v>0</v>
      </c>
      <c r="M154" s="243"/>
      <c r="N154" s="244">
        <f t="shared" si="84"/>
        <v>0</v>
      </c>
      <c r="O154" s="28">
        <f t="shared" ref="O154:O160" si="86">H154*L154</f>
        <v>0</v>
      </c>
      <c r="P154" s="245">
        <f t="shared" si="85"/>
        <v>0</v>
      </c>
      <c r="Q154" s="261"/>
      <c r="R154" s="9"/>
      <c r="S154" s="128"/>
      <c r="T154" s="34">
        <v>0</v>
      </c>
      <c r="U154" s="42"/>
      <c r="V154" s="34">
        <f t="shared" ref="V154:V161" si="87">T154*1.08</f>
        <v>0</v>
      </c>
      <c r="W154" s="34">
        <f>H154*T154</f>
        <v>0</v>
      </c>
      <c r="X154" s="34">
        <f t="shared" ref="X154:X161" si="88">H154*V154</f>
        <v>0</v>
      </c>
      <c r="Y154" s="24"/>
      <c r="Z154" s="128"/>
    </row>
    <row r="155" spans="1:26" s="127" customFormat="1" ht="20.100000000000001" customHeight="1">
      <c r="A155" s="25">
        <v>3</v>
      </c>
      <c r="B155" s="15" t="s">
        <v>14</v>
      </c>
      <c r="C155" s="142"/>
      <c r="D155" s="191"/>
      <c r="E155" s="11" t="s">
        <v>15</v>
      </c>
      <c r="F155" s="104" t="s">
        <v>82</v>
      </c>
      <c r="G155" s="25">
        <v>75</v>
      </c>
      <c r="H155" s="247">
        <v>4976</v>
      </c>
      <c r="I155" s="247" t="s">
        <v>13</v>
      </c>
      <c r="J155" s="298"/>
      <c r="K155" s="248"/>
      <c r="L155" s="80">
        <v>0</v>
      </c>
      <c r="M155" s="243"/>
      <c r="N155" s="244">
        <f t="shared" si="84"/>
        <v>0</v>
      </c>
      <c r="O155" s="28">
        <f t="shared" si="86"/>
        <v>0</v>
      </c>
      <c r="P155" s="245">
        <f t="shared" si="85"/>
        <v>0</v>
      </c>
      <c r="Q155" s="299"/>
      <c r="R155" s="9"/>
      <c r="S155" s="128"/>
      <c r="T155" s="34">
        <v>0</v>
      </c>
      <c r="U155" s="42"/>
      <c r="V155" s="34">
        <f t="shared" si="87"/>
        <v>0</v>
      </c>
      <c r="W155" s="34">
        <f t="shared" ref="W155:W161" si="89">H155*T155</f>
        <v>0</v>
      </c>
      <c r="X155" s="34">
        <f t="shared" si="88"/>
        <v>0</v>
      </c>
      <c r="Y155" s="24"/>
      <c r="Z155" s="128"/>
    </row>
    <row r="156" spans="1:26" s="127" customFormat="1" ht="20.100000000000001" customHeight="1">
      <c r="A156" s="17">
        <v>4</v>
      </c>
      <c r="B156" s="15" t="s">
        <v>14</v>
      </c>
      <c r="C156" s="142"/>
      <c r="D156" s="191"/>
      <c r="E156" s="5">
        <v>1</v>
      </c>
      <c r="F156" s="74" t="s">
        <v>81</v>
      </c>
      <c r="G156" s="17">
        <v>75</v>
      </c>
      <c r="H156" s="242">
        <v>1400</v>
      </c>
      <c r="I156" s="242" t="s">
        <v>13</v>
      </c>
      <c r="J156" s="18"/>
      <c r="K156" s="18"/>
      <c r="L156" s="80">
        <v>0</v>
      </c>
      <c r="M156" s="243"/>
      <c r="N156" s="244">
        <f t="shared" si="84"/>
        <v>0</v>
      </c>
      <c r="O156" s="28">
        <f t="shared" si="86"/>
        <v>0</v>
      </c>
      <c r="P156" s="245">
        <f t="shared" si="85"/>
        <v>0</v>
      </c>
      <c r="Q156" s="261"/>
      <c r="R156" s="9"/>
      <c r="S156" s="128"/>
      <c r="T156" s="34">
        <v>0</v>
      </c>
      <c r="U156" s="42"/>
      <c r="V156" s="34">
        <f t="shared" si="87"/>
        <v>0</v>
      </c>
      <c r="W156" s="34">
        <f t="shared" si="89"/>
        <v>0</v>
      </c>
      <c r="X156" s="34">
        <f t="shared" si="88"/>
        <v>0</v>
      </c>
      <c r="Y156" s="24"/>
      <c r="Z156" s="128"/>
    </row>
    <row r="157" spans="1:26" s="127" customFormat="1" ht="20.100000000000001" customHeight="1">
      <c r="A157" s="17">
        <v>5</v>
      </c>
      <c r="B157" s="15" t="s">
        <v>14</v>
      </c>
      <c r="C157" s="142"/>
      <c r="D157" s="191"/>
      <c r="E157" s="5">
        <v>1</v>
      </c>
      <c r="F157" s="74" t="s">
        <v>140</v>
      </c>
      <c r="G157" s="17">
        <v>75</v>
      </c>
      <c r="H157" s="242">
        <v>2336</v>
      </c>
      <c r="I157" s="242" t="s">
        <v>13</v>
      </c>
      <c r="J157" s="18"/>
      <c r="K157" s="18"/>
      <c r="L157" s="80">
        <v>0</v>
      </c>
      <c r="M157" s="243"/>
      <c r="N157" s="244">
        <f t="shared" si="84"/>
        <v>0</v>
      </c>
      <c r="O157" s="28">
        <f t="shared" si="86"/>
        <v>0</v>
      </c>
      <c r="P157" s="245">
        <f t="shared" si="85"/>
        <v>0</v>
      </c>
      <c r="Q157" s="261"/>
      <c r="R157" s="9"/>
      <c r="S157" s="128"/>
      <c r="T157" s="34">
        <v>0</v>
      </c>
      <c r="U157" s="42"/>
      <c r="V157" s="34">
        <f t="shared" si="87"/>
        <v>0</v>
      </c>
      <c r="W157" s="34">
        <f t="shared" si="89"/>
        <v>0</v>
      </c>
      <c r="X157" s="34">
        <f t="shared" si="88"/>
        <v>0</v>
      </c>
      <c r="Y157" s="24"/>
      <c r="Z157" s="128"/>
    </row>
    <row r="158" spans="1:26" s="127" customFormat="1" ht="20.100000000000001" customHeight="1">
      <c r="A158" s="17">
        <v>6</v>
      </c>
      <c r="B158" s="15" t="s">
        <v>14</v>
      </c>
      <c r="C158" s="142"/>
      <c r="D158" s="191"/>
      <c r="E158" s="5">
        <v>2</v>
      </c>
      <c r="F158" s="74" t="s">
        <v>141</v>
      </c>
      <c r="G158" s="17">
        <v>75</v>
      </c>
      <c r="H158" s="242">
        <v>2036</v>
      </c>
      <c r="I158" s="242" t="s">
        <v>13</v>
      </c>
      <c r="J158" s="18"/>
      <c r="K158" s="300"/>
      <c r="L158" s="80">
        <v>0</v>
      </c>
      <c r="M158" s="243"/>
      <c r="N158" s="244">
        <f t="shared" si="84"/>
        <v>0</v>
      </c>
      <c r="O158" s="28">
        <f t="shared" si="86"/>
        <v>0</v>
      </c>
      <c r="P158" s="245">
        <f t="shared" si="85"/>
        <v>0</v>
      </c>
      <c r="Q158" s="261"/>
      <c r="R158" s="9"/>
      <c r="S158" s="128"/>
      <c r="T158" s="34">
        <v>0</v>
      </c>
      <c r="U158" s="42"/>
      <c r="V158" s="34">
        <f t="shared" si="87"/>
        <v>0</v>
      </c>
      <c r="W158" s="34">
        <f t="shared" si="89"/>
        <v>0</v>
      </c>
      <c r="X158" s="34">
        <f t="shared" si="88"/>
        <v>0</v>
      </c>
      <c r="Y158" s="24"/>
      <c r="Z158" s="128"/>
    </row>
    <row r="159" spans="1:26" s="127" customFormat="1" ht="20.100000000000001" customHeight="1">
      <c r="A159" s="17">
        <v>7</v>
      </c>
      <c r="B159" s="15" t="s">
        <v>14</v>
      </c>
      <c r="C159" s="142"/>
      <c r="D159" s="191"/>
      <c r="E159" s="5" t="s">
        <v>15</v>
      </c>
      <c r="F159" s="74" t="s">
        <v>92</v>
      </c>
      <c r="G159" s="17">
        <v>75</v>
      </c>
      <c r="H159" s="242">
        <v>1656</v>
      </c>
      <c r="I159" s="242" t="s">
        <v>13</v>
      </c>
      <c r="J159" s="18"/>
      <c r="K159" s="300"/>
      <c r="L159" s="80">
        <v>0</v>
      </c>
      <c r="M159" s="243"/>
      <c r="N159" s="244">
        <f t="shared" si="84"/>
        <v>0</v>
      </c>
      <c r="O159" s="28">
        <f t="shared" si="86"/>
        <v>0</v>
      </c>
      <c r="P159" s="245">
        <f t="shared" si="85"/>
        <v>0</v>
      </c>
      <c r="Q159" s="261"/>
      <c r="R159" s="9"/>
      <c r="S159" s="128"/>
      <c r="T159" s="34">
        <v>0</v>
      </c>
      <c r="U159" s="42"/>
      <c r="V159" s="34">
        <f t="shared" si="87"/>
        <v>0</v>
      </c>
      <c r="W159" s="34">
        <f t="shared" si="89"/>
        <v>0</v>
      </c>
      <c r="X159" s="34">
        <f t="shared" si="88"/>
        <v>0</v>
      </c>
      <c r="Y159" s="24"/>
      <c r="Z159" s="128"/>
    </row>
    <row r="160" spans="1:26" s="127" customFormat="1" ht="20.100000000000001" customHeight="1">
      <c r="A160" s="17">
        <v>8</v>
      </c>
      <c r="B160" s="33" t="s">
        <v>14</v>
      </c>
      <c r="C160" s="154"/>
      <c r="D160" s="195"/>
      <c r="E160" s="11" t="s">
        <v>16</v>
      </c>
      <c r="F160" s="104" t="s">
        <v>60</v>
      </c>
      <c r="G160" s="25">
        <v>75</v>
      </c>
      <c r="H160" s="247">
        <v>1800</v>
      </c>
      <c r="I160" s="247" t="s">
        <v>13</v>
      </c>
      <c r="J160" s="248"/>
      <c r="K160" s="301"/>
      <c r="L160" s="88">
        <v>0</v>
      </c>
      <c r="M160" s="249"/>
      <c r="N160" s="250">
        <f t="shared" si="84"/>
        <v>0</v>
      </c>
      <c r="O160" s="78">
        <f t="shared" si="86"/>
        <v>0</v>
      </c>
      <c r="P160" s="252">
        <f t="shared" si="85"/>
        <v>0</v>
      </c>
      <c r="Q160" s="299"/>
      <c r="R160" s="254"/>
      <c r="S160" s="129"/>
      <c r="T160" s="34">
        <v>0</v>
      </c>
      <c r="U160" s="42"/>
      <c r="V160" s="34">
        <f t="shared" si="87"/>
        <v>0</v>
      </c>
      <c r="W160" s="34">
        <f t="shared" si="89"/>
        <v>0</v>
      </c>
      <c r="X160" s="34">
        <f t="shared" si="88"/>
        <v>0</v>
      </c>
      <c r="Y160" s="24"/>
      <c r="Z160" s="128"/>
    </row>
    <row r="161" spans="1:26" s="127" customFormat="1" ht="20.100000000000001" customHeight="1" thickBot="1">
      <c r="A161" s="17">
        <v>9</v>
      </c>
      <c r="B161" s="15" t="s">
        <v>14</v>
      </c>
      <c r="C161" s="74"/>
      <c r="D161" s="192"/>
      <c r="E161" s="5">
        <v>0</v>
      </c>
      <c r="F161" s="74" t="s">
        <v>169</v>
      </c>
      <c r="G161" s="17">
        <v>75</v>
      </c>
      <c r="H161" s="242">
        <v>600</v>
      </c>
      <c r="I161" s="242" t="s">
        <v>33</v>
      </c>
      <c r="J161" s="18"/>
      <c r="K161" s="300"/>
      <c r="L161" s="80"/>
      <c r="M161" s="243"/>
      <c r="N161" s="244"/>
      <c r="O161" s="28"/>
      <c r="P161" s="245"/>
      <c r="Q161" s="261"/>
      <c r="R161" s="9"/>
      <c r="S161" s="128"/>
      <c r="T161" s="34">
        <v>0</v>
      </c>
      <c r="U161" s="42"/>
      <c r="V161" s="41">
        <f t="shared" si="87"/>
        <v>0</v>
      </c>
      <c r="W161" s="41">
        <f t="shared" si="89"/>
        <v>0</v>
      </c>
      <c r="X161" s="41">
        <f t="shared" si="88"/>
        <v>0</v>
      </c>
      <c r="Y161" s="24"/>
      <c r="Z161" s="128"/>
    </row>
    <row r="162" spans="1:26" s="127" customFormat="1" ht="24.95" customHeight="1" thickBot="1">
      <c r="A162" s="228"/>
      <c r="B162" s="130"/>
      <c r="C162" s="130"/>
      <c r="D162" s="187"/>
      <c r="E162" s="6"/>
      <c r="F162" s="130"/>
      <c r="G162" s="21"/>
      <c r="H162" s="22"/>
      <c r="I162" s="22"/>
      <c r="J162" s="357" t="s">
        <v>64</v>
      </c>
      <c r="K162" s="358"/>
      <c r="L162" s="358"/>
      <c r="M162" s="358"/>
      <c r="N162" s="359"/>
      <c r="O162" s="89">
        <f>SUM(O153:O160)</f>
        <v>0</v>
      </c>
      <c r="P162" s="89">
        <f>SUM(P153:P160)</f>
        <v>0</v>
      </c>
      <c r="Q162" s="256"/>
      <c r="R162" s="257"/>
      <c r="T162" s="36"/>
      <c r="U162" s="38"/>
      <c r="V162" s="100" t="s">
        <v>168</v>
      </c>
      <c r="W162" s="100">
        <f>SUM(W153:W161)</f>
        <v>0</v>
      </c>
      <c r="X162" s="100">
        <f>SUM(X153:X161)</f>
        <v>0</v>
      </c>
      <c r="Y162" s="93"/>
      <c r="Z162" s="128"/>
    </row>
    <row r="163" spans="1:26" s="363" customFormat="1" ht="13.5" customHeight="1" thickBot="1"/>
    <row r="164" spans="1:26" s="127" customFormat="1" ht="15" customHeight="1" thickBot="1">
      <c r="A164" s="228"/>
      <c r="B164" s="214" t="s">
        <v>44</v>
      </c>
      <c r="C164" s="130"/>
      <c r="D164" s="187"/>
      <c r="E164" s="6"/>
      <c r="F164" s="113"/>
      <c r="G164" s="131"/>
      <c r="H164" s="132"/>
      <c r="I164" s="132"/>
      <c r="J164" s="256"/>
      <c r="K164" s="302"/>
      <c r="L164" s="14"/>
      <c r="M164" s="279"/>
      <c r="N164" s="279"/>
      <c r="O164" s="287"/>
      <c r="P164" s="279"/>
      <c r="Q164" s="256"/>
      <c r="R164" s="257"/>
      <c r="T164" s="36"/>
      <c r="U164" s="81"/>
      <c r="V164" s="36"/>
      <c r="W164" s="36"/>
      <c r="X164" s="36"/>
      <c r="Y164" s="13"/>
    </row>
    <row r="165" spans="1:26" s="127" customFormat="1" ht="51" customHeight="1" thickBot="1">
      <c r="A165" s="17">
        <v>1</v>
      </c>
      <c r="B165" s="215" t="s">
        <v>313</v>
      </c>
      <c r="C165" s="142"/>
      <c r="D165" s="191"/>
      <c r="E165" s="5">
        <v>5</v>
      </c>
      <c r="F165" s="74" t="s">
        <v>136</v>
      </c>
      <c r="G165" s="17">
        <v>75</v>
      </c>
      <c r="H165" s="242">
        <v>1692</v>
      </c>
      <c r="I165" s="242" t="s">
        <v>13</v>
      </c>
      <c r="J165" s="18"/>
      <c r="K165" s="300"/>
      <c r="L165" s="28">
        <v>0</v>
      </c>
      <c r="M165" s="243"/>
      <c r="N165" s="303">
        <f>L165*(1+M165)</f>
        <v>0</v>
      </c>
      <c r="O165" s="29">
        <f>H165*L165</f>
        <v>0</v>
      </c>
      <c r="P165" s="304">
        <f>H165*N165</f>
        <v>0</v>
      </c>
      <c r="Q165" s="305"/>
      <c r="R165" s="9"/>
      <c r="S165" s="128"/>
      <c r="T165" s="34">
        <v>0</v>
      </c>
      <c r="U165" s="42"/>
      <c r="V165" s="41">
        <f>T165*1.08</f>
        <v>0</v>
      </c>
      <c r="W165" s="202">
        <f>H165*T165</f>
        <v>0</v>
      </c>
      <c r="X165" s="202">
        <f>H165*V165</f>
        <v>0</v>
      </c>
      <c r="Y165" s="24"/>
      <c r="Z165" s="128"/>
    </row>
    <row r="166" spans="1:26" s="363" customFormat="1" ht="13.5" customHeight="1" thickBot="1"/>
    <row r="167" spans="1:26" s="127" customFormat="1" ht="15" customHeight="1" thickBot="1">
      <c r="A167" s="207"/>
      <c r="B167" s="211" t="s">
        <v>45</v>
      </c>
      <c r="C167" s="138"/>
      <c r="D167" s="190"/>
      <c r="E167" s="4"/>
      <c r="F167" s="138"/>
      <c r="G167" s="139"/>
      <c r="H167" s="258"/>
      <c r="I167" s="258"/>
      <c r="L167" s="259"/>
      <c r="M167" s="136"/>
      <c r="O167" s="13"/>
      <c r="R167" s="257"/>
      <c r="T167" s="36"/>
      <c r="U167" s="81"/>
      <c r="V167" s="36"/>
      <c r="W167" s="36"/>
      <c r="X167" s="36"/>
      <c r="Y167" s="13"/>
    </row>
    <row r="168" spans="1:26" s="127" customFormat="1" ht="33.75" customHeight="1">
      <c r="A168" s="17">
        <v>1</v>
      </c>
      <c r="B168" s="215" t="s">
        <v>52</v>
      </c>
      <c r="C168" s="142"/>
      <c r="D168" s="191"/>
      <c r="E168" s="5" t="s">
        <v>19</v>
      </c>
      <c r="F168" s="74" t="s">
        <v>214</v>
      </c>
      <c r="G168" s="17" t="s">
        <v>215</v>
      </c>
      <c r="H168" s="242">
        <v>144</v>
      </c>
      <c r="I168" s="242" t="s">
        <v>13</v>
      </c>
      <c r="J168" s="18"/>
      <c r="K168" s="18"/>
      <c r="L168" s="80">
        <v>0</v>
      </c>
      <c r="M168" s="243"/>
      <c r="N168" s="244">
        <f t="shared" ref="N168:N173" si="90">L168*(1+M168)</f>
        <v>0</v>
      </c>
      <c r="O168" s="28">
        <f t="shared" ref="O168:O173" si="91">H168*L168</f>
        <v>0</v>
      </c>
      <c r="P168" s="245">
        <f t="shared" ref="P168:P173" si="92">H168*N168</f>
        <v>0</v>
      </c>
      <c r="Q168" s="18"/>
      <c r="R168" s="9"/>
      <c r="S168" s="128"/>
      <c r="T168" s="34">
        <v>0</v>
      </c>
      <c r="U168" s="42"/>
      <c r="V168" s="41">
        <f t="shared" ref="V168:V174" si="93">T168*1.08</f>
        <v>0</v>
      </c>
      <c r="W168" s="34">
        <f t="shared" ref="W168:W172" si="94">H168*T168</f>
        <v>0</v>
      </c>
      <c r="X168" s="106">
        <f t="shared" ref="X168:X173" si="95">H168*V168</f>
        <v>0</v>
      </c>
      <c r="Y168" s="24"/>
      <c r="Z168" s="128"/>
    </row>
    <row r="169" spans="1:26" s="127" customFormat="1" ht="20.100000000000001" customHeight="1">
      <c r="A169" s="17">
        <v>2</v>
      </c>
      <c r="B169" s="15" t="s">
        <v>14</v>
      </c>
      <c r="C169" s="142"/>
      <c r="D169" s="191"/>
      <c r="E169" s="5" t="s">
        <v>16</v>
      </c>
      <c r="F169" s="74" t="s">
        <v>31</v>
      </c>
      <c r="G169" s="17">
        <v>250</v>
      </c>
      <c r="H169" s="242">
        <v>4752</v>
      </c>
      <c r="I169" s="242" t="s">
        <v>13</v>
      </c>
      <c r="J169" s="18"/>
      <c r="K169" s="18"/>
      <c r="L169" s="80">
        <v>0</v>
      </c>
      <c r="M169" s="243"/>
      <c r="N169" s="244">
        <f t="shared" si="90"/>
        <v>0</v>
      </c>
      <c r="O169" s="28">
        <f t="shared" si="91"/>
        <v>0</v>
      </c>
      <c r="P169" s="245">
        <f t="shared" si="92"/>
        <v>0</v>
      </c>
      <c r="Q169" s="18"/>
      <c r="R169" s="9"/>
      <c r="S169" s="128"/>
      <c r="T169" s="34">
        <v>0</v>
      </c>
      <c r="U169" s="42"/>
      <c r="V169" s="41">
        <f t="shared" si="93"/>
        <v>0</v>
      </c>
      <c r="W169" s="34">
        <f t="shared" si="94"/>
        <v>0</v>
      </c>
      <c r="X169" s="106">
        <f>H169*V169</f>
        <v>0</v>
      </c>
      <c r="Y169" s="24"/>
      <c r="Z169" s="128"/>
    </row>
    <row r="170" spans="1:26" s="127" customFormat="1" ht="20.100000000000001" customHeight="1">
      <c r="A170" s="17">
        <v>3</v>
      </c>
      <c r="B170" s="15" t="s">
        <v>14</v>
      </c>
      <c r="C170" s="142"/>
      <c r="D170" s="191"/>
      <c r="E170" s="5" t="s">
        <v>15</v>
      </c>
      <c r="F170" s="74" t="s">
        <v>31</v>
      </c>
      <c r="G170" s="17">
        <v>250</v>
      </c>
      <c r="H170" s="242">
        <v>6648</v>
      </c>
      <c r="I170" s="242" t="s">
        <v>13</v>
      </c>
      <c r="J170" s="18"/>
      <c r="K170" s="18"/>
      <c r="L170" s="80">
        <v>0</v>
      </c>
      <c r="M170" s="243"/>
      <c r="N170" s="244">
        <f t="shared" si="90"/>
        <v>0</v>
      </c>
      <c r="O170" s="28">
        <f t="shared" si="91"/>
        <v>0</v>
      </c>
      <c r="P170" s="245">
        <f t="shared" si="92"/>
        <v>0</v>
      </c>
      <c r="Q170" s="18"/>
      <c r="R170" s="9"/>
      <c r="S170" s="128"/>
      <c r="T170" s="34">
        <v>0</v>
      </c>
      <c r="U170" s="42"/>
      <c r="V170" s="41">
        <f t="shared" si="93"/>
        <v>0</v>
      </c>
      <c r="W170" s="34">
        <f t="shared" si="94"/>
        <v>0</v>
      </c>
      <c r="X170" s="106">
        <f t="shared" si="95"/>
        <v>0</v>
      </c>
      <c r="Y170" s="24"/>
      <c r="Z170" s="128"/>
    </row>
    <row r="171" spans="1:26" s="127" customFormat="1" ht="20.100000000000001" customHeight="1">
      <c r="A171" s="17">
        <v>4</v>
      </c>
      <c r="B171" s="15" t="s">
        <v>14</v>
      </c>
      <c r="C171" s="142"/>
      <c r="D171" s="191"/>
      <c r="E171" s="5">
        <v>0</v>
      </c>
      <c r="F171" s="74" t="s">
        <v>31</v>
      </c>
      <c r="G171" s="17">
        <v>250</v>
      </c>
      <c r="H171" s="242">
        <v>5088</v>
      </c>
      <c r="I171" s="242" t="s">
        <v>13</v>
      </c>
      <c r="J171" s="18"/>
      <c r="K171" s="18"/>
      <c r="L171" s="80">
        <v>0</v>
      </c>
      <c r="M171" s="243"/>
      <c r="N171" s="244">
        <f t="shared" si="90"/>
        <v>0</v>
      </c>
      <c r="O171" s="28">
        <f t="shared" si="91"/>
        <v>0</v>
      </c>
      <c r="P171" s="245">
        <f t="shared" si="92"/>
        <v>0</v>
      </c>
      <c r="Q171" s="18"/>
      <c r="R171" s="9"/>
      <c r="S171" s="128"/>
      <c r="T171" s="34">
        <v>0</v>
      </c>
      <c r="U171" s="42"/>
      <c r="V171" s="41">
        <f t="shared" si="93"/>
        <v>0</v>
      </c>
      <c r="W171" s="34">
        <f t="shared" si="94"/>
        <v>0</v>
      </c>
      <c r="X171" s="106">
        <f t="shared" si="95"/>
        <v>0</v>
      </c>
      <c r="Y171" s="24"/>
      <c r="Z171" s="128"/>
    </row>
    <row r="172" spans="1:26" s="127" customFormat="1" ht="20.100000000000001" customHeight="1">
      <c r="A172" s="17">
        <v>5</v>
      </c>
      <c r="B172" s="15" t="s">
        <v>14</v>
      </c>
      <c r="C172" s="142"/>
      <c r="D172" s="191"/>
      <c r="E172" s="5">
        <v>1</v>
      </c>
      <c r="F172" s="74" t="s">
        <v>31</v>
      </c>
      <c r="G172" s="17">
        <v>250</v>
      </c>
      <c r="H172" s="242">
        <v>2700</v>
      </c>
      <c r="I172" s="242" t="s">
        <v>13</v>
      </c>
      <c r="J172" s="18"/>
      <c r="K172" s="18"/>
      <c r="L172" s="80">
        <v>0</v>
      </c>
      <c r="M172" s="243"/>
      <c r="N172" s="244">
        <f t="shared" si="90"/>
        <v>0</v>
      </c>
      <c r="O172" s="28">
        <f t="shared" si="91"/>
        <v>0</v>
      </c>
      <c r="P172" s="245">
        <f t="shared" si="92"/>
        <v>0</v>
      </c>
      <c r="Q172" s="18"/>
      <c r="R172" s="9"/>
      <c r="S172" s="128"/>
      <c r="T172" s="34">
        <v>0</v>
      </c>
      <c r="U172" s="42"/>
      <c r="V172" s="41">
        <f t="shared" si="93"/>
        <v>0</v>
      </c>
      <c r="W172" s="34">
        <f t="shared" si="94"/>
        <v>0</v>
      </c>
      <c r="X172" s="106">
        <f t="shared" si="95"/>
        <v>0</v>
      </c>
      <c r="Y172" s="24"/>
      <c r="Z172" s="128"/>
    </row>
    <row r="173" spans="1:26" s="127" customFormat="1" ht="20.100000000000001" customHeight="1">
      <c r="A173" s="17">
        <v>6</v>
      </c>
      <c r="B173" s="15" t="s">
        <v>14</v>
      </c>
      <c r="C173" s="142"/>
      <c r="D173" s="191"/>
      <c r="E173" s="5">
        <v>2</v>
      </c>
      <c r="F173" s="74" t="s">
        <v>31</v>
      </c>
      <c r="G173" s="17">
        <v>250</v>
      </c>
      <c r="H173" s="247">
        <v>2640</v>
      </c>
      <c r="I173" s="247" t="s">
        <v>13</v>
      </c>
      <c r="J173" s="248"/>
      <c r="K173" s="248"/>
      <c r="L173" s="88">
        <v>0</v>
      </c>
      <c r="M173" s="249"/>
      <c r="N173" s="250">
        <f t="shared" si="90"/>
        <v>0</v>
      </c>
      <c r="O173" s="78">
        <f t="shared" si="91"/>
        <v>0</v>
      </c>
      <c r="P173" s="252">
        <f t="shared" si="92"/>
        <v>0</v>
      </c>
      <c r="Q173" s="248"/>
      <c r="R173" s="254"/>
      <c r="S173" s="128"/>
      <c r="T173" s="34">
        <v>0</v>
      </c>
      <c r="U173" s="42"/>
      <c r="V173" s="41">
        <f t="shared" si="93"/>
        <v>0</v>
      </c>
      <c r="W173" s="34">
        <f>H173*T173</f>
        <v>0</v>
      </c>
      <c r="X173" s="106">
        <f t="shared" si="95"/>
        <v>0</v>
      </c>
      <c r="Y173" s="24"/>
      <c r="Z173" s="128"/>
    </row>
    <row r="174" spans="1:26" s="127" customFormat="1" ht="30" customHeight="1" thickBot="1">
      <c r="A174" s="17">
        <v>7</v>
      </c>
      <c r="B174" s="112" t="s">
        <v>228</v>
      </c>
      <c r="C174" s="142"/>
      <c r="D174" s="191"/>
      <c r="E174" s="5">
        <v>0</v>
      </c>
      <c r="F174" s="74"/>
      <c r="G174" s="17" t="s">
        <v>229</v>
      </c>
      <c r="H174" s="247">
        <v>72</v>
      </c>
      <c r="I174" s="247" t="s">
        <v>13</v>
      </c>
      <c r="J174" s="248"/>
      <c r="K174" s="248"/>
      <c r="L174" s="88">
        <v>0</v>
      </c>
      <c r="M174" s="249"/>
      <c r="N174" s="250">
        <f t="shared" ref="N174" si="96">L174*(1+M174)</f>
        <v>0</v>
      </c>
      <c r="O174" s="78">
        <f t="shared" ref="O174" si="97">H174*L174</f>
        <v>0</v>
      </c>
      <c r="P174" s="252">
        <f t="shared" ref="P174" si="98">H174*N174</f>
        <v>0</v>
      </c>
      <c r="Q174" s="248"/>
      <c r="R174" s="254"/>
      <c r="S174" s="128"/>
      <c r="T174" s="34">
        <v>0</v>
      </c>
      <c r="U174" s="42"/>
      <c r="V174" s="41">
        <f t="shared" si="93"/>
        <v>0</v>
      </c>
      <c r="W174" s="34">
        <f t="shared" ref="W174" si="99">H174*T174</f>
        <v>0</v>
      </c>
      <c r="X174" s="106">
        <f t="shared" ref="X174" si="100">H174*V174</f>
        <v>0</v>
      </c>
      <c r="Y174" s="24"/>
      <c r="Z174" s="128"/>
    </row>
    <row r="175" spans="1:26" s="127" customFormat="1" ht="24.95" customHeight="1" thickBot="1">
      <c r="A175" s="130"/>
      <c r="B175" s="130"/>
      <c r="C175" s="130"/>
      <c r="D175" s="196"/>
      <c r="E175" s="12"/>
      <c r="F175" s="155"/>
      <c r="G175" s="22"/>
      <c r="H175" s="306"/>
      <c r="I175" s="369"/>
      <c r="J175" s="369"/>
      <c r="K175" s="369"/>
      <c r="L175" s="369"/>
      <c r="M175" s="369"/>
      <c r="N175" s="369"/>
      <c r="O175" s="90">
        <f>SUM(O168:O173)</f>
        <v>0</v>
      </c>
      <c r="P175" s="90">
        <f>SUM(P168:P173)</f>
        <v>0</v>
      </c>
      <c r="Q175" s="307"/>
      <c r="R175" s="308"/>
      <c r="T175" s="36"/>
      <c r="U175" s="81"/>
      <c r="V175" s="107" t="s">
        <v>168</v>
      </c>
      <c r="W175" s="100">
        <f>SUM(W168:W174)</f>
        <v>0</v>
      </c>
      <c r="X175" s="100">
        <f>SUM(X168:X174)</f>
        <v>0</v>
      </c>
      <c r="Y175" s="93"/>
      <c r="Z175" s="128"/>
    </row>
    <row r="176" spans="1:26" s="363" customFormat="1" ht="13.5" customHeight="1" thickBot="1"/>
    <row r="177" spans="1:26" s="127" customFormat="1" ht="15" customHeight="1" thickBot="1">
      <c r="A177" s="228"/>
      <c r="B177" s="214" t="s">
        <v>307</v>
      </c>
      <c r="C177" s="130"/>
      <c r="D177" s="187"/>
      <c r="E177" s="91"/>
      <c r="F177" s="130"/>
      <c r="G177" s="156"/>
      <c r="H177" s="132"/>
      <c r="I177" s="132"/>
      <c r="J177" s="256"/>
      <c r="K177" s="264"/>
      <c r="L177" s="285"/>
      <c r="M177" s="256"/>
      <c r="N177" s="256"/>
      <c r="O177" s="285"/>
      <c r="P177" s="256"/>
      <c r="Q177" s="256"/>
      <c r="R177" s="257"/>
      <c r="T177" s="36"/>
      <c r="U177" s="81"/>
      <c r="V177" s="36"/>
      <c r="W177" s="36"/>
      <c r="X177" s="36"/>
      <c r="Y177" s="13"/>
    </row>
    <row r="178" spans="1:26" s="127" customFormat="1" ht="36.75" thickBot="1">
      <c r="A178" s="17">
        <v>1</v>
      </c>
      <c r="B178" s="215" t="s">
        <v>34</v>
      </c>
      <c r="C178" s="142"/>
      <c r="D178" s="191"/>
      <c r="E178" s="5"/>
      <c r="F178" s="74" t="s">
        <v>133</v>
      </c>
      <c r="G178" s="17" t="s">
        <v>134</v>
      </c>
      <c r="H178" s="242">
        <v>800</v>
      </c>
      <c r="I178" s="309" t="s">
        <v>13</v>
      </c>
      <c r="J178" s="297"/>
      <c r="K178" s="310"/>
      <c r="L178" s="80">
        <v>0</v>
      </c>
      <c r="M178" s="243"/>
      <c r="N178" s="303">
        <f>L178*(1+M178)</f>
        <v>0</v>
      </c>
      <c r="O178" s="29">
        <f>H178*L178</f>
        <v>0</v>
      </c>
      <c r="P178" s="304">
        <f>H178*N178</f>
        <v>0</v>
      </c>
      <c r="Q178" s="305"/>
      <c r="R178" s="9"/>
      <c r="S178" s="24"/>
      <c r="T178" s="34">
        <v>0</v>
      </c>
      <c r="U178" s="42"/>
      <c r="V178" s="41">
        <f t="shared" ref="V178:V179" si="101">T178*1.08</f>
        <v>0</v>
      </c>
      <c r="W178" s="34">
        <f>H178*T178</f>
        <v>0</v>
      </c>
      <c r="X178" s="106">
        <f>H178*V178</f>
        <v>0</v>
      </c>
      <c r="Y178" s="24"/>
      <c r="Z178" s="128"/>
    </row>
    <row r="179" spans="1:26" s="127" customFormat="1" ht="36.75" thickBot="1">
      <c r="A179" s="17">
        <v>2</v>
      </c>
      <c r="B179" s="215" t="s">
        <v>34</v>
      </c>
      <c r="C179" s="142"/>
      <c r="D179" s="191"/>
      <c r="E179" s="5"/>
      <c r="F179" s="74" t="s">
        <v>133</v>
      </c>
      <c r="G179" s="17" t="s">
        <v>135</v>
      </c>
      <c r="H179" s="242">
        <v>800</v>
      </c>
      <c r="I179" s="309" t="s">
        <v>13</v>
      </c>
      <c r="J179" s="297"/>
      <c r="K179" s="310"/>
      <c r="L179" s="80">
        <v>0</v>
      </c>
      <c r="M179" s="243"/>
      <c r="N179" s="303">
        <f>L179*(1+M179)</f>
        <v>0</v>
      </c>
      <c r="O179" s="29">
        <f>H179*L179</f>
        <v>0</v>
      </c>
      <c r="P179" s="304">
        <f>H179*N179</f>
        <v>0</v>
      </c>
      <c r="Q179" s="305"/>
      <c r="R179" s="9"/>
      <c r="S179" s="128"/>
      <c r="T179" s="34">
        <v>0</v>
      </c>
      <c r="U179" s="42"/>
      <c r="V179" s="41">
        <f t="shared" si="101"/>
        <v>0</v>
      </c>
      <c r="W179" s="34">
        <f>H179*T179</f>
        <v>0</v>
      </c>
      <c r="X179" s="106">
        <f>H179*V179</f>
        <v>0</v>
      </c>
      <c r="Y179" s="24"/>
      <c r="Z179" s="128"/>
    </row>
    <row r="180" spans="1:26" s="127" customFormat="1" ht="24.95" customHeight="1" thickBot="1">
      <c r="A180" s="32"/>
      <c r="B180" s="113"/>
      <c r="C180" s="130"/>
      <c r="D180" s="187"/>
      <c r="E180" s="43"/>
      <c r="F180" s="130"/>
      <c r="G180" s="32"/>
      <c r="H180" s="22"/>
      <c r="I180" s="311"/>
      <c r="J180" s="285"/>
      <c r="K180" s="312"/>
      <c r="L180" s="92"/>
      <c r="M180" s="286"/>
      <c r="N180" s="287"/>
      <c r="O180" s="45"/>
      <c r="P180" s="313"/>
      <c r="Q180" s="285"/>
      <c r="R180" s="257"/>
      <c r="T180" s="36"/>
      <c r="U180" s="38"/>
      <c r="V180" s="107" t="s">
        <v>168</v>
      </c>
      <c r="W180" s="100">
        <f>SUM(W178:W179)</f>
        <v>0</v>
      </c>
      <c r="X180" s="100">
        <f>SUM(X178:X179)</f>
        <v>0</v>
      </c>
      <c r="Y180" s="93"/>
      <c r="Z180" s="128"/>
    </row>
    <row r="181" spans="1:26" s="363" customFormat="1" ht="13.5" customHeight="1" thickBot="1"/>
    <row r="182" spans="1:26" s="127" customFormat="1" ht="15" customHeight="1" thickBot="1">
      <c r="A182" s="228"/>
      <c r="B182" s="214" t="s">
        <v>46</v>
      </c>
      <c r="C182" s="130"/>
      <c r="D182" s="187"/>
      <c r="E182" s="91"/>
      <c r="F182" s="130"/>
      <c r="G182" s="156"/>
      <c r="H182" s="132"/>
      <c r="I182" s="132"/>
      <c r="J182" s="256"/>
      <c r="K182" s="256"/>
      <c r="L182" s="285"/>
      <c r="M182" s="256"/>
      <c r="N182" s="256"/>
      <c r="O182" s="285"/>
      <c r="P182" s="256"/>
      <c r="Q182" s="256"/>
      <c r="R182" s="257"/>
      <c r="T182" s="36"/>
      <c r="U182" s="81"/>
      <c r="V182" s="36"/>
      <c r="W182" s="36"/>
      <c r="X182" s="36"/>
      <c r="Y182" s="13"/>
    </row>
    <row r="183" spans="1:26" s="127" customFormat="1" ht="42" customHeight="1" thickBot="1">
      <c r="A183" s="17">
        <v>1</v>
      </c>
      <c r="B183" s="112" t="s">
        <v>112</v>
      </c>
      <c r="C183" s="142"/>
      <c r="D183" s="191"/>
      <c r="E183" s="5">
        <v>5</v>
      </c>
      <c r="F183" s="112" t="s">
        <v>111</v>
      </c>
      <c r="G183" s="18">
        <v>90</v>
      </c>
      <c r="H183" s="18">
        <v>240</v>
      </c>
      <c r="I183" s="242" t="s">
        <v>13</v>
      </c>
      <c r="J183" s="289"/>
      <c r="K183" s="290"/>
      <c r="L183" s="28">
        <v>0</v>
      </c>
      <c r="M183" s="314"/>
      <c r="N183" s="303">
        <f>L183*(1+M183)</f>
        <v>0</v>
      </c>
      <c r="O183" s="29">
        <f>H183*L183</f>
        <v>0</v>
      </c>
      <c r="P183" s="304">
        <f>H183*N183</f>
        <v>0</v>
      </c>
      <c r="Q183" s="315"/>
      <c r="R183" s="9"/>
      <c r="S183" s="24"/>
      <c r="T183" s="34">
        <v>0</v>
      </c>
      <c r="U183" s="42"/>
      <c r="V183" s="41">
        <f t="shared" ref="V183" si="102">T183*1.08</f>
        <v>0</v>
      </c>
      <c r="W183" s="100">
        <f>H183*T183</f>
        <v>0</v>
      </c>
      <c r="X183" s="100">
        <f>H183*V183</f>
        <v>0</v>
      </c>
      <c r="Y183" s="93"/>
      <c r="Z183" s="128"/>
    </row>
    <row r="184" spans="1:26" s="363" customFormat="1" ht="13.5" customHeight="1" thickBot="1"/>
    <row r="185" spans="1:26" s="127" customFormat="1" ht="15" customHeight="1" thickBot="1">
      <c r="A185" s="207"/>
      <c r="B185" s="220" t="s">
        <v>47</v>
      </c>
      <c r="C185" s="138"/>
      <c r="D185" s="190"/>
      <c r="E185" s="4"/>
      <c r="F185" s="157"/>
      <c r="G185" s="139"/>
      <c r="H185" s="258"/>
      <c r="I185" s="258"/>
      <c r="L185" s="13"/>
      <c r="O185" s="13"/>
      <c r="R185" s="257"/>
      <c r="T185" s="36"/>
      <c r="U185" s="81"/>
      <c r="V185" s="36"/>
      <c r="W185" s="36"/>
      <c r="X185" s="36"/>
      <c r="Y185" s="13"/>
    </row>
    <row r="186" spans="1:26" s="127" customFormat="1" ht="34.5" customHeight="1" thickBot="1">
      <c r="A186" s="229">
        <v>1</v>
      </c>
      <c r="B186" s="221" t="s">
        <v>94</v>
      </c>
      <c r="C186" s="142"/>
      <c r="D186" s="191"/>
      <c r="E186" s="3"/>
      <c r="F186" s="158"/>
      <c r="G186" s="159"/>
      <c r="H186" s="24">
        <v>3300</v>
      </c>
      <c r="I186" s="316" t="s">
        <v>13</v>
      </c>
      <c r="J186" s="317"/>
      <c r="K186" s="318"/>
      <c r="L186" s="80">
        <v>0</v>
      </c>
      <c r="M186" s="243"/>
      <c r="N186" s="303">
        <f>L186*(1+M186)</f>
        <v>0</v>
      </c>
      <c r="O186" s="29">
        <f>H186*L186</f>
        <v>0</v>
      </c>
      <c r="P186" s="304">
        <f>H186*N186</f>
        <v>0</v>
      </c>
      <c r="Q186" s="93"/>
      <c r="R186" s="9"/>
      <c r="S186" s="24"/>
      <c r="T186" s="34">
        <v>0</v>
      </c>
      <c r="U186" s="42"/>
      <c r="V186" s="41">
        <f t="shared" ref="V186" si="103">T186*1.08</f>
        <v>0</v>
      </c>
      <c r="W186" s="107">
        <f>H186*T186</f>
        <v>0</v>
      </c>
      <c r="X186" s="100">
        <f>H186*V186</f>
        <v>0</v>
      </c>
      <c r="Y186" s="93"/>
      <c r="Z186" s="128"/>
    </row>
    <row r="187" spans="1:26" s="363" customFormat="1" ht="13.5" customHeight="1" thickBot="1"/>
    <row r="188" spans="1:26" s="127" customFormat="1" ht="15" customHeight="1" thickBot="1">
      <c r="A188" s="207"/>
      <c r="B188" s="211" t="s">
        <v>170</v>
      </c>
      <c r="C188" s="138"/>
      <c r="D188" s="190"/>
      <c r="E188" s="4"/>
      <c r="F188" s="138"/>
      <c r="G188" s="160"/>
      <c r="H188" s="258"/>
      <c r="I188" s="258"/>
      <c r="L188" s="13"/>
      <c r="O188" s="13"/>
      <c r="R188" s="257"/>
      <c r="T188" s="36"/>
      <c r="U188" s="37"/>
      <c r="V188" s="36"/>
      <c r="W188" s="36"/>
      <c r="X188" s="36"/>
      <c r="Y188" s="13"/>
    </row>
    <row r="189" spans="1:26" s="127" customFormat="1" ht="32.25" customHeight="1" thickBot="1">
      <c r="A189" s="17">
        <v>1</v>
      </c>
      <c r="B189" s="215" t="s">
        <v>296</v>
      </c>
      <c r="C189" s="142"/>
      <c r="D189" s="191"/>
      <c r="E189" s="5" t="s">
        <v>16</v>
      </c>
      <c r="F189" s="105" t="s">
        <v>50</v>
      </c>
      <c r="G189" s="161"/>
      <c r="H189" s="242">
        <v>648</v>
      </c>
      <c r="I189" s="242" t="s">
        <v>13</v>
      </c>
      <c r="J189" s="18"/>
      <c r="K189" s="18"/>
      <c r="L189" s="319">
        <v>0</v>
      </c>
      <c r="M189" s="243"/>
      <c r="N189" s="244">
        <f>L189*(1+M189)</f>
        <v>0</v>
      </c>
      <c r="O189" s="28">
        <f>H189*L189</f>
        <v>0</v>
      </c>
      <c r="P189" s="245">
        <f>H189*N189</f>
        <v>0</v>
      </c>
      <c r="Q189" s="18"/>
      <c r="R189" s="9"/>
      <c r="S189" s="128"/>
      <c r="T189" s="34">
        <v>0</v>
      </c>
      <c r="U189" s="35"/>
      <c r="V189" s="41">
        <f t="shared" ref="V189:V191" si="104">T189*1.08</f>
        <v>0</v>
      </c>
      <c r="W189" s="34">
        <f t="shared" ref="W189" si="105">H189*T189</f>
        <v>0</v>
      </c>
      <c r="X189" s="106">
        <f t="shared" ref="X189" si="106">H189*V189</f>
        <v>0</v>
      </c>
      <c r="Y189" s="24"/>
      <c r="Z189" s="128"/>
    </row>
    <row r="190" spans="1:26" s="127" customFormat="1" ht="21.75" customHeight="1">
      <c r="A190" s="17">
        <v>2</v>
      </c>
      <c r="B190" s="222" t="s">
        <v>35</v>
      </c>
      <c r="C190" s="142"/>
      <c r="D190" s="191"/>
      <c r="E190" s="5">
        <v>0</v>
      </c>
      <c r="F190" s="74" t="s">
        <v>51</v>
      </c>
      <c r="G190" s="161"/>
      <c r="H190" s="242">
        <v>936</v>
      </c>
      <c r="I190" s="242" t="s">
        <v>13</v>
      </c>
      <c r="J190" s="248"/>
      <c r="K190" s="248"/>
      <c r="L190" s="320">
        <v>0</v>
      </c>
      <c r="M190" s="249"/>
      <c r="N190" s="250">
        <f>L190*(1+M190)</f>
        <v>0</v>
      </c>
      <c r="O190" s="78">
        <f>H190*L190</f>
        <v>0</v>
      </c>
      <c r="P190" s="252">
        <f>H190*N190</f>
        <v>0</v>
      </c>
      <c r="Q190" s="18"/>
      <c r="R190" s="9"/>
      <c r="S190" s="128"/>
      <c r="T190" s="34">
        <v>0</v>
      </c>
      <c r="U190" s="35"/>
      <c r="V190" s="41">
        <f t="shared" si="104"/>
        <v>0</v>
      </c>
      <c r="W190" s="34">
        <f t="shared" ref="W190" si="107">H190*T190</f>
        <v>0</v>
      </c>
      <c r="X190" s="106">
        <f t="shared" ref="X190" si="108">H190*V190</f>
        <v>0</v>
      </c>
      <c r="Y190" s="24"/>
      <c r="Z190" s="128"/>
    </row>
    <row r="191" spans="1:26" s="127" customFormat="1" ht="21.75" customHeight="1" thickBot="1">
      <c r="A191" s="17">
        <v>3</v>
      </c>
      <c r="B191" s="222" t="s">
        <v>35</v>
      </c>
      <c r="C191" s="142"/>
      <c r="D191" s="191"/>
      <c r="E191" s="5" t="s">
        <v>16</v>
      </c>
      <c r="F191" s="74" t="s">
        <v>216</v>
      </c>
      <c r="G191" s="161"/>
      <c r="H191" s="242">
        <v>648</v>
      </c>
      <c r="I191" s="242" t="s">
        <v>13</v>
      </c>
      <c r="J191" s="248"/>
      <c r="K191" s="248"/>
      <c r="L191" s="320">
        <v>0</v>
      </c>
      <c r="M191" s="249"/>
      <c r="N191" s="250">
        <f>L191*(1+M191)</f>
        <v>0</v>
      </c>
      <c r="O191" s="78">
        <f>H191*L191</f>
        <v>0</v>
      </c>
      <c r="P191" s="252">
        <f>H191*N191</f>
        <v>0</v>
      </c>
      <c r="Q191" s="18"/>
      <c r="R191" s="9"/>
      <c r="S191" s="128"/>
      <c r="T191" s="34">
        <v>0</v>
      </c>
      <c r="U191" s="35"/>
      <c r="V191" s="41">
        <f t="shared" si="104"/>
        <v>0</v>
      </c>
      <c r="W191" s="34">
        <f t="shared" ref="W191" si="109">H191*T191</f>
        <v>0</v>
      </c>
      <c r="X191" s="106">
        <f t="shared" ref="X191" si="110">H191*V191</f>
        <v>0</v>
      </c>
      <c r="Y191" s="24"/>
      <c r="Z191" s="128"/>
    </row>
    <row r="192" spans="1:26" s="127" customFormat="1" ht="24.95" customHeight="1" thickBot="1">
      <c r="A192" s="130"/>
      <c r="B192" s="130"/>
      <c r="C192" s="130"/>
      <c r="D192" s="196"/>
      <c r="E192" s="12"/>
      <c r="F192" s="155"/>
      <c r="G192" s="132"/>
      <c r="H192" s="22"/>
      <c r="I192" s="366"/>
      <c r="J192" s="367"/>
      <c r="K192" s="367"/>
      <c r="L192" s="367"/>
      <c r="M192" s="367"/>
      <c r="N192" s="368"/>
      <c r="O192" s="321">
        <f>SUM(O189:O190)</f>
        <v>0</v>
      </c>
      <c r="P192" s="29">
        <f>SUM(P189:P190)</f>
        <v>0</v>
      </c>
      <c r="Q192" s="285"/>
      <c r="R192" s="257"/>
      <c r="T192" s="36"/>
      <c r="U192" s="37"/>
      <c r="V192" s="76" t="s">
        <v>168</v>
      </c>
      <c r="W192" s="114">
        <f>SUM(W189:W191)</f>
        <v>0</v>
      </c>
      <c r="X192" s="100">
        <f>SUM(X189:X191)</f>
        <v>0</v>
      </c>
      <c r="Y192" s="93"/>
      <c r="Z192" s="128"/>
    </row>
    <row r="193" spans="1:26" s="363" customFormat="1" ht="13.5" customHeight="1" thickBot="1"/>
    <row r="194" spans="1:26" s="127" customFormat="1" ht="15" customHeight="1" thickBot="1">
      <c r="A194" s="207"/>
      <c r="B194" s="211" t="s">
        <v>192</v>
      </c>
      <c r="C194" s="138"/>
      <c r="D194" s="190"/>
      <c r="E194" s="4"/>
      <c r="F194" s="138"/>
      <c r="G194" s="160"/>
      <c r="H194" s="258"/>
      <c r="I194" s="258"/>
      <c r="L194" s="13"/>
      <c r="O194" s="13"/>
      <c r="R194" s="257"/>
      <c r="T194" s="36"/>
      <c r="U194" s="37"/>
      <c r="V194" s="36"/>
      <c r="W194" s="36"/>
      <c r="X194" s="36"/>
      <c r="Y194" s="13"/>
    </row>
    <row r="195" spans="1:26" s="127" customFormat="1" ht="60">
      <c r="A195" s="17">
        <v>1</v>
      </c>
      <c r="B195" s="215" t="s">
        <v>302</v>
      </c>
      <c r="C195" s="15" t="s">
        <v>62</v>
      </c>
      <c r="D195" s="186" t="s">
        <v>48</v>
      </c>
      <c r="E195" s="10" t="s">
        <v>16</v>
      </c>
      <c r="F195" s="74" t="s">
        <v>142</v>
      </c>
      <c r="G195" s="26">
        <v>75</v>
      </c>
      <c r="H195" s="242">
        <v>880</v>
      </c>
      <c r="I195" s="242" t="s">
        <v>13</v>
      </c>
      <c r="J195" s="18"/>
      <c r="K195" s="18"/>
      <c r="L195" s="28">
        <v>0</v>
      </c>
      <c r="M195" s="243"/>
      <c r="N195" s="244">
        <f>L195*(1+M195)</f>
        <v>0</v>
      </c>
      <c r="O195" s="28">
        <f>H195*L195</f>
        <v>0</v>
      </c>
      <c r="P195" s="245">
        <f>H195*N195</f>
        <v>0</v>
      </c>
      <c r="Q195" s="305"/>
      <c r="R195" s="9"/>
      <c r="S195" s="128"/>
      <c r="T195" s="34">
        <v>0</v>
      </c>
      <c r="U195" s="35"/>
      <c r="V195" s="41">
        <f t="shared" ref="V195:V197" si="111">T195*1.08</f>
        <v>0</v>
      </c>
      <c r="W195" s="34">
        <f t="shared" ref="W195:W197" si="112">H195*T195</f>
        <v>0</v>
      </c>
      <c r="X195" s="106">
        <f t="shared" ref="X195:X197" si="113">H195*V195</f>
        <v>0</v>
      </c>
      <c r="Y195" s="24"/>
      <c r="Z195" s="128"/>
    </row>
    <row r="196" spans="1:26" s="127" customFormat="1" ht="20.100000000000001" customHeight="1">
      <c r="A196" s="17">
        <v>2</v>
      </c>
      <c r="B196" s="15" t="s">
        <v>14</v>
      </c>
      <c r="C196" s="15" t="s">
        <v>35</v>
      </c>
      <c r="D196" s="186" t="s">
        <v>35</v>
      </c>
      <c r="E196" s="10" t="s">
        <v>15</v>
      </c>
      <c r="F196" s="74" t="s">
        <v>87</v>
      </c>
      <c r="G196" s="71">
        <v>75</v>
      </c>
      <c r="H196" s="247">
        <v>422</v>
      </c>
      <c r="I196" s="247" t="s">
        <v>13</v>
      </c>
      <c r="J196" s="248"/>
      <c r="K196" s="248"/>
      <c r="L196" s="78">
        <v>0</v>
      </c>
      <c r="M196" s="249"/>
      <c r="N196" s="250">
        <f>L196*(1+M196)</f>
        <v>0</v>
      </c>
      <c r="O196" s="78">
        <f>H196*L196</f>
        <v>0</v>
      </c>
      <c r="P196" s="252">
        <f>H196*N196</f>
        <v>0</v>
      </c>
      <c r="Q196" s="248"/>
      <c r="R196" s="254"/>
      <c r="S196" s="129"/>
      <c r="T196" s="34">
        <v>0</v>
      </c>
      <c r="U196" s="35"/>
      <c r="V196" s="41">
        <f t="shared" si="111"/>
        <v>0</v>
      </c>
      <c r="W196" s="34">
        <f t="shared" si="112"/>
        <v>0</v>
      </c>
      <c r="X196" s="106">
        <f t="shared" si="113"/>
        <v>0</v>
      </c>
      <c r="Y196" s="24"/>
      <c r="Z196" s="128"/>
    </row>
    <row r="197" spans="1:26" s="127" customFormat="1" ht="20.100000000000001" customHeight="1" thickBot="1">
      <c r="A197" s="17">
        <v>3</v>
      </c>
      <c r="B197" s="15" t="s">
        <v>14</v>
      </c>
      <c r="C197" s="15" t="s">
        <v>35</v>
      </c>
      <c r="D197" s="186" t="s">
        <v>35</v>
      </c>
      <c r="E197" s="10" t="s">
        <v>17</v>
      </c>
      <c r="F197" s="74" t="s">
        <v>189</v>
      </c>
      <c r="G197" s="26" t="s">
        <v>190</v>
      </c>
      <c r="H197" s="242">
        <v>268</v>
      </c>
      <c r="I197" s="242" t="s">
        <v>13</v>
      </c>
      <c r="J197" s="248"/>
      <c r="K197" s="248"/>
      <c r="L197" s="78"/>
      <c r="M197" s="249"/>
      <c r="N197" s="250"/>
      <c r="O197" s="28"/>
      <c r="P197" s="245"/>
      <c r="Q197" s="18"/>
      <c r="R197" s="9"/>
      <c r="S197" s="128"/>
      <c r="T197" s="34">
        <v>0</v>
      </c>
      <c r="U197" s="35"/>
      <c r="V197" s="41">
        <f t="shared" si="111"/>
        <v>0</v>
      </c>
      <c r="W197" s="41">
        <f t="shared" si="112"/>
        <v>0</v>
      </c>
      <c r="X197" s="109">
        <f t="shared" si="113"/>
        <v>0</v>
      </c>
      <c r="Y197" s="24"/>
      <c r="Z197" s="128"/>
    </row>
    <row r="198" spans="1:26" s="127" customFormat="1" ht="24.95" customHeight="1" thickBot="1">
      <c r="A198" s="130"/>
      <c r="B198" s="130"/>
      <c r="C198" s="130"/>
      <c r="D198" s="196"/>
      <c r="E198" s="12"/>
      <c r="F198" s="155"/>
      <c r="G198" s="132"/>
      <c r="H198" s="132"/>
      <c r="I198" s="366"/>
      <c r="J198" s="367"/>
      <c r="K198" s="367"/>
      <c r="L198" s="367"/>
      <c r="M198" s="367"/>
      <c r="N198" s="368"/>
      <c r="O198" s="322">
        <f>SUM(O195:O196)</f>
        <v>0</v>
      </c>
      <c r="P198" s="89">
        <f>SUM(P195:P196)</f>
        <v>0</v>
      </c>
      <c r="Q198" s="256"/>
      <c r="R198" s="257"/>
      <c r="T198" s="36"/>
      <c r="U198" s="37"/>
      <c r="V198" s="100" t="s">
        <v>168</v>
      </c>
      <c r="W198" s="100">
        <f>SUM(W195:W197)</f>
        <v>0</v>
      </c>
      <c r="X198" s="100">
        <f>SUM(X195:X197)</f>
        <v>0</v>
      </c>
      <c r="Y198" s="93"/>
      <c r="Z198" s="128"/>
    </row>
    <row r="199" spans="1:26" s="363" customFormat="1" ht="13.5" customHeight="1" thickBot="1"/>
    <row r="200" spans="1:26" ht="13.5" thickBot="1">
      <c r="A200" s="123"/>
      <c r="B200" s="211" t="s">
        <v>102</v>
      </c>
      <c r="C200" s="164"/>
      <c r="D200" s="197"/>
      <c r="E200" s="4"/>
      <c r="F200" s="157"/>
      <c r="G200" s="123"/>
      <c r="H200" s="323"/>
      <c r="I200" s="323"/>
      <c r="O200" s="324"/>
    </row>
    <row r="201" spans="1:26" ht="54" customHeight="1">
      <c r="A201" s="17">
        <v>1</v>
      </c>
      <c r="B201" s="223" t="s">
        <v>113</v>
      </c>
      <c r="C201" s="16" t="s">
        <v>22</v>
      </c>
      <c r="D201" s="185" t="s">
        <v>12</v>
      </c>
      <c r="E201" s="5" t="s">
        <v>15</v>
      </c>
      <c r="F201" s="74" t="s">
        <v>114</v>
      </c>
      <c r="G201" s="17">
        <v>75</v>
      </c>
      <c r="H201" s="241">
        <v>576</v>
      </c>
      <c r="I201" s="242" t="s">
        <v>13</v>
      </c>
      <c r="R201" s="326"/>
      <c r="S201" s="163"/>
      <c r="T201" s="48">
        <v>0</v>
      </c>
      <c r="U201" s="47"/>
      <c r="V201" s="41">
        <f t="shared" ref="V201" si="114">T201*1.08</f>
        <v>0</v>
      </c>
      <c r="W201" s="201">
        <f t="shared" ref="W201" si="115">H201*T201</f>
        <v>0</v>
      </c>
      <c r="X201" s="201">
        <f t="shared" ref="X201" si="116">H201*V201</f>
        <v>0</v>
      </c>
      <c r="Y201" s="77"/>
      <c r="Z201" s="163"/>
    </row>
    <row r="202" spans="1:26" s="363" customFormat="1" ht="13.5" customHeight="1" thickBot="1"/>
    <row r="203" spans="1:26" s="127" customFormat="1" ht="15" customHeight="1" thickBot="1">
      <c r="A203" s="207"/>
      <c r="B203" s="211" t="s">
        <v>193</v>
      </c>
      <c r="C203" s="138"/>
      <c r="D203" s="190"/>
      <c r="E203" s="4"/>
      <c r="F203" s="138"/>
      <c r="G203" s="160"/>
      <c r="H203" s="258"/>
      <c r="I203" s="258"/>
      <c r="L203" s="13"/>
      <c r="O203" s="13"/>
      <c r="R203" s="257"/>
      <c r="T203" s="36"/>
      <c r="U203" s="37"/>
      <c r="V203" s="36"/>
      <c r="W203" s="36"/>
      <c r="X203" s="36"/>
      <c r="Y203" s="13"/>
    </row>
    <row r="204" spans="1:26" s="127" customFormat="1" ht="36.75" thickBot="1">
      <c r="A204" s="17">
        <v>1</v>
      </c>
      <c r="B204" s="215" t="s">
        <v>98</v>
      </c>
      <c r="C204" s="31" t="s">
        <v>22</v>
      </c>
      <c r="D204" s="31" t="s">
        <v>99</v>
      </c>
      <c r="E204" s="10" t="s">
        <v>16</v>
      </c>
      <c r="F204" s="74" t="s">
        <v>100</v>
      </c>
      <c r="G204" s="26" t="s">
        <v>86</v>
      </c>
      <c r="H204" s="242">
        <v>1260</v>
      </c>
      <c r="I204" s="242" t="s">
        <v>13</v>
      </c>
      <c r="J204" s="18"/>
      <c r="K204" s="18"/>
      <c r="L204" s="28">
        <v>0</v>
      </c>
      <c r="M204" s="243"/>
      <c r="N204" s="244">
        <f>L204*(1+M204)</f>
        <v>0</v>
      </c>
      <c r="O204" s="28">
        <f>H204*L204</f>
        <v>0</v>
      </c>
      <c r="P204" s="245">
        <f>H204*N204</f>
        <v>0</v>
      </c>
      <c r="Q204" s="305"/>
      <c r="R204" s="9"/>
      <c r="S204" s="24"/>
      <c r="T204" s="48">
        <v>0</v>
      </c>
      <c r="U204" s="47"/>
      <c r="V204" s="41">
        <f t="shared" ref="V204:V206" si="117">T204*1.08</f>
        <v>0</v>
      </c>
      <c r="W204" s="46">
        <f t="shared" ref="W204" si="118">H204*T204</f>
        <v>0</v>
      </c>
      <c r="X204" s="115">
        <f t="shared" ref="X204" si="119">H204*V204</f>
        <v>0</v>
      </c>
      <c r="Y204" s="24"/>
      <c r="Z204" s="128"/>
    </row>
    <row r="205" spans="1:26" s="127" customFormat="1" ht="20.100000000000001" customHeight="1">
      <c r="A205" s="17">
        <v>2</v>
      </c>
      <c r="B205" s="15" t="s">
        <v>14</v>
      </c>
      <c r="C205" s="15" t="s">
        <v>35</v>
      </c>
      <c r="D205" s="186" t="s">
        <v>35</v>
      </c>
      <c r="E205" s="10" t="s">
        <v>16</v>
      </c>
      <c r="F205" s="74" t="s">
        <v>87</v>
      </c>
      <c r="G205" s="26" t="s">
        <v>86</v>
      </c>
      <c r="H205" s="242">
        <v>180</v>
      </c>
      <c r="I205" s="242" t="s">
        <v>13</v>
      </c>
      <c r="J205" s="18"/>
      <c r="K205" s="18"/>
      <c r="L205" s="28">
        <v>0</v>
      </c>
      <c r="M205" s="243"/>
      <c r="N205" s="244">
        <f>L205*(1+M205)</f>
        <v>0</v>
      </c>
      <c r="O205" s="28">
        <f>H205*L205</f>
        <v>0</v>
      </c>
      <c r="P205" s="245">
        <f>H205*N205</f>
        <v>0</v>
      </c>
      <c r="Q205" s="18"/>
      <c r="R205" s="9"/>
      <c r="S205" s="128"/>
      <c r="T205" s="48">
        <v>0</v>
      </c>
      <c r="U205" s="35"/>
      <c r="V205" s="41">
        <f t="shared" si="117"/>
        <v>0</v>
      </c>
      <c r="W205" s="46">
        <f t="shared" ref="W205:W206" si="120">H205*T205</f>
        <v>0</v>
      </c>
      <c r="X205" s="115">
        <f t="shared" ref="X205:X206" si="121">H205*V205</f>
        <v>0</v>
      </c>
      <c r="Y205" s="24"/>
      <c r="Z205" s="128"/>
    </row>
    <row r="206" spans="1:26" s="127" customFormat="1" ht="20.100000000000001" customHeight="1" thickBot="1">
      <c r="A206" s="17">
        <v>3</v>
      </c>
      <c r="B206" s="15" t="s">
        <v>14</v>
      </c>
      <c r="C206" s="15" t="s">
        <v>35</v>
      </c>
      <c r="D206" s="186" t="s">
        <v>35</v>
      </c>
      <c r="E206" s="10" t="s">
        <v>15</v>
      </c>
      <c r="F206" s="74" t="s">
        <v>63</v>
      </c>
      <c r="G206" s="26" t="s">
        <v>86</v>
      </c>
      <c r="H206" s="242">
        <v>120</v>
      </c>
      <c r="I206" s="242" t="s">
        <v>13</v>
      </c>
      <c r="J206" s="248"/>
      <c r="K206" s="248"/>
      <c r="L206" s="78">
        <v>0</v>
      </c>
      <c r="M206" s="249"/>
      <c r="N206" s="250">
        <f>L206*(1+M206)</f>
        <v>0</v>
      </c>
      <c r="O206" s="28">
        <f>H206*L206</f>
        <v>0</v>
      </c>
      <c r="P206" s="245">
        <f>H206*N206</f>
        <v>0</v>
      </c>
      <c r="Q206" s="18"/>
      <c r="R206" s="9"/>
      <c r="S206" s="128"/>
      <c r="T206" s="48">
        <v>0</v>
      </c>
      <c r="U206" s="35"/>
      <c r="V206" s="41">
        <f t="shared" si="117"/>
        <v>0</v>
      </c>
      <c r="W206" s="46">
        <f t="shared" si="120"/>
        <v>0</v>
      </c>
      <c r="X206" s="115">
        <f t="shared" si="121"/>
        <v>0</v>
      </c>
      <c r="Y206" s="24"/>
      <c r="Z206" s="128"/>
    </row>
    <row r="207" spans="1:26" s="127" customFormat="1" ht="24.95" customHeight="1" thickBot="1">
      <c r="A207" s="130"/>
      <c r="B207" s="130"/>
      <c r="C207" s="130"/>
      <c r="D207" s="196"/>
      <c r="E207" s="12"/>
      <c r="F207" s="155"/>
      <c r="G207" s="132"/>
      <c r="H207" s="132"/>
      <c r="I207" s="366"/>
      <c r="J207" s="367"/>
      <c r="K207" s="367"/>
      <c r="L207" s="367"/>
      <c r="M207" s="367"/>
      <c r="N207" s="368"/>
      <c r="O207" s="321">
        <f>SUM(O204:O206)</f>
        <v>0</v>
      </c>
      <c r="P207" s="29">
        <f>SUM(P204:P206)</f>
        <v>0</v>
      </c>
      <c r="Q207" s="256"/>
      <c r="R207" s="257"/>
      <c r="T207" s="36"/>
      <c r="U207" s="37"/>
      <c r="V207" s="107" t="s">
        <v>168</v>
      </c>
      <c r="W207" s="100">
        <f>SUM(W204:W206)</f>
        <v>0</v>
      </c>
      <c r="X207" s="100">
        <f>SUM(X204:X206)</f>
        <v>0</v>
      </c>
      <c r="Y207" s="93"/>
      <c r="Z207" s="128"/>
    </row>
    <row r="208" spans="1:26" s="363" customFormat="1" ht="13.5" customHeight="1" thickBot="1"/>
    <row r="209" spans="1:26" s="127" customFormat="1" ht="15" customHeight="1" thickBot="1">
      <c r="A209" s="207"/>
      <c r="B209" s="220" t="s">
        <v>116</v>
      </c>
      <c r="C209" s="138"/>
      <c r="D209" s="190"/>
      <c r="E209" s="4"/>
      <c r="F209" s="138"/>
      <c r="G209" s="139"/>
      <c r="H209" s="258"/>
      <c r="I209" s="258"/>
      <c r="L209" s="259"/>
      <c r="M209" s="136"/>
      <c r="O209" s="13"/>
      <c r="R209" s="257"/>
      <c r="T209" s="36"/>
      <c r="U209" s="37"/>
      <c r="V209" s="36"/>
      <c r="W209" s="36"/>
      <c r="X209" s="36"/>
      <c r="Y209" s="13"/>
    </row>
    <row r="210" spans="1:26" s="127" customFormat="1" ht="48">
      <c r="A210" s="17">
        <v>1</v>
      </c>
      <c r="B210" s="112" t="s">
        <v>297</v>
      </c>
      <c r="C210" s="142"/>
      <c r="D210" s="191"/>
      <c r="E210" s="5" t="s">
        <v>16</v>
      </c>
      <c r="F210" s="74" t="s">
        <v>79</v>
      </c>
      <c r="G210" s="17">
        <v>75</v>
      </c>
      <c r="H210" s="242">
        <v>2120</v>
      </c>
      <c r="I210" s="242" t="s">
        <v>13</v>
      </c>
      <c r="J210" s="297"/>
      <c r="K210" s="18"/>
      <c r="L210" s="80">
        <v>0</v>
      </c>
      <c r="M210" s="243"/>
      <c r="N210" s="244">
        <f t="shared" ref="N210:N215" si="122">L210*(1+M210)</f>
        <v>0</v>
      </c>
      <c r="O210" s="28">
        <f t="shared" ref="O210:O215" si="123">H210*L210</f>
        <v>0</v>
      </c>
      <c r="P210" s="245">
        <f t="shared" ref="P210:P215" si="124">H210*N210</f>
        <v>0</v>
      </c>
      <c r="Q210" s="18"/>
      <c r="R210" s="9"/>
      <c r="S210" s="24"/>
      <c r="T210" s="34">
        <v>0</v>
      </c>
      <c r="U210" s="35"/>
      <c r="V210" s="41">
        <f t="shared" ref="V210:V215" si="125">T210*1.08</f>
        <v>0</v>
      </c>
      <c r="W210" s="34">
        <f>H210*T210</f>
        <v>0</v>
      </c>
      <c r="X210" s="106">
        <f>H210*V210</f>
        <v>0</v>
      </c>
      <c r="Y210" s="24"/>
      <c r="Z210" s="128"/>
    </row>
    <row r="211" spans="1:26" s="127" customFormat="1" ht="24">
      <c r="A211" s="17">
        <v>2</v>
      </c>
      <c r="B211" s="15" t="s">
        <v>14</v>
      </c>
      <c r="C211" s="142"/>
      <c r="D211" s="191"/>
      <c r="E211" s="5" t="s">
        <v>19</v>
      </c>
      <c r="F211" s="74" t="s">
        <v>219</v>
      </c>
      <c r="G211" s="17">
        <v>90</v>
      </c>
      <c r="H211" s="242">
        <v>216</v>
      </c>
      <c r="I211" s="242" t="s">
        <v>13</v>
      </c>
      <c r="J211" s="297"/>
      <c r="K211" s="18"/>
      <c r="L211" s="80">
        <v>0</v>
      </c>
      <c r="M211" s="243"/>
      <c r="N211" s="244">
        <f t="shared" si="122"/>
        <v>0</v>
      </c>
      <c r="O211" s="28">
        <f t="shared" si="123"/>
        <v>0</v>
      </c>
      <c r="P211" s="245">
        <f t="shared" si="124"/>
        <v>0</v>
      </c>
      <c r="Q211" s="18"/>
      <c r="R211" s="9"/>
      <c r="S211" s="128"/>
      <c r="T211" s="34">
        <v>0</v>
      </c>
      <c r="U211" s="35"/>
      <c r="V211" s="41">
        <f t="shared" si="125"/>
        <v>0</v>
      </c>
      <c r="W211" s="34">
        <f t="shared" ref="W211:W213" si="126">H211*T211</f>
        <v>0</v>
      </c>
      <c r="X211" s="106">
        <f t="shared" ref="X211:X213" si="127">H211*V211</f>
        <v>0</v>
      </c>
      <c r="Y211" s="24"/>
      <c r="Z211" s="128"/>
    </row>
    <row r="212" spans="1:26" s="127" customFormat="1" ht="24">
      <c r="A212" s="17">
        <v>3</v>
      </c>
      <c r="B212" s="15" t="s">
        <v>14</v>
      </c>
      <c r="C212" s="142"/>
      <c r="D212" s="191"/>
      <c r="E212" s="5" t="s">
        <v>15</v>
      </c>
      <c r="F212" s="74" t="s">
        <v>218</v>
      </c>
      <c r="G212" s="17">
        <v>75</v>
      </c>
      <c r="H212" s="242">
        <v>1000</v>
      </c>
      <c r="I212" s="242" t="s">
        <v>13</v>
      </c>
      <c r="J212" s="297"/>
      <c r="K212" s="18"/>
      <c r="L212" s="80">
        <v>0</v>
      </c>
      <c r="M212" s="243"/>
      <c r="N212" s="244">
        <f t="shared" si="122"/>
        <v>0</v>
      </c>
      <c r="O212" s="28">
        <f t="shared" si="123"/>
        <v>0</v>
      </c>
      <c r="P212" s="245">
        <f t="shared" si="124"/>
        <v>0</v>
      </c>
      <c r="Q212" s="18"/>
      <c r="R212" s="9"/>
      <c r="S212" s="128"/>
      <c r="T212" s="34">
        <v>0</v>
      </c>
      <c r="U212" s="35"/>
      <c r="V212" s="41">
        <f t="shared" si="125"/>
        <v>0</v>
      </c>
      <c r="W212" s="34">
        <f t="shared" si="126"/>
        <v>0</v>
      </c>
      <c r="X212" s="106">
        <f t="shared" si="127"/>
        <v>0</v>
      </c>
      <c r="Y212" s="24"/>
      <c r="Z212" s="128"/>
    </row>
    <row r="213" spans="1:26" s="127" customFormat="1" ht="19.5" customHeight="1">
      <c r="A213" s="17">
        <v>4</v>
      </c>
      <c r="B213" s="15" t="s">
        <v>14</v>
      </c>
      <c r="C213" s="142"/>
      <c r="D213" s="191"/>
      <c r="E213" s="5">
        <v>0</v>
      </c>
      <c r="F213" s="74" t="s">
        <v>217</v>
      </c>
      <c r="G213" s="17">
        <v>75</v>
      </c>
      <c r="H213" s="242">
        <v>2300</v>
      </c>
      <c r="I213" s="242" t="s">
        <v>13</v>
      </c>
      <c r="J213" s="297"/>
      <c r="K213" s="18"/>
      <c r="L213" s="80">
        <v>0</v>
      </c>
      <c r="M213" s="243"/>
      <c r="N213" s="244">
        <f t="shared" si="122"/>
        <v>0</v>
      </c>
      <c r="O213" s="28">
        <f t="shared" si="123"/>
        <v>0</v>
      </c>
      <c r="P213" s="245">
        <f t="shared" si="124"/>
        <v>0</v>
      </c>
      <c r="Q213" s="18"/>
      <c r="R213" s="9"/>
      <c r="S213" s="128"/>
      <c r="T213" s="34">
        <v>0</v>
      </c>
      <c r="U213" s="35"/>
      <c r="V213" s="41">
        <f t="shared" si="125"/>
        <v>0</v>
      </c>
      <c r="W213" s="34">
        <f t="shared" si="126"/>
        <v>0</v>
      </c>
      <c r="X213" s="106">
        <f t="shared" si="127"/>
        <v>0</v>
      </c>
      <c r="Y213" s="24"/>
      <c r="Z213" s="128"/>
    </row>
    <row r="214" spans="1:26" s="127" customFormat="1" ht="24">
      <c r="A214" s="17">
        <v>5</v>
      </c>
      <c r="B214" s="15" t="s">
        <v>14</v>
      </c>
      <c r="C214" s="142"/>
      <c r="D214" s="191"/>
      <c r="E214" s="5" t="s">
        <v>19</v>
      </c>
      <c r="F214" s="74" t="s">
        <v>220</v>
      </c>
      <c r="G214" s="17">
        <v>75</v>
      </c>
      <c r="H214" s="242">
        <v>180</v>
      </c>
      <c r="I214" s="242" t="s">
        <v>13</v>
      </c>
      <c r="J214" s="297"/>
      <c r="K214" s="18"/>
      <c r="L214" s="80">
        <v>0</v>
      </c>
      <c r="M214" s="243"/>
      <c r="N214" s="244">
        <f t="shared" si="122"/>
        <v>0</v>
      </c>
      <c r="O214" s="28">
        <f t="shared" si="123"/>
        <v>0</v>
      </c>
      <c r="P214" s="245">
        <f t="shared" si="124"/>
        <v>0</v>
      </c>
      <c r="Q214" s="18"/>
      <c r="R214" s="9"/>
      <c r="S214" s="128"/>
      <c r="T214" s="34">
        <v>0</v>
      </c>
      <c r="U214" s="35"/>
      <c r="V214" s="41">
        <f t="shared" si="125"/>
        <v>0</v>
      </c>
      <c r="W214" s="34">
        <f t="shared" ref="W214" si="128">H214*T214</f>
        <v>0</v>
      </c>
      <c r="X214" s="106">
        <f t="shared" ref="X214" si="129">H214*V214</f>
        <v>0</v>
      </c>
      <c r="Y214" s="24"/>
      <c r="Z214" s="128"/>
    </row>
    <row r="215" spans="1:26" s="127" customFormat="1" ht="24.75" thickBot="1">
      <c r="A215" s="17">
        <v>6</v>
      </c>
      <c r="B215" s="112" t="s">
        <v>230</v>
      </c>
      <c r="C215" s="142"/>
      <c r="D215" s="191"/>
      <c r="E215" s="5" t="s">
        <v>15</v>
      </c>
      <c r="F215" s="74" t="s">
        <v>231</v>
      </c>
      <c r="G215" s="17">
        <v>18</v>
      </c>
      <c r="H215" s="242">
        <v>144</v>
      </c>
      <c r="I215" s="242" t="s">
        <v>13</v>
      </c>
      <c r="J215" s="297"/>
      <c r="K215" s="18"/>
      <c r="L215" s="80">
        <v>0</v>
      </c>
      <c r="M215" s="243"/>
      <c r="N215" s="244">
        <f t="shared" si="122"/>
        <v>0</v>
      </c>
      <c r="O215" s="28">
        <f t="shared" si="123"/>
        <v>0</v>
      </c>
      <c r="P215" s="245">
        <f t="shared" si="124"/>
        <v>0</v>
      </c>
      <c r="Q215" s="18"/>
      <c r="R215" s="9"/>
      <c r="S215" s="128"/>
      <c r="T215" s="34">
        <v>0</v>
      </c>
      <c r="U215" s="35"/>
      <c r="V215" s="41">
        <f t="shared" si="125"/>
        <v>0</v>
      </c>
      <c r="W215" s="34">
        <f t="shared" ref="W215" si="130">H215*T215</f>
        <v>0</v>
      </c>
      <c r="X215" s="106">
        <f t="shared" ref="X215" si="131">H215*V215</f>
        <v>0</v>
      </c>
      <c r="Y215" s="24"/>
      <c r="Z215" s="128"/>
    </row>
    <row r="216" spans="1:26" ht="24.95" customHeight="1" thickBot="1">
      <c r="V216" s="117" t="s">
        <v>168</v>
      </c>
      <c r="W216" s="118">
        <f>SUM(W210:W215)</f>
        <v>0</v>
      </c>
      <c r="X216" s="118">
        <f>SUM(X210:X215)</f>
        <v>0</v>
      </c>
      <c r="Y216" s="116"/>
      <c r="Z216" s="163"/>
    </row>
    <row r="217" spans="1:26" s="363" customFormat="1" ht="13.5" customHeight="1" thickBot="1"/>
    <row r="218" spans="1:26" s="127" customFormat="1" ht="15" customHeight="1" thickBot="1">
      <c r="A218" s="207"/>
      <c r="B218" s="211" t="s">
        <v>280</v>
      </c>
      <c r="C218" s="138"/>
      <c r="D218" s="190"/>
      <c r="E218" s="4"/>
      <c r="F218" s="138"/>
      <c r="G218" s="160"/>
      <c r="H218" s="258"/>
      <c r="I218" s="258"/>
      <c r="L218" s="13"/>
      <c r="O218" s="13"/>
      <c r="R218" s="257"/>
      <c r="T218" s="36"/>
      <c r="U218" s="37"/>
      <c r="V218" s="36"/>
      <c r="W218" s="36"/>
      <c r="X218" s="36"/>
      <c r="Y218" s="13"/>
    </row>
    <row r="219" spans="1:26" s="127" customFormat="1" ht="84.75" thickBot="1">
      <c r="A219" s="13">
        <v>1</v>
      </c>
      <c r="B219" s="224" t="s">
        <v>298</v>
      </c>
      <c r="C219" s="33" t="s">
        <v>104</v>
      </c>
      <c r="D219" s="199" t="s">
        <v>105</v>
      </c>
      <c r="E219" s="5" t="s">
        <v>16</v>
      </c>
      <c r="F219" s="74" t="s">
        <v>103</v>
      </c>
      <c r="G219" s="17">
        <v>23</v>
      </c>
      <c r="H219" s="242">
        <v>288</v>
      </c>
      <c r="I219" s="242" t="s">
        <v>13</v>
      </c>
      <c r="J219" s="18"/>
      <c r="K219" s="18"/>
      <c r="L219" s="28">
        <v>0</v>
      </c>
      <c r="M219" s="243"/>
      <c r="N219" s="303">
        <f>L219*(1+M219)</f>
        <v>0</v>
      </c>
      <c r="O219" s="29">
        <f>H219*L219</f>
        <v>0</v>
      </c>
      <c r="P219" s="304">
        <f>H219*N219</f>
        <v>0</v>
      </c>
      <c r="Q219" s="305"/>
      <c r="R219" s="9"/>
      <c r="S219" s="24"/>
      <c r="T219" s="34">
        <v>0</v>
      </c>
      <c r="U219" s="42"/>
      <c r="V219" s="41">
        <f t="shared" ref="V219:V221" si="132">T219*1.08</f>
        <v>0</v>
      </c>
      <c r="W219" s="355">
        <f>H219*T219</f>
        <v>0</v>
      </c>
      <c r="X219" s="356">
        <f>H219*V219</f>
        <v>0</v>
      </c>
      <c r="Y219" s="93"/>
      <c r="Z219" s="128"/>
    </row>
    <row r="220" spans="1:26" s="127" customFormat="1" ht="20.100000000000001" customHeight="1" thickBot="1">
      <c r="A220" s="24">
        <v>2</v>
      </c>
      <c r="B220" s="15" t="s">
        <v>14</v>
      </c>
      <c r="C220" s="15" t="s">
        <v>14</v>
      </c>
      <c r="D220" s="186" t="s">
        <v>14</v>
      </c>
      <c r="E220" s="5" t="s">
        <v>16</v>
      </c>
      <c r="F220" s="74" t="s">
        <v>103</v>
      </c>
      <c r="G220" s="17">
        <v>15</v>
      </c>
      <c r="H220" s="242">
        <v>48</v>
      </c>
      <c r="I220" s="242" t="s">
        <v>13</v>
      </c>
      <c r="J220" s="18"/>
      <c r="K220" s="18"/>
      <c r="L220" s="28">
        <v>0</v>
      </c>
      <c r="M220" s="243"/>
      <c r="N220" s="303">
        <f t="shared" ref="N220:N221" si="133">L220*(1+M220)</f>
        <v>0</v>
      </c>
      <c r="O220" s="29">
        <f t="shared" ref="O220:O221" si="134">H220*L220</f>
        <v>0</v>
      </c>
      <c r="P220" s="304">
        <f t="shared" ref="P220:P221" si="135">H220*N220</f>
        <v>0</v>
      </c>
      <c r="Q220" s="305"/>
      <c r="R220" s="9"/>
      <c r="S220" s="24"/>
      <c r="T220" s="34">
        <v>0</v>
      </c>
      <c r="U220" s="42"/>
      <c r="V220" s="41">
        <f t="shared" si="132"/>
        <v>0</v>
      </c>
      <c r="W220" s="355">
        <f t="shared" ref="W220:W221" si="136">H220*T220</f>
        <v>0</v>
      </c>
      <c r="X220" s="356">
        <f t="shared" ref="X220:X221" si="137">H220*V220</f>
        <v>0</v>
      </c>
      <c r="Y220" s="93"/>
      <c r="Z220" s="128"/>
    </row>
    <row r="221" spans="1:26" s="127" customFormat="1" ht="20.100000000000001" customHeight="1" thickBot="1">
      <c r="A221" s="24">
        <v>3</v>
      </c>
      <c r="B221" s="15" t="s">
        <v>14</v>
      </c>
      <c r="C221" s="15" t="s">
        <v>14</v>
      </c>
      <c r="D221" s="186" t="s">
        <v>14</v>
      </c>
      <c r="E221" s="5" t="s">
        <v>15</v>
      </c>
      <c r="F221" s="74" t="s">
        <v>221</v>
      </c>
      <c r="G221" s="17">
        <v>23</v>
      </c>
      <c r="H221" s="242">
        <v>60</v>
      </c>
      <c r="I221" s="242" t="s">
        <v>13</v>
      </c>
      <c r="J221" s="18"/>
      <c r="K221" s="18"/>
      <c r="L221" s="28">
        <v>0</v>
      </c>
      <c r="M221" s="243"/>
      <c r="N221" s="303">
        <f t="shared" si="133"/>
        <v>0</v>
      </c>
      <c r="O221" s="29">
        <f t="shared" si="134"/>
        <v>0</v>
      </c>
      <c r="P221" s="304">
        <f t="shared" si="135"/>
        <v>0</v>
      </c>
      <c r="Q221" s="305"/>
      <c r="R221" s="9"/>
      <c r="S221" s="24"/>
      <c r="T221" s="34">
        <v>0</v>
      </c>
      <c r="U221" s="42"/>
      <c r="V221" s="41">
        <f t="shared" si="132"/>
        <v>0</v>
      </c>
      <c r="W221" s="355">
        <f t="shared" si="136"/>
        <v>0</v>
      </c>
      <c r="X221" s="356">
        <f t="shared" si="137"/>
        <v>0</v>
      </c>
      <c r="Y221" s="93"/>
      <c r="Z221" s="128"/>
    </row>
    <row r="222" spans="1:26" ht="24.95" customHeight="1" thickBot="1">
      <c r="V222" s="117" t="s">
        <v>168</v>
      </c>
      <c r="W222" s="118">
        <f>SUM(W219:W221)</f>
        <v>0</v>
      </c>
      <c r="X222" s="118">
        <f>SUM(X219:X221)</f>
        <v>0</v>
      </c>
      <c r="Y222" s="116"/>
      <c r="Z222" s="163"/>
    </row>
    <row r="223" spans="1:26" s="363" customFormat="1" ht="13.5" customHeight="1" thickBot="1"/>
    <row r="224" spans="1:26" s="127" customFormat="1" ht="15" customHeight="1" thickBot="1">
      <c r="A224" s="207"/>
      <c r="B224" s="211" t="s">
        <v>194</v>
      </c>
      <c r="C224" s="138"/>
      <c r="D224" s="190"/>
      <c r="E224" s="4"/>
      <c r="F224" s="138"/>
      <c r="G224" s="160"/>
      <c r="H224" s="258"/>
      <c r="I224" s="258"/>
      <c r="L224" s="13"/>
      <c r="O224" s="13"/>
      <c r="R224" s="257"/>
      <c r="T224" s="36"/>
      <c r="U224" s="37"/>
      <c r="V224" s="36"/>
      <c r="W224" s="36"/>
      <c r="X224" s="36"/>
      <c r="Y224" s="13"/>
    </row>
    <row r="225" spans="1:26" s="127" customFormat="1" ht="72">
      <c r="A225" s="17">
        <v>1</v>
      </c>
      <c r="B225" s="212" t="s">
        <v>299</v>
      </c>
      <c r="C225" s="142"/>
      <c r="D225" s="191"/>
      <c r="E225" s="10" t="s">
        <v>17</v>
      </c>
      <c r="F225" s="74" t="s">
        <v>106</v>
      </c>
      <c r="G225" s="26">
        <v>75</v>
      </c>
      <c r="H225" s="242">
        <v>72</v>
      </c>
      <c r="I225" s="242" t="s">
        <v>13</v>
      </c>
      <c r="J225" s="18"/>
      <c r="K225" s="18"/>
      <c r="L225" s="28">
        <v>0</v>
      </c>
      <c r="M225" s="243"/>
      <c r="N225" s="244">
        <f t="shared" ref="N225:N230" si="138">L225*(1+M225)</f>
        <v>0</v>
      </c>
      <c r="O225" s="28">
        <f t="shared" ref="O225:O230" si="139">H225*L225</f>
        <v>0</v>
      </c>
      <c r="P225" s="245">
        <f t="shared" ref="P225:P230" si="140">H225*N225</f>
        <v>0</v>
      </c>
      <c r="Q225" s="305"/>
      <c r="R225" s="9"/>
      <c r="S225" s="24"/>
      <c r="T225" s="34">
        <v>0</v>
      </c>
      <c r="U225" s="35"/>
      <c r="V225" s="41">
        <f t="shared" ref="V225:V230" si="141">T225*1.08</f>
        <v>0</v>
      </c>
      <c r="W225" s="41">
        <f t="shared" ref="W225:W230" si="142">H225*T225</f>
        <v>0</v>
      </c>
      <c r="X225" s="109">
        <f t="shared" ref="X225:X230" si="143">H225*V225</f>
        <v>0</v>
      </c>
      <c r="Y225" s="24"/>
      <c r="Z225" s="128"/>
    </row>
    <row r="226" spans="1:26" s="127" customFormat="1" ht="29.25" customHeight="1">
      <c r="A226" s="17">
        <v>2</v>
      </c>
      <c r="B226" s="15" t="s">
        <v>14</v>
      </c>
      <c r="C226" s="15" t="s">
        <v>35</v>
      </c>
      <c r="D226" s="186" t="s">
        <v>35</v>
      </c>
      <c r="E226" s="10" t="s">
        <v>16</v>
      </c>
      <c r="F226" s="74" t="s">
        <v>107</v>
      </c>
      <c r="G226" s="26">
        <v>75</v>
      </c>
      <c r="H226" s="242">
        <v>180</v>
      </c>
      <c r="I226" s="242" t="s">
        <v>13</v>
      </c>
      <c r="J226" s="248"/>
      <c r="K226" s="248"/>
      <c r="L226" s="78">
        <v>0</v>
      </c>
      <c r="M226" s="249"/>
      <c r="N226" s="250">
        <f t="shared" si="138"/>
        <v>0</v>
      </c>
      <c r="O226" s="28">
        <f t="shared" si="139"/>
        <v>0</v>
      </c>
      <c r="P226" s="245">
        <f t="shared" si="140"/>
        <v>0</v>
      </c>
      <c r="Q226" s="18"/>
      <c r="R226" s="9"/>
      <c r="S226" s="128"/>
      <c r="T226" s="34">
        <v>0</v>
      </c>
      <c r="U226" s="35"/>
      <c r="V226" s="41">
        <f t="shared" si="141"/>
        <v>0</v>
      </c>
      <c r="W226" s="41">
        <f t="shared" si="142"/>
        <v>0</v>
      </c>
      <c r="X226" s="109">
        <f t="shared" si="143"/>
        <v>0</v>
      </c>
      <c r="Y226" s="24"/>
      <c r="Z226" s="128"/>
    </row>
    <row r="227" spans="1:26" s="127" customFormat="1" ht="29.25" customHeight="1">
      <c r="A227" s="17">
        <v>3</v>
      </c>
      <c r="B227" s="15" t="s">
        <v>14</v>
      </c>
      <c r="C227" s="15" t="s">
        <v>35</v>
      </c>
      <c r="D227" s="186" t="s">
        <v>35</v>
      </c>
      <c r="E227" s="10" t="s">
        <v>20</v>
      </c>
      <c r="F227" s="74" t="s">
        <v>222</v>
      </c>
      <c r="G227" s="26">
        <v>75</v>
      </c>
      <c r="H227" s="242">
        <v>480</v>
      </c>
      <c r="I227" s="242" t="s">
        <v>13</v>
      </c>
      <c r="J227" s="248"/>
      <c r="K227" s="248"/>
      <c r="L227" s="78">
        <v>0</v>
      </c>
      <c r="M227" s="249"/>
      <c r="N227" s="250">
        <f t="shared" si="138"/>
        <v>0</v>
      </c>
      <c r="O227" s="28">
        <f t="shared" si="139"/>
        <v>0</v>
      </c>
      <c r="P227" s="245">
        <f t="shared" si="140"/>
        <v>0</v>
      </c>
      <c r="Q227" s="18"/>
      <c r="R227" s="9"/>
      <c r="S227" s="128"/>
      <c r="T227" s="34">
        <v>0</v>
      </c>
      <c r="U227" s="35"/>
      <c r="V227" s="41">
        <f t="shared" si="141"/>
        <v>0</v>
      </c>
      <c r="W227" s="41">
        <f t="shared" si="142"/>
        <v>0</v>
      </c>
      <c r="X227" s="109">
        <f t="shared" si="143"/>
        <v>0</v>
      </c>
      <c r="Y227" s="24"/>
      <c r="Z227" s="128"/>
    </row>
    <row r="228" spans="1:26" s="127" customFormat="1" ht="29.25" customHeight="1">
      <c r="A228" s="17">
        <v>4</v>
      </c>
      <c r="B228" s="15" t="s">
        <v>14</v>
      </c>
      <c r="C228" s="15" t="s">
        <v>35</v>
      </c>
      <c r="D228" s="186" t="s">
        <v>35</v>
      </c>
      <c r="E228" s="10" t="s">
        <v>19</v>
      </c>
      <c r="F228" s="74" t="s">
        <v>223</v>
      </c>
      <c r="G228" s="26">
        <v>75</v>
      </c>
      <c r="H228" s="242">
        <v>960</v>
      </c>
      <c r="I228" s="242" t="s">
        <v>13</v>
      </c>
      <c r="J228" s="248"/>
      <c r="K228" s="248"/>
      <c r="L228" s="78">
        <v>0</v>
      </c>
      <c r="M228" s="249"/>
      <c r="N228" s="250">
        <f t="shared" si="138"/>
        <v>0</v>
      </c>
      <c r="O228" s="28">
        <f t="shared" si="139"/>
        <v>0</v>
      </c>
      <c r="P228" s="245">
        <f t="shared" si="140"/>
        <v>0</v>
      </c>
      <c r="Q228" s="18"/>
      <c r="R228" s="9"/>
      <c r="S228" s="128"/>
      <c r="T228" s="34">
        <v>0</v>
      </c>
      <c r="U228" s="35"/>
      <c r="V228" s="41">
        <f t="shared" si="141"/>
        <v>0</v>
      </c>
      <c r="W228" s="41">
        <f t="shared" si="142"/>
        <v>0</v>
      </c>
      <c r="X228" s="109">
        <f t="shared" si="143"/>
        <v>0</v>
      </c>
      <c r="Y228" s="24"/>
      <c r="Z228" s="128"/>
    </row>
    <row r="229" spans="1:26" s="127" customFormat="1" ht="29.25" customHeight="1">
      <c r="A229" s="17">
        <v>5</v>
      </c>
      <c r="B229" s="15" t="s">
        <v>14</v>
      </c>
      <c r="C229" s="15" t="s">
        <v>35</v>
      </c>
      <c r="D229" s="186" t="s">
        <v>35</v>
      </c>
      <c r="E229" s="10" t="s">
        <v>15</v>
      </c>
      <c r="F229" s="74" t="s">
        <v>80</v>
      </c>
      <c r="G229" s="26">
        <v>75</v>
      </c>
      <c r="H229" s="242">
        <v>960</v>
      </c>
      <c r="I229" s="242" t="s">
        <v>13</v>
      </c>
      <c r="J229" s="248"/>
      <c r="K229" s="248"/>
      <c r="L229" s="78">
        <v>0</v>
      </c>
      <c r="M229" s="249"/>
      <c r="N229" s="250">
        <f t="shared" si="138"/>
        <v>0</v>
      </c>
      <c r="O229" s="28">
        <f t="shared" si="139"/>
        <v>0</v>
      </c>
      <c r="P229" s="245">
        <f t="shared" si="140"/>
        <v>0</v>
      </c>
      <c r="Q229" s="18"/>
      <c r="R229" s="9"/>
      <c r="S229" s="128"/>
      <c r="T229" s="34">
        <v>0</v>
      </c>
      <c r="U229" s="35"/>
      <c r="V229" s="41">
        <f t="shared" si="141"/>
        <v>0</v>
      </c>
      <c r="W229" s="41">
        <f t="shared" si="142"/>
        <v>0</v>
      </c>
      <c r="X229" s="109">
        <f t="shared" si="143"/>
        <v>0</v>
      </c>
      <c r="Y229" s="24"/>
      <c r="Z229" s="128"/>
    </row>
    <row r="230" spans="1:26" s="127" customFormat="1" ht="29.25" customHeight="1" thickBot="1">
      <c r="A230" s="17">
        <v>6</v>
      </c>
      <c r="B230" s="15" t="s">
        <v>14</v>
      </c>
      <c r="C230" s="15" t="s">
        <v>35</v>
      </c>
      <c r="D230" s="186" t="s">
        <v>35</v>
      </c>
      <c r="E230" s="15">
        <v>0</v>
      </c>
      <c r="F230" s="74" t="s">
        <v>224</v>
      </c>
      <c r="G230" s="26">
        <v>75</v>
      </c>
      <c r="H230" s="242">
        <v>960</v>
      </c>
      <c r="I230" s="242" t="s">
        <v>13</v>
      </c>
      <c r="J230" s="248"/>
      <c r="K230" s="248"/>
      <c r="L230" s="78">
        <v>0</v>
      </c>
      <c r="M230" s="249"/>
      <c r="N230" s="250">
        <f t="shared" si="138"/>
        <v>0</v>
      </c>
      <c r="O230" s="28">
        <f t="shared" si="139"/>
        <v>0</v>
      </c>
      <c r="P230" s="245">
        <f t="shared" si="140"/>
        <v>0</v>
      </c>
      <c r="Q230" s="18"/>
      <c r="R230" s="9"/>
      <c r="S230" s="128"/>
      <c r="T230" s="34">
        <v>0</v>
      </c>
      <c r="U230" s="35"/>
      <c r="V230" s="41">
        <f t="shared" si="141"/>
        <v>0</v>
      </c>
      <c r="W230" s="41">
        <f t="shared" si="142"/>
        <v>0</v>
      </c>
      <c r="X230" s="109">
        <f t="shared" si="143"/>
        <v>0</v>
      </c>
      <c r="Y230" s="24"/>
      <c r="Z230" s="128"/>
    </row>
    <row r="231" spans="1:26" s="127" customFormat="1" ht="24.95" customHeight="1" thickBot="1">
      <c r="A231" s="130"/>
      <c r="B231" s="130"/>
      <c r="C231" s="130"/>
      <c r="D231" s="196"/>
      <c r="E231" s="12"/>
      <c r="F231" s="155"/>
      <c r="G231" s="132"/>
      <c r="H231" s="132"/>
      <c r="I231" s="366"/>
      <c r="J231" s="367"/>
      <c r="K231" s="367"/>
      <c r="L231" s="367"/>
      <c r="M231" s="367"/>
      <c r="N231" s="368"/>
      <c r="O231" s="321">
        <f>SUM(O225:O227)</f>
        <v>0</v>
      </c>
      <c r="P231" s="29">
        <f>SUM(P225:P227)</f>
        <v>0</v>
      </c>
      <c r="Q231" s="256"/>
      <c r="R231" s="257"/>
      <c r="T231" s="36"/>
      <c r="U231" s="37"/>
      <c r="V231" s="76" t="s">
        <v>168</v>
      </c>
      <c r="W231" s="114">
        <f>SUM(W225:W230)</f>
        <v>0</v>
      </c>
      <c r="X231" s="100">
        <f>SUM(X225:X230)</f>
        <v>0</v>
      </c>
      <c r="Y231" s="93"/>
      <c r="Z231" s="128"/>
    </row>
    <row r="232" spans="1:26" s="363" customFormat="1" ht="18.600000000000001" customHeight="1" thickBot="1"/>
    <row r="233" spans="1:26" s="127" customFormat="1" ht="15" customHeight="1" thickBot="1">
      <c r="A233" s="207"/>
      <c r="B233" s="211" t="s">
        <v>318</v>
      </c>
      <c r="C233" s="138"/>
      <c r="D233" s="190"/>
      <c r="E233" s="4"/>
      <c r="F233" s="138"/>
      <c r="G233" s="160"/>
      <c r="H233" s="258"/>
      <c r="I233" s="258"/>
      <c r="L233" s="13"/>
      <c r="O233" s="13"/>
      <c r="R233" s="257"/>
      <c r="T233" s="36"/>
      <c r="U233" s="37"/>
      <c r="V233" s="36"/>
      <c r="W233" s="36"/>
      <c r="X233" s="36"/>
      <c r="Y233" s="13"/>
    </row>
    <row r="234" spans="1:26" s="127" customFormat="1" ht="42.75" customHeight="1" thickBot="1">
      <c r="A234" s="17">
        <v>1</v>
      </c>
      <c r="B234" s="215" t="s">
        <v>108</v>
      </c>
      <c r="C234" s="15"/>
      <c r="D234" s="186"/>
      <c r="E234" s="10" t="s">
        <v>17</v>
      </c>
      <c r="F234" s="74" t="s">
        <v>109</v>
      </c>
      <c r="G234" s="18">
        <v>91</v>
      </c>
      <c r="H234" s="242">
        <v>120</v>
      </c>
      <c r="I234" s="242" t="s">
        <v>13</v>
      </c>
      <c r="J234" s="18"/>
      <c r="K234" s="18"/>
      <c r="L234" s="28">
        <v>0</v>
      </c>
      <c r="M234" s="243"/>
      <c r="N234" s="244">
        <f>L234*(1+M234)</f>
        <v>0</v>
      </c>
      <c r="O234" s="28">
        <f>H234*L234</f>
        <v>0</v>
      </c>
      <c r="P234" s="245">
        <f>H234*N234</f>
        <v>0</v>
      </c>
      <c r="Q234" s="305"/>
      <c r="R234" s="9"/>
      <c r="S234" s="128"/>
      <c r="T234" s="34">
        <v>0</v>
      </c>
      <c r="U234" s="35"/>
      <c r="V234" s="179">
        <f t="shared" ref="V234" si="144">T234*1.08</f>
        <v>0</v>
      </c>
      <c r="W234" s="100">
        <f>H234*T234</f>
        <v>0</v>
      </c>
      <c r="X234" s="100">
        <f>H234*V234</f>
        <v>0</v>
      </c>
      <c r="Y234" s="93"/>
      <c r="Z234" s="128"/>
    </row>
    <row r="235" spans="1:26" s="363" customFormat="1" ht="18.600000000000001" customHeight="1" thickBot="1"/>
    <row r="236" spans="1:26" s="127" customFormat="1" ht="15" customHeight="1" thickBot="1">
      <c r="A236" s="207"/>
      <c r="B236" s="211" t="s">
        <v>319</v>
      </c>
      <c r="C236" s="138"/>
      <c r="D236" s="190"/>
      <c r="E236" s="4"/>
      <c r="F236" s="138"/>
      <c r="G236" s="160"/>
      <c r="H236" s="258"/>
      <c r="I236" s="258"/>
      <c r="L236" s="13"/>
      <c r="O236" s="13"/>
      <c r="R236" s="257"/>
      <c r="T236" s="36"/>
      <c r="U236" s="37"/>
      <c r="V236" s="36"/>
      <c r="W236" s="36"/>
      <c r="X236" s="36"/>
      <c r="Y236" s="13"/>
    </row>
    <row r="237" spans="1:26" s="127" customFormat="1" ht="72.75" thickBot="1">
      <c r="A237" s="17">
        <v>1</v>
      </c>
      <c r="B237" s="212" t="s">
        <v>303</v>
      </c>
      <c r="C237" s="15"/>
      <c r="D237" s="186" t="s">
        <v>233</v>
      </c>
      <c r="E237" s="10" t="s">
        <v>15</v>
      </c>
      <c r="F237" s="74" t="s">
        <v>232</v>
      </c>
      <c r="G237" s="18">
        <v>15</v>
      </c>
      <c r="H237" s="242">
        <v>120</v>
      </c>
      <c r="I237" s="242" t="s">
        <v>13</v>
      </c>
      <c r="J237" s="18"/>
      <c r="K237" s="18"/>
      <c r="L237" s="28">
        <v>0</v>
      </c>
      <c r="M237" s="243"/>
      <c r="N237" s="244">
        <f>L237*(1+M237)</f>
        <v>0</v>
      </c>
      <c r="O237" s="28">
        <f>H237*L237</f>
        <v>0</v>
      </c>
      <c r="P237" s="245">
        <f>H237*N237</f>
        <v>0</v>
      </c>
      <c r="Q237" s="305"/>
      <c r="R237" s="9"/>
      <c r="S237" s="128"/>
      <c r="T237" s="34">
        <v>0</v>
      </c>
      <c r="U237" s="35"/>
      <c r="V237" s="179">
        <f t="shared" ref="V237" si="145">T237*1.08</f>
        <v>0</v>
      </c>
      <c r="W237" s="100">
        <f>H237*T237</f>
        <v>0</v>
      </c>
      <c r="X237" s="100">
        <f>H237*V237</f>
        <v>0</v>
      </c>
      <c r="Y237" s="93"/>
      <c r="Z237" s="128"/>
    </row>
    <row r="238" spans="1:26" s="363" customFormat="1" ht="18.600000000000001" customHeight="1" thickBot="1"/>
    <row r="239" spans="1:26" s="127" customFormat="1" ht="15" customHeight="1" thickBot="1">
      <c r="A239" s="207"/>
      <c r="B239" s="211" t="s">
        <v>320</v>
      </c>
      <c r="C239" s="138"/>
      <c r="D239" s="190"/>
      <c r="E239" s="4"/>
      <c r="F239" s="138"/>
      <c r="G239" s="160"/>
      <c r="H239" s="258"/>
      <c r="I239" s="258"/>
      <c r="L239" s="13"/>
      <c r="O239" s="13"/>
      <c r="R239" s="257"/>
      <c r="T239" s="36"/>
      <c r="U239" s="37"/>
      <c r="V239" s="36"/>
      <c r="W239" s="36"/>
      <c r="X239" s="36"/>
      <c r="Y239" s="13"/>
    </row>
    <row r="240" spans="1:26" s="127" customFormat="1" ht="57" thickBot="1">
      <c r="A240" s="17">
        <v>1</v>
      </c>
      <c r="B240" s="215" t="s">
        <v>272</v>
      </c>
      <c r="C240" s="15"/>
      <c r="D240" s="186"/>
      <c r="E240" s="10" t="s">
        <v>20</v>
      </c>
      <c r="F240" s="74" t="s">
        <v>270</v>
      </c>
      <c r="G240" s="354" t="s">
        <v>271</v>
      </c>
      <c r="H240" s="242">
        <v>180</v>
      </c>
      <c r="I240" s="242" t="s">
        <v>13</v>
      </c>
      <c r="J240" s="18"/>
      <c r="K240" s="18"/>
      <c r="L240" s="28">
        <v>0</v>
      </c>
      <c r="M240" s="243"/>
      <c r="N240" s="244">
        <f>L240*(1+M240)</f>
        <v>0</v>
      </c>
      <c r="O240" s="28">
        <f>H240*L240</f>
        <v>0</v>
      </c>
      <c r="P240" s="245">
        <f>H240*N240</f>
        <v>0</v>
      </c>
      <c r="Q240" s="305"/>
      <c r="R240" s="9"/>
      <c r="S240" s="128"/>
      <c r="T240" s="34">
        <v>0</v>
      </c>
      <c r="U240" s="35"/>
      <c r="V240" s="179">
        <f t="shared" ref="V240" si="146">T240*1.08</f>
        <v>0</v>
      </c>
      <c r="W240" s="100">
        <f>H240*T240</f>
        <v>0</v>
      </c>
      <c r="X240" s="100">
        <f>H240*V240</f>
        <v>0</v>
      </c>
      <c r="Y240" s="93"/>
      <c r="Z240" s="128"/>
    </row>
    <row r="241" spans="1:26" s="363" customFormat="1" ht="18.600000000000001" customHeight="1" thickBot="1"/>
    <row r="242" spans="1:26" s="127" customFormat="1" ht="15" customHeight="1" thickBot="1">
      <c r="A242" s="207"/>
      <c r="B242" s="211" t="s">
        <v>321</v>
      </c>
      <c r="C242" s="138"/>
      <c r="D242" s="190"/>
      <c r="E242" s="4"/>
      <c r="F242" s="138"/>
      <c r="G242" s="160"/>
      <c r="H242" s="258"/>
      <c r="I242" s="258"/>
      <c r="L242" s="13"/>
      <c r="O242" s="13"/>
      <c r="R242" s="257"/>
      <c r="T242" s="36"/>
      <c r="U242" s="37"/>
      <c r="V242" s="36"/>
      <c r="W242" s="36"/>
      <c r="X242" s="36"/>
      <c r="Y242" s="13"/>
    </row>
    <row r="243" spans="1:26" s="127" customFormat="1" ht="60.75" thickBot="1">
      <c r="A243" s="17">
        <v>1</v>
      </c>
      <c r="B243" s="212" t="s">
        <v>304</v>
      </c>
      <c r="C243" s="15"/>
      <c r="D243" s="186"/>
      <c r="E243" s="10" t="s">
        <v>17</v>
      </c>
      <c r="F243" s="74" t="s">
        <v>273</v>
      </c>
      <c r="G243" s="354" t="s">
        <v>271</v>
      </c>
      <c r="H243" s="242">
        <v>72</v>
      </c>
      <c r="I243" s="242" t="s">
        <v>13</v>
      </c>
      <c r="J243" s="18"/>
      <c r="K243" s="18"/>
      <c r="L243" s="28">
        <v>0</v>
      </c>
      <c r="M243" s="243"/>
      <c r="N243" s="244">
        <f>L243*(1+M243)</f>
        <v>0</v>
      </c>
      <c r="O243" s="28">
        <f>H243*L243</f>
        <v>0</v>
      </c>
      <c r="P243" s="245">
        <f>H243*N243</f>
        <v>0</v>
      </c>
      <c r="Q243" s="305"/>
      <c r="R243" s="9"/>
      <c r="S243" s="128"/>
      <c r="T243" s="34">
        <v>0</v>
      </c>
      <c r="U243" s="35"/>
      <c r="V243" s="179">
        <f t="shared" ref="V243" si="147">T243*1.08</f>
        <v>0</v>
      </c>
      <c r="W243" s="100">
        <f>H243*T243</f>
        <v>0</v>
      </c>
      <c r="X243" s="100">
        <f>H243*V243</f>
        <v>0</v>
      </c>
      <c r="Y243" s="93"/>
      <c r="Z243" s="128"/>
    </row>
    <row r="244" spans="1:26" s="363" customFormat="1" ht="18.600000000000001" customHeight="1" thickBot="1"/>
    <row r="245" spans="1:26" s="127" customFormat="1" ht="15" customHeight="1" thickBot="1">
      <c r="A245" s="207"/>
      <c r="B245" s="211" t="s">
        <v>322</v>
      </c>
      <c r="C245" s="138"/>
      <c r="D245" s="190"/>
      <c r="E245" s="4"/>
      <c r="F245" s="138"/>
      <c r="G245" s="160"/>
      <c r="H245" s="258"/>
      <c r="I245" s="258"/>
      <c r="L245" s="13"/>
      <c r="O245" s="13"/>
      <c r="R245" s="257"/>
      <c r="T245" s="36"/>
      <c r="U245" s="37"/>
      <c r="V245" s="36"/>
      <c r="W245" s="36"/>
      <c r="X245" s="36"/>
      <c r="Y245" s="13"/>
    </row>
    <row r="246" spans="1:26" s="127" customFormat="1" ht="24.75" thickBot="1">
      <c r="A246" s="17">
        <v>1</v>
      </c>
      <c r="B246" s="215" t="s">
        <v>305</v>
      </c>
      <c r="C246" s="15"/>
      <c r="D246" s="186"/>
      <c r="E246" s="10" t="s">
        <v>19</v>
      </c>
      <c r="F246" s="74" t="s">
        <v>274</v>
      </c>
      <c r="G246" s="5"/>
      <c r="H246" s="242">
        <v>800</v>
      </c>
      <c r="I246" s="242" t="s">
        <v>13</v>
      </c>
      <c r="J246" s="18"/>
      <c r="K246" s="18"/>
      <c r="L246" s="28">
        <v>0</v>
      </c>
      <c r="M246" s="243"/>
      <c r="N246" s="244">
        <f>L246*(1+M246)</f>
        <v>0</v>
      </c>
      <c r="O246" s="28">
        <f>H246*L246</f>
        <v>0</v>
      </c>
      <c r="P246" s="245">
        <f>H246*N246</f>
        <v>0</v>
      </c>
      <c r="Q246" s="305"/>
      <c r="R246" s="9"/>
      <c r="S246" s="128"/>
      <c r="T246" s="34">
        <v>0</v>
      </c>
      <c r="U246" s="35"/>
      <c r="V246" s="179">
        <f t="shared" ref="V246" si="148">T246*1.08</f>
        <v>0</v>
      </c>
      <c r="W246" s="100">
        <f>H246*T246</f>
        <v>0</v>
      </c>
      <c r="X246" s="100">
        <f>H246*V246</f>
        <v>0</v>
      </c>
      <c r="Y246" s="93"/>
      <c r="Z246" s="128"/>
    </row>
    <row r="247" spans="1:26" s="363" customFormat="1" ht="18.600000000000001" customHeight="1" thickBot="1"/>
    <row r="248" spans="1:26" s="127" customFormat="1" ht="15" customHeight="1" thickBot="1">
      <c r="A248" s="207"/>
      <c r="B248" s="211" t="s">
        <v>323</v>
      </c>
      <c r="C248" s="138"/>
      <c r="D248" s="190"/>
      <c r="E248" s="4"/>
      <c r="F248" s="138"/>
      <c r="G248" s="160"/>
      <c r="H248" s="258"/>
      <c r="I248" s="258"/>
      <c r="L248" s="13"/>
      <c r="O248" s="13"/>
      <c r="R248" s="257"/>
      <c r="T248" s="36"/>
      <c r="U248" s="37"/>
      <c r="V248" s="36"/>
      <c r="W248" s="36"/>
      <c r="X248" s="36"/>
      <c r="Y248" s="13"/>
    </row>
    <row r="249" spans="1:26" s="127" customFormat="1" ht="48.75" thickBot="1">
      <c r="A249" s="17">
        <v>1</v>
      </c>
      <c r="B249" s="215" t="s">
        <v>275</v>
      </c>
      <c r="C249" s="15"/>
      <c r="D249" s="186"/>
      <c r="E249" s="10" t="s">
        <v>20</v>
      </c>
      <c r="F249" s="70" t="s">
        <v>290</v>
      </c>
      <c r="G249" s="5">
        <v>60</v>
      </c>
      <c r="H249" s="242">
        <v>900</v>
      </c>
      <c r="I249" s="242" t="s">
        <v>13</v>
      </c>
      <c r="J249" s="18"/>
      <c r="K249" s="18"/>
      <c r="L249" s="28">
        <v>0</v>
      </c>
      <c r="M249" s="243"/>
      <c r="N249" s="244">
        <f>L249*(1+M249)</f>
        <v>0</v>
      </c>
      <c r="O249" s="28">
        <f>H249*L249</f>
        <v>0</v>
      </c>
      <c r="P249" s="245">
        <f>H249*N249</f>
        <v>0</v>
      </c>
      <c r="Q249" s="305"/>
      <c r="R249" s="9"/>
      <c r="S249" s="128"/>
      <c r="T249" s="34">
        <v>0</v>
      </c>
      <c r="U249" s="35"/>
      <c r="V249" s="179">
        <f t="shared" ref="V249" si="149">T249*1.08</f>
        <v>0</v>
      </c>
      <c r="W249" s="100">
        <f>H249*T249</f>
        <v>0</v>
      </c>
      <c r="X249" s="100">
        <f>H249*V249</f>
        <v>0</v>
      </c>
      <c r="Y249" s="93"/>
      <c r="Z249" s="128"/>
    </row>
    <row r="250" spans="1:26" s="363" customFormat="1" ht="18.600000000000001" customHeight="1" thickBot="1"/>
    <row r="251" spans="1:26" s="127" customFormat="1" ht="15" customHeight="1" thickBot="1">
      <c r="A251" s="207"/>
      <c r="B251" s="211" t="s">
        <v>324</v>
      </c>
      <c r="C251" s="138"/>
      <c r="D251" s="190"/>
      <c r="E251" s="4"/>
      <c r="F251" s="138"/>
      <c r="G251" s="160"/>
      <c r="H251" s="258"/>
      <c r="I251" s="258"/>
      <c r="L251" s="13"/>
      <c r="O251" s="13"/>
      <c r="R251" s="257"/>
      <c r="T251" s="36"/>
      <c r="U251" s="37"/>
      <c r="V251" s="36"/>
      <c r="W251" s="36"/>
      <c r="X251" s="36"/>
      <c r="Y251" s="13"/>
    </row>
    <row r="252" spans="1:26" s="127" customFormat="1" ht="48.75" customHeight="1" thickBot="1">
      <c r="A252" s="17">
        <v>1</v>
      </c>
      <c r="B252" s="215" t="s">
        <v>306</v>
      </c>
      <c r="C252" s="15" t="s">
        <v>289</v>
      </c>
      <c r="D252" s="186" t="s">
        <v>288</v>
      </c>
      <c r="E252" s="10" t="s">
        <v>17</v>
      </c>
      <c r="F252" s="70" t="s">
        <v>276</v>
      </c>
      <c r="G252" s="5">
        <v>45</v>
      </c>
      <c r="H252" s="242">
        <v>360</v>
      </c>
      <c r="I252" s="242" t="s">
        <v>13</v>
      </c>
      <c r="J252" s="18"/>
      <c r="K252" s="18"/>
      <c r="L252" s="28">
        <v>0</v>
      </c>
      <c r="M252" s="243"/>
      <c r="N252" s="244">
        <f>L252*(1+M252)</f>
        <v>0</v>
      </c>
      <c r="O252" s="28">
        <f>H252*L252</f>
        <v>0</v>
      </c>
      <c r="P252" s="245">
        <f>H252*N252</f>
        <v>0</v>
      </c>
      <c r="Q252" s="305"/>
      <c r="R252" s="9"/>
      <c r="S252" s="128"/>
      <c r="T252" s="34">
        <v>0</v>
      </c>
      <c r="U252" s="35"/>
      <c r="V252" s="179">
        <f t="shared" ref="V252" si="150">T252*1.08</f>
        <v>0</v>
      </c>
      <c r="W252" s="100">
        <f>H252*T252</f>
        <v>0</v>
      </c>
      <c r="X252" s="100">
        <f>H252*V252</f>
        <v>0</v>
      </c>
      <c r="Y252" s="93"/>
      <c r="Z252" s="128"/>
    </row>
    <row r="253" spans="1:26" s="127" customFormat="1" ht="12">
      <c r="A253" s="32"/>
      <c r="B253" s="113"/>
      <c r="C253" s="12"/>
      <c r="D253" s="12"/>
      <c r="E253" s="180"/>
      <c r="F253" s="130"/>
      <c r="G253" s="43"/>
      <c r="H253" s="22"/>
      <c r="I253" s="22"/>
      <c r="J253" s="285"/>
      <c r="K253" s="285"/>
      <c r="L253" s="44"/>
      <c r="M253" s="286"/>
      <c r="N253" s="287"/>
      <c r="O253" s="44"/>
      <c r="P253" s="14"/>
      <c r="Q253" s="285"/>
      <c r="R253" s="257"/>
      <c r="T253" s="36"/>
      <c r="U253" s="181"/>
      <c r="V253" s="36"/>
      <c r="W253" s="98"/>
      <c r="X253" s="98"/>
      <c r="Y253" s="13"/>
    </row>
    <row r="254" spans="1:26">
      <c r="B254" s="165" t="s">
        <v>97</v>
      </c>
      <c r="D254" s="162"/>
    </row>
    <row r="255" spans="1:26">
      <c r="A255" s="230" t="s">
        <v>1</v>
      </c>
      <c r="B255" s="165" t="s">
        <v>110</v>
      </c>
      <c r="D255" s="162"/>
    </row>
    <row r="256" spans="1:26">
      <c r="A256" s="230" t="s">
        <v>95</v>
      </c>
      <c r="B256" s="165" t="s">
        <v>96</v>
      </c>
      <c r="D256" s="162"/>
    </row>
    <row r="257" spans="2:4">
      <c r="D257" s="162"/>
    </row>
    <row r="258" spans="2:4">
      <c r="B258" s="225" t="s">
        <v>300</v>
      </c>
      <c r="D258" s="162"/>
    </row>
    <row r="259" spans="2:4" ht="38.25">
      <c r="B259" s="226" t="s">
        <v>325</v>
      </c>
      <c r="D259" s="162"/>
    </row>
    <row r="260" spans="2:4" ht="20.25" customHeight="1">
      <c r="B260" s="226" t="s">
        <v>326</v>
      </c>
      <c r="D260" s="162"/>
    </row>
    <row r="261" spans="2:4" ht="36" customHeight="1">
      <c r="B261" s="226" t="s">
        <v>327</v>
      </c>
      <c r="D261" s="162"/>
    </row>
    <row r="262" spans="2:4">
      <c r="B262" s="226" t="s">
        <v>301</v>
      </c>
      <c r="D262" s="162"/>
    </row>
    <row r="263" spans="2:4">
      <c r="B263" s="226"/>
      <c r="D263" s="162"/>
    </row>
    <row r="264" spans="2:4">
      <c r="D264" s="162"/>
    </row>
    <row r="265" spans="2:4">
      <c r="D265" s="162"/>
    </row>
    <row r="266" spans="2:4">
      <c r="D266" s="162"/>
    </row>
    <row r="267" spans="2:4">
      <c r="D267" s="162"/>
    </row>
    <row r="268" spans="2:4">
      <c r="D268" s="162"/>
    </row>
  </sheetData>
  <mergeCells count="45">
    <mergeCell ref="A241:XFD241"/>
    <mergeCell ref="A244:XFD244"/>
    <mergeCell ref="A247:XFD247"/>
    <mergeCell ref="A250:XFD250"/>
    <mergeCell ref="A181:XFD181"/>
    <mergeCell ref="A184:XFD184"/>
    <mergeCell ref="A187:XFD187"/>
    <mergeCell ref="A238:XFD238"/>
    <mergeCell ref="I207:N207"/>
    <mergeCell ref="I231:N231"/>
    <mergeCell ref="A202:XFD202"/>
    <mergeCell ref="A208:XFD208"/>
    <mergeCell ref="A217:XFD217"/>
    <mergeCell ref="A223:XFD223"/>
    <mergeCell ref="A3:XFD3"/>
    <mergeCell ref="A41:XFD41"/>
    <mergeCell ref="A47:XFD47"/>
    <mergeCell ref="A53:XFD53"/>
    <mergeCell ref="I192:N192"/>
    <mergeCell ref="J132:N132"/>
    <mergeCell ref="J150:N150"/>
    <mergeCell ref="A133:XFD133"/>
    <mergeCell ref="J162:N162"/>
    <mergeCell ref="I175:N175"/>
    <mergeCell ref="A104:Q104"/>
    <mergeCell ref="J52:N52"/>
    <mergeCell ref="J109:N109"/>
    <mergeCell ref="A176:XFD176"/>
    <mergeCell ref="A26:XFD26"/>
    <mergeCell ref="A105:XFD105"/>
    <mergeCell ref="J25:N25"/>
    <mergeCell ref="J40:N40"/>
    <mergeCell ref="J46:N46"/>
    <mergeCell ref="A235:XFD235"/>
    <mergeCell ref="A84:Q84"/>
    <mergeCell ref="A85:XFD85"/>
    <mergeCell ref="A95:Q95"/>
    <mergeCell ref="A151:XFD151"/>
    <mergeCell ref="A163:XFD163"/>
    <mergeCell ref="A166:XFD166"/>
    <mergeCell ref="A110:XFD110"/>
    <mergeCell ref="A232:XFD232"/>
    <mergeCell ref="A193:XFD193"/>
    <mergeCell ref="A199:XFD199"/>
    <mergeCell ref="I198:N198"/>
  </mergeCells>
  <phoneticPr fontId="0" type="noConversion"/>
  <printOptions horizontalCentered="1"/>
  <pageMargins left="0.39370078740157483" right="0.19685039370078741" top="0.6692913385826772" bottom="0.6692913385826772" header="0.39370078740157483" footer="0.39370078740157483"/>
  <pageSetup paperSize="9" scale="64" firstPageNumber="0" fitToHeight="0" orientation="landscape" horizontalDpi="300" verticalDpi="300" r:id="rId1"/>
  <headerFooter alignWithMargins="0">
    <oddHeader>&amp;LSPRAWA 144/2023&amp;C&amp;"Times New Roman,Pogrubiona"FORMULARZ CENOWY&amp;R&amp;"Arial CE,Pogrubiony"ZAŁĄCZNIK NR 8 DO SWZ</oddHeader>
    <oddFooter>&amp;R&amp;P</oddFooter>
  </headerFooter>
  <rowBreaks count="8" manualBreakCount="8">
    <brk id="40" max="25" man="1"/>
    <brk id="69" max="25" man="1"/>
    <brk id="95" max="25" man="1"/>
    <brk id="132" max="16383" man="1"/>
    <brk id="155" max="24" man="1"/>
    <brk id="186" max="16383" man="1"/>
    <brk id="216" max="16383" man="1"/>
    <brk id="2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34"/>
  <sheetViews>
    <sheetView tabSelected="1" view="pageBreakPreview" topLeftCell="A25" zoomScaleSheetLayoutView="100" workbookViewId="0">
      <selection activeCell="J8" sqref="J8"/>
    </sheetView>
  </sheetViews>
  <sheetFormatPr defaultColWidth="9.140625" defaultRowHeight="12.75"/>
  <cols>
    <col min="1" max="1" width="4.140625" style="162" customWidth="1"/>
    <col min="2" max="2" width="23" style="162" customWidth="1"/>
    <col min="3" max="5" width="9.140625" style="162"/>
    <col min="6" max="6" width="20.85546875" style="162" customWidth="1"/>
    <col min="7" max="12" width="9.140625" style="162"/>
    <col min="13" max="13" width="6.85546875" style="162" customWidth="1"/>
    <col min="14" max="14" width="9.140625" style="162"/>
    <col min="15" max="15" width="17.28515625" style="162" customWidth="1"/>
    <col min="16" max="16" width="19.85546875" style="162" customWidth="1"/>
    <col min="17" max="16384" width="9.140625" style="162"/>
  </cols>
  <sheetData>
    <row r="1" spans="1:18" s="20" customFormat="1" ht="77.25" customHeight="1">
      <c r="A1" s="327" t="s">
        <v>0</v>
      </c>
      <c r="B1" s="328" t="s">
        <v>171</v>
      </c>
      <c r="C1" s="328" t="s">
        <v>1</v>
      </c>
      <c r="D1" s="328" t="s">
        <v>2</v>
      </c>
      <c r="E1" s="3" t="s">
        <v>30</v>
      </c>
      <c r="F1" s="328" t="s">
        <v>286</v>
      </c>
      <c r="G1" s="327" t="s">
        <v>29</v>
      </c>
      <c r="H1" s="329" t="s">
        <v>24</v>
      </c>
      <c r="I1" s="330" t="s">
        <v>3</v>
      </c>
      <c r="J1" s="329" t="s">
        <v>4</v>
      </c>
      <c r="K1" s="3" t="s">
        <v>26</v>
      </c>
      <c r="L1" s="51" t="s">
        <v>5</v>
      </c>
      <c r="M1" s="52" t="s">
        <v>28</v>
      </c>
      <c r="N1" s="53" t="s">
        <v>27</v>
      </c>
      <c r="O1" s="53" t="s">
        <v>6</v>
      </c>
      <c r="P1" s="54" t="s">
        <v>7</v>
      </c>
      <c r="Q1" s="176" t="s">
        <v>207</v>
      </c>
      <c r="R1" s="27" t="s">
        <v>172</v>
      </c>
    </row>
    <row r="2" spans="1:18">
      <c r="A2" s="331">
        <v>1</v>
      </c>
      <c r="B2" s="332" t="s">
        <v>8</v>
      </c>
      <c r="C2" s="332" t="s">
        <v>9</v>
      </c>
      <c r="D2" s="332" t="s">
        <v>10</v>
      </c>
      <c r="E2" s="333">
        <v>5</v>
      </c>
      <c r="F2" s="332" t="s">
        <v>11</v>
      </c>
      <c r="G2" s="331">
        <v>7</v>
      </c>
      <c r="H2" s="334">
        <v>8</v>
      </c>
      <c r="I2" s="335">
        <v>9</v>
      </c>
      <c r="J2" s="166">
        <v>10</v>
      </c>
      <c r="K2" s="166">
        <v>11</v>
      </c>
      <c r="L2" s="55">
        <v>12</v>
      </c>
      <c r="M2" s="167">
        <v>13</v>
      </c>
      <c r="N2" s="167">
        <v>14</v>
      </c>
      <c r="O2" s="167">
        <v>15</v>
      </c>
      <c r="P2" s="167">
        <v>16</v>
      </c>
      <c r="Q2" s="167">
        <v>17</v>
      </c>
      <c r="R2" s="167">
        <v>18</v>
      </c>
    </row>
    <row r="3" spans="1:18" ht="13.5" thickBot="1">
      <c r="A3" s="374"/>
      <c r="B3" s="375"/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</row>
    <row r="4" spans="1:18" ht="20.100000000000001" customHeight="1">
      <c r="A4" s="207"/>
      <c r="B4" s="337" t="s">
        <v>308</v>
      </c>
      <c r="C4" s="138"/>
      <c r="D4" s="138"/>
      <c r="E4" s="4"/>
      <c r="F4" s="138"/>
      <c r="G4" s="139"/>
      <c r="H4" s="338"/>
      <c r="I4" s="258"/>
      <c r="J4" s="136"/>
      <c r="K4" s="169"/>
      <c r="L4" s="56"/>
      <c r="M4" s="168"/>
      <c r="N4" s="169"/>
      <c r="O4" s="170"/>
      <c r="P4" s="169"/>
      <c r="Q4" s="169"/>
      <c r="R4" s="169"/>
    </row>
    <row r="5" spans="1:18" ht="48" customHeight="1">
      <c r="A5" s="17">
        <v>1</v>
      </c>
      <c r="B5" s="112" t="s">
        <v>173</v>
      </c>
      <c r="C5" s="15" t="s">
        <v>160</v>
      </c>
      <c r="D5" s="15" t="s">
        <v>12</v>
      </c>
      <c r="E5" s="339" t="s">
        <v>21</v>
      </c>
      <c r="F5" s="74" t="s">
        <v>201</v>
      </c>
      <c r="G5" s="8" t="s">
        <v>174</v>
      </c>
      <c r="H5" s="340">
        <v>160</v>
      </c>
      <c r="I5" s="242" t="s">
        <v>13</v>
      </c>
      <c r="J5" s="206"/>
      <c r="K5" s="18"/>
      <c r="L5" s="58">
        <v>0</v>
      </c>
      <c r="M5" s="59"/>
      <c r="N5" s="60">
        <f>L5*(1+M5)</f>
        <v>0</v>
      </c>
      <c r="O5" s="61">
        <f>H5*L5</f>
        <v>0</v>
      </c>
      <c r="P5" s="62">
        <f>H5*N5</f>
        <v>0</v>
      </c>
      <c r="Q5" s="62"/>
      <c r="R5" s="171"/>
    </row>
    <row r="6" spans="1:18" ht="45.75" customHeight="1">
      <c r="A6" s="17">
        <v>2</v>
      </c>
      <c r="B6" s="15" t="s">
        <v>14</v>
      </c>
      <c r="C6" s="15" t="s">
        <v>14</v>
      </c>
      <c r="D6" s="15" t="s">
        <v>14</v>
      </c>
      <c r="E6" s="339" t="s">
        <v>21</v>
      </c>
      <c r="F6" s="74" t="s">
        <v>208</v>
      </c>
      <c r="G6" s="8" t="s">
        <v>175</v>
      </c>
      <c r="H6" s="340">
        <v>48</v>
      </c>
      <c r="I6" s="242" t="s">
        <v>13</v>
      </c>
      <c r="J6" s="341"/>
      <c r="K6" s="57"/>
      <c r="L6" s="58">
        <v>0</v>
      </c>
      <c r="M6" s="59"/>
      <c r="N6" s="60">
        <f>L6*(1+M6)</f>
        <v>0</v>
      </c>
      <c r="O6" s="61">
        <f>H6*L6</f>
        <v>0</v>
      </c>
      <c r="P6" s="62">
        <f>H6*N6</f>
        <v>0</v>
      </c>
      <c r="Q6" s="62"/>
      <c r="R6" s="171"/>
    </row>
    <row r="7" spans="1:18" ht="45.75" customHeight="1">
      <c r="A7" s="17">
        <v>3</v>
      </c>
      <c r="B7" s="15" t="s">
        <v>14</v>
      </c>
      <c r="C7" s="15" t="s">
        <v>14</v>
      </c>
      <c r="D7" s="15" t="s">
        <v>14</v>
      </c>
      <c r="E7" s="339" t="s">
        <v>20</v>
      </c>
      <c r="F7" s="74" t="s">
        <v>202</v>
      </c>
      <c r="G7" s="8" t="s">
        <v>175</v>
      </c>
      <c r="H7" s="340">
        <v>36</v>
      </c>
      <c r="I7" s="242" t="s">
        <v>13</v>
      </c>
      <c r="J7" s="341"/>
      <c r="K7" s="57"/>
      <c r="L7" s="58">
        <v>0</v>
      </c>
      <c r="M7" s="59"/>
      <c r="N7" s="60">
        <f>L7*(1+M7)</f>
        <v>0</v>
      </c>
      <c r="O7" s="61">
        <f>H7*L7</f>
        <v>0</v>
      </c>
      <c r="P7" s="62">
        <f>H7*N7</f>
        <v>0</v>
      </c>
      <c r="Q7" s="62"/>
      <c r="R7" s="171"/>
    </row>
    <row r="8" spans="1:18" ht="45.75" customHeight="1">
      <c r="A8" s="17">
        <v>4</v>
      </c>
      <c r="B8" s="15" t="s">
        <v>14</v>
      </c>
      <c r="C8" s="15" t="s">
        <v>14</v>
      </c>
      <c r="D8" s="15" t="s">
        <v>14</v>
      </c>
      <c r="E8" s="339" t="s">
        <v>20</v>
      </c>
      <c r="F8" s="74" t="s">
        <v>209</v>
      </c>
      <c r="G8" s="8" t="s">
        <v>175</v>
      </c>
      <c r="H8" s="340">
        <v>36</v>
      </c>
      <c r="I8" s="242" t="s">
        <v>13</v>
      </c>
      <c r="J8" s="341"/>
      <c r="K8" s="57"/>
      <c r="L8" s="58">
        <v>0</v>
      </c>
      <c r="M8" s="59"/>
      <c r="N8" s="60">
        <f>L8*(1+M8)</f>
        <v>0</v>
      </c>
      <c r="O8" s="61">
        <f>H8*L8</f>
        <v>0</v>
      </c>
      <c r="P8" s="62">
        <f>H8*N8</f>
        <v>0</v>
      </c>
      <c r="Q8" s="62"/>
      <c r="R8" s="171"/>
    </row>
    <row r="9" spans="1:18" ht="45.75" customHeight="1">
      <c r="A9" s="17">
        <v>5</v>
      </c>
      <c r="B9" s="15" t="s">
        <v>14</v>
      </c>
      <c r="C9" s="15" t="s">
        <v>14</v>
      </c>
      <c r="D9" s="15" t="s">
        <v>14</v>
      </c>
      <c r="E9" s="339" t="s">
        <v>19</v>
      </c>
      <c r="F9" s="74" t="s">
        <v>210</v>
      </c>
      <c r="G9" s="8" t="s">
        <v>175</v>
      </c>
      <c r="H9" s="340">
        <v>48</v>
      </c>
      <c r="I9" s="242" t="s">
        <v>13</v>
      </c>
      <c r="J9" s="341"/>
      <c r="K9" s="57"/>
      <c r="L9" s="58">
        <v>0</v>
      </c>
      <c r="M9" s="59"/>
      <c r="N9" s="60">
        <f>L9*(1+M9)</f>
        <v>0</v>
      </c>
      <c r="O9" s="61">
        <f>H9*L9</f>
        <v>0</v>
      </c>
      <c r="P9" s="62">
        <f>H9*N9</f>
        <v>0</v>
      </c>
      <c r="Q9" s="62"/>
      <c r="R9" s="171"/>
    </row>
    <row r="10" spans="1:18" ht="24.95" customHeight="1">
      <c r="A10" s="370" t="s">
        <v>168</v>
      </c>
      <c r="B10" s="371"/>
      <c r="C10" s="371"/>
      <c r="D10" s="371"/>
      <c r="E10" s="342"/>
      <c r="F10" s="130"/>
      <c r="G10" s="343"/>
      <c r="H10" s="262"/>
      <c r="I10" s="22"/>
      <c r="J10" s="266"/>
      <c r="K10" s="63"/>
      <c r="L10" s="64"/>
      <c r="M10" s="65"/>
      <c r="N10" s="66"/>
      <c r="O10" s="67">
        <f>SUM(O5:O9)</f>
        <v>0</v>
      </c>
      <c r="P10" s="68">
        <f>SUM(P5:P9)</f>
        <v>0</v>
      </c>
      <c r="Q10" s="69"/>
      <c r="R10" s="169"/>
    </row>
    <row r="11" spans="1:18" ht="13.5" thickBot="1">
      <c r="A11" s="372"/>
      <c r="B11" s="373"/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</row>
    <row r="12" spans="1:18" ht="20.100000000000001" customHeight="1">
      <c r="A12" s="207"/>
      <c r="B12" s="337" t="s">
        <v>281</v>
      </c>
      <c r="C12" s="138"/>
      <c r="D12" s="138"/>
      <c r="E12" s="4"/>
      <c r="F12" s="138"/>
      <c r="G12" s="139"/>
      <c r="H12" s="338"/>
      <c r="I12" s="258"/>
      <c r="J12" s="136"/>
      <c r="K12" s="169"/>
      <c r="L12" s="56"/>
      <c r="M12" s="168"/>
      <c r="N12" s="169"/>
      <c r="O12" s="170"/>
      <c r="P12" s="169"/>
      <c r="Q12" s="169"/>
      <c r="R12" s="169"/>
    </row>
    <row r="13" spans="1:18" ht="48" customHeight="1">
      <c r="A13" s="17">
        <v>1</v>
      </c>
      <c r="B13" s="112" t="s">
        <v>173</v>
      </c>
      <c r="C13" s="15" t="s">
        <v>160</v>
      </c>
      <c r="D13" s="15" t="s">
        <v>12</v>
      </c>
      <c r="E13" s="339" t="s">
        <v>176</v>
      </c>
      <c r="F13" s="74" t="s">
        <v>203</v>
      </c>
      <c r="G13" s="8" t="s">
        <v>177</v>
      </c>
      <c r="H13" s="340">
        <v>12</v>
      </c>
      <c r="I13" s="242" t="s">
        <v>13</v>
      </c>
      <c r="J13" s="341"/>
      <c r="K13" s="57"/>
      <c r="L13" s="58">
        <v>0</v>
      </c>
      <c r="M13" s="59"/>
      <c r="N13" s="60">
        <f>L13*(1+M13)</f>
        <v>0</v>
      </c>
      <c r="O13" s="67">
        <f>H13*L13</f>
        <v>0</v>
      </c>
      <c r="P13" s="68">
        <f>H13*N13</f>
        <v>0</v>
      </c>
      <c r="Q13" s="62"/>
      <c r="R13" s="171"/>
    </row>
    <row r="14" spans="1:18" ht="13.5" thickBot="1">
      <c r="A14" s="372"/>
      <c r="B14" s="373"/>
      <c r="C14" s="373"/>
      <c r="D14" s="373"/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</row>
    <row r="15" spans="1:18" ht="20.100000000000001" customHeight="1">
      <c r="A15" s="207"/>
      <c r="B15" s="337" t="s">
        <v>282</v>
      </c>
      <c r="C15" s="138"/>
      <c r="D15" s="138"/>
      <c r="E15" s="4"/>
      <c r="F15" s="138"/>
      <c r="G15" s="139"/>
      <c r="H15" s="338"/>
      <c r="I15" s="258"/>
      <c r="J15" s="136"/>
      <c r="K15" s="169"/>
      <c r="L15" s="56"/>
      <c r="M15" s="168"/>
      <c r="N15" s="169"/>
      <c r="O15" s="170"/>
      <c r="P15" s="169"/>
      <c r="Q15" s="169"/>
      <c r="R15" s="169"/>
    </row>
    <row r="16" spans="1:18" ht="78.75" customHeight="1">
      <c r="A16" s="17">
        <v>1</v>
      </c>
      <c r="B16" s="112" t="s">
        <v>178</v>
      </c>
      <c r="C16" s="142"/>
      <c r="D16" s="142"/>
      <c r="E16" s="339" t="s">
        <v>61</v>
      </c>
      <c r="F16" s="74" t="s">
        <v>204</v>
      </c>
      <c r="G16" s="8" t="s">
        <v>179</v>
      </c>
      <c r="H16" s="340">
        <v>12</v>
      </c>
      <c r="I16" s="242" t="s">
        <v>13</v>
      </c>
      <c r="J16" s="341"/>
      <c r="K16" s="18"/>
      <c r="L16" s="62">
        <v>0</v>
      </c>
      <c r="M16" s="59"/>
      <c r="N16" s="60">
        <f>L16*(1+M16)</f>
        <v>0</v>
      </c>
      <c r="O16" s="61">
        <f>H16*L16</f>
        <v>0</v>
      </c>
      <c r="P16" s="62">
        <f>H16*N16</f>
        <v>0</v>
      </c>
      <c r="Q16" s="62"/>
      <c r="R16" s="171"/>
    </row>
    <row r="17" spans="1:18" ht="66" customHeight="1">
      <c r="A17" s="17">
        <v>2</v>
      </c>
      <c r="B17" s="15" t="s">
        <v>14</v>
      </c>
      <c r="C17" s="142"/>
      <c r="D17" s="142"/>
      <c r="E17" s="339" t="s">
        <v>176</v>
      </c>
      <c r="F17" s="74" t="s">
        <v>180</v>
      </c>
      <c r="G17" s="8" t="s">
        <v>179</v>
      </c>
      <c r="H17" s="340">
        <v>12</v>
      </c>
      <c r="I17" s="242" t="s">
        <v>13</v>
      </c>
      <c r="J17" s="341"/>
      <c r="K17" s="57"/>
      <c r="L17" s="62">
        <v>0</v>
      </c>
      <c r="M17" s="59"/>
      <c r="N17" s="60">
        <f>L17*(1+M17)</f>
        <v>0</v>
      </c>
      <c r="O17" s="61">
        <f>H17*L17</f>
        <v>0</v>
      </c>
      <c r="P17" s="62">
        <f>H17*N17</f>
        <v>0</v>
      </c>
      <c r="Q17" s="62"/>
      <c r="R17" s="171"/>
    </row>
    <row r="18" spans="1:18" ht="24.95" customHeight="1">
      <c r="A18" s="370" t="s">
        <v>168</v>
      </c>
      <c r="B18" s="371"/>
      <c r="C18" s="371"/>
      <c r="D18" s="371"/>
      <c r="E18" s="342"/>
      <c r="F18" s="130"/>
      <c r="G18" s="343"/>
      <c r="H18" s="262"/>
      <c r="I18" s="22"/>
      <c r="J18" s="266"/>
      <c r="K18" s="63"/>
      <c r="L18" s="64"/>
      <c r="M18" s="65"/>
      <c r="N18" s="66"/>
      <c r="O18" s="67">
        <f>SUM(O16:O17)</f>
        <v>0</v>
      </c>
      <c r="P18" s="68">
        <f>SUM(P16:P17)</f>
        <v>0</v>
      </c>
      <c r="Q18" s="69"/>
      <c r="R18" s="169"/>
    </row>
    <row r="19" spans="1:18" ht="13.5" thickBot="1">
      <c r="A19" s="372"/>
      <c r="B19" s="373"/>
      <c r="C19" s="373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</row>
    <row r="20" spans="1:18" ht="20.100000000000001" customHeight="1">
      <c r="A20" s="207"/>
      <c r="B20" s="337" t="s">
        <v>283</v>
      </c>
      <c r="C20" s="138"/>
      <c r="D20" s="138"/>
      <c r="E20" s="4"/>
      <c r="F20" s="138"/>
      <c r="G20" s="139"/>
      <c r="H20" s="338"/>
      <c r="I20" s="258"/>
      <c r="J20" s="136"/>
      <c r="K20" s="169"/>
      <c r="L20" s="56"/>
      <c r="M20" s="168"/>
      <c r="N20" s="169"/>
      <c r="O20" s="170"/>
      <c r="P20" s="169"/>
      <c r="Q20" s="169"/>
      <c r="R20" s="169"/>
    </row>
    <row r="21" spans="1:18" ht="52.5" customHeight="1">
      <c r="A21" s="17">
        <v>1</v>
      </c>
      <c r="B21" s="112" t="s">
        <v>181</v>
      </c>
      <c r="C21" s="142"/>
      <c r="D21" s="142"/>
      <c r="E21" s="344" t="s">
        <v>61</v>
      </c>
      <c r="F21" s="345" t="s">
        <v>205</v>
      </c>
      <c r="G21" s="346" t="s">
        <v>182</v>
      </c>
      <c r="H21" s="340">
        <v>400</v>
      </c>
      <c r="I21" s="242" t="s">
        <v>13</v>
      </c>
      <c r="J21" s="341"/>
      <c r="K21" s="57"/>
      <c r="L21" s="62">
        <v>0</v>
      </c>
      <c r="M21" s="59"/>
      <c r="N21" s="60">
        <f>L21*(1+M21)</f>
        <v>0</v>
      </c>
      <c r="O21" s="61">
        <f>H21*L21</f>
        <v>0</v>
      </c>
      <c r="P21" s="62">
        <f>H21*N21</f>
        <v>0</v>
      </c>
      <c r="Q21" s="62"/>
      <c r="R21" s="171"/>
    </row>
    <row r="22" spans="1:18" ht="49.5" customHeight="1">
      <c r="A22" s="17">
        <v>2</v>
      </c>
      <c r="B22" s="15" t="s">
        <v>14</v>
      </c>
      <c r="C22" s="142"/>
      <c r="D22" s="142"/>
      <c r="E22" s="344" t="s">
        <v>20</v>
      </c>
      <c r="F22" s="345" t="s">
        <v>206</v>
      </c>
      <c r="G22" s="346" t="s">
        <v>182</v>
      </c>
      <c r="H22" s="340">
        <v>360</v>
      </c>
      <c r="I22" s="242" t="s">
        <v>13</v>
      </c>
      <c r="J22" s="341"/>
      <c r="K22" s="57"/>
      <c r="L22" s="62">
        <v>0</v>
      </c>
      <c r="M22" s="59"/>
      <c r="N22" s="60">
        <f>L22*(1+M22)</f>
        <v>0</v>
      </c>
      <c r="O22" s="61">
        <f>H22*L22</f>
        <v>0</v>
      </c>
      <c r="P22" s="62">
        <f>H22*N22</f>
        <v>0</v>
      </c>
      <c r="Q22" s="62"/>
      <c r="R22" s="171"/>
    </row>
    <row r="23" spans="1:18" ht="24.95" customHeight="1">
      <c r="A23" s="370" t="s">
        <v>168</v>
      </c>
      <c r="B23" s="371"/>
      <c r="C23" s="371"/>
      <c r="D23" s="371"/>
      <c r="E23" s="342"/>
      <c r="F23" s="130"/>
      <c r="G23" s="343"/>
      <c r="H23" s="262"/>
      <c r="I23" s="22"/>
      <c r="J23" s="266"/>
      <c r="K23" s="63"/>
      <c r="L23" s="64"/>
      <c r="M23" s="65"/>
      <c r="N23" s="66"/>
      <c r="O23" s="67">
        <f>SUM(O21:O22)</f>
        <v>0</v>
      </c>
      <c r="P23" s="68">
        <f>SUM(P21:P22)</f>
        <v>0</v>
      </c>
      <c r="Q23" s="69"/>
      <c r="R23" s="169"/>
    </row>
    <row r="24" spans="1:18" ht="13.5" thickBot="1">
      <c r="A24" s="372"/>
      <c r="B24" s="373"/>
      <c r="C24" s="373"/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</row>
    <row r="25" spans="1:18" ht="20.100000000000001" customHeight="1">
      <c r="A25" s="207"/>
      <c r="B25" s="337" t="s">
        <v>284</v>
      </c>
      <c r="C25" s="138"/>
      <c r="D25" s="138"/>
      <c r="E25" s="4"/>
      <c r="F25" s="138"/>
      <c r="G25" s="139"/>
      <c r="H25" s="338"/>
      <c r="I25" s="258"/>
      <c r="J25" s="136"/>
      <c r="K25" s="169"/>
      <c r="L25" s="56"/>
      <c r="M25" s="168"/>
      <c r="N25" s="169"/>
      <c r="O25" s="170"/>
      <c r="P25" s="127"/>
      <c r="Q25" s="175"/>
    </row>
    <row r="26" spans="1:18" ht="42" customHeight="1">
      <c r="A26" s="17">
        <v>1</v>
      </c>
      <c r="B26" s="112" t="s">
        <v>183</v>
      </c>
      <c r="C26" s="142"/>
      <c r="D26" s="142"/>
      <c r="E26" s="344" t="s">
        <v>19</v>
      </c>
      <c r="F26" s="345" t="s">
        <v>184</v>
      </c>
      <c r="G26" s="346" t="s">
        <v>185</v>
      </c>
      <c r="H26" s="340">
        <v>48</v>
      </c>
      <c r="I26" s="242" t="s">
        <v>13</v>
      </c>
      <c r="J26" s="341"/>
      <c r="K26" s="57"/>
      <c r="L26" s="62">
        <v>0</v>
      </c>
      <c r="M26" s="59"/>
      <c r="N26" s="60">
        <f>L26*(1+M26)</f>
        <v>0</v>
      </c>
      <c r="O26" s="61">
        <f>H26*L26</f>
        <v>0</v>
      </c>
      <c r="P26" s="62">
        <f>H26*N26</f>
        <v>0</v>
      </c>
      <c r="Q26" s="171"/>
      <c r="R26" s="171"/>
    </row>
    <row r="27" spans="1:18" ht="52.5" customHeight="1">
      <c r="A27" s="17">
        <v>2</v>
      </c>
      <c r="B27" s="15" t="s">
        <v>14</v>
      </c>
      <c r="C27" s="142"/>
      <c r="D27" s="142"/>
      <c r="E27" s="344" t="s">
        <v>19</v>
      </c>
      <c r="F27" s="345" t="s">
        <v>211</v>
      </c>
      <c r="G27" s="346" t="s">
        <v>185</v>
      </c>
      <c r="H27" s="340">
        <v>48</v>
      </c>
      <c r="I27" s="242" t="s">
        <v>13</v>
      </c>
      <c r="J27" s="341"/>
      <c r="K27" s="57"/>
      <c r="L27" s="62">
        <v>0</v>
      </c>
      <c r="M27" s="59"/>
      <c r="N27" s="60">
        <f>L27*(1+M27)</f>
        <v>0</v>
      </c>
      <c r="O27" s="61">
        <f>H27*L27</f>
        <v>0</v>
      </c>
      <c r="P27" s="62">
        <f>H27*N27</f>
        <v>0</v>
      </c>
      <c r="Q27" s="171"/>
      <c r="R27" s="171"/>
    </row>
    <row r="28" spans="1:18" ht="24.95" customHeight="1">
      <c r="A28" s="370" t="s">
        <v>168</v>
      </c>
      <c r="B28" s="371"/>
      <c r="C28" s="371"/>
      <c r="D28" s="371"/>
      <c r="E28" s="342"/>
      <c r="F28" s="130"/>
      <c r="G28" s="343"/>
      <c r="H28" s="262"/>
      <c r="I28" s="22"/>
      <c r="J28" s="266"/>
      <c r="K28" s="63"/>
      <c r="L28" s="64"/>
      <c r="M28" s="65"/>
      <c r="N28" s="66"/>
      <c r="O28" s="67">
        <f>SUM(O26:O27)</f>
        <v>0</v>
      </c>
      <c r="P28" s="68">
        <f>SUM(P26:P27)</f>
        <v>0</v>
      </c>
      <c r="Q28" s="69"/>
      <c r="R28" s="169"/>
    </row>
    <row r="29" spans="1:18" ht="13.5" thickBot="1">
      <c r="A29" s="372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</row>
    <row r="30" spans="1:18" ht="20.100000000000001" customHeight="1">
      <c r="A30" s="207"/>
      <c r="B30" s="337" t="s">
        <v>285</v>
      </c>
      <c r="C30" s="138"/>
      <c r="D30" s="138"/>
      <c r="E30" s="4"/>
      <c r="F30" s="138"/>
      <c r="G30" s="139"/>
      <c r="H30" s="338"/>
      <c r="I30" s="258"/>
      <c r="J30" s="136"/>
      <c r="K30" s="169"/>
      <c r="L30" s="56"/>
      <c r="M30" s="168"/>
      <c r="N30" s="169"/>
      <c r="O30" s="170"/>
      <c r="P30" s="169"/>
      <c r="Q30" s="14"/>
      <c r="R30" s="127"/>
    </row>
    <row r="31" spans="1:18" ht="38.25">
      <c r="A31" s="17">
        <v>1</v>
      </c>
      <c r="B31" s="112" t="s">
        <v>186</v>
      </c>
      <c r="C31" s="142"/>
      <c r="D31" s="142"/>
      <c r="E31" s="344" t="s">
        <v>19</v>
      </c>
      <c r="F31" s="345" t="s">
        <v>187</v>
      </c>
      <c r="G31" s="346" t="s">
        <v>188</v>
      </c>
      <c r="H31" s="340">
        <v>100</v>
      </c>
      <c r="I31" s="242" t="s">
        <v>13</v>
      </c>
      <c r="J31" s="206"/>
      <c r="K31" s="57"/>
      <c r="L31" s="62">
        <v>0</v>
      </c>
      <c r="M31" s="59"/>
      <c r="N31" s="60">
        <f>L31*(1+M31)</f>
        <v>0</v>
      </c>
      <c r="O31" s="61">
        <f>H31*L31</f>
        <v>0</v>
      </c>
      <c r="P31" s="62">
        <f>H31*N31</f>
        <v>0</v>
      </c>
      <c r="Q31" s="173"/>
      <c r="R31" s="174"/>
    </row>
    <row r="32" spans="1:18" ht="59.25" customHeight="1">
      <c r="A32" s="17">
        <v>2</v>
      </c>
      <c r="B32" s="15" t="s">
        <v>14</v>
      </c>
      <c r="C32" s="142"/>
      <c r="D32" s="142"/>
      <c r="E32" s="344" t="s">
        <v>21</v>
      </c>
      <c r="F32" s="345" t="s">
        <v>309</v>
      </c>
      <c r="G32" s="346" t="s">
        <v>188</v>
      </c>
      <c r="H32" s="340">
        <v>400</v>
      </c>
      <c r="I32" s="242" t="s">
        <v>13</v>
      </c>
      <c r="J32" s="206"/>
      <c r="K32" s="57"/>
      <c r="L32" s="62">
        <v>0</v>
      </c>
      <c r="M32" s="59"/>
      <c r="N32" s="60">
        <f>L32*(1+M32)</f>
        <v>0</v>
      </c>
      <c r="O32" s="61">
        <f>H32*L32</f>
        <v>0</v>
      </c>
      <c r="P32" s="62">
        <f>H32*N32</f>
        <v>0</v>
      </c>
      <c r="Q32" s="204"/>
      <c r="R32" s="171"/>
    </row>
    <row r="33" spans="1:18" ht="37.5" customHeight="1">
      <c r="A33" s="17">
        <v>3</v>
      </c>
      <c r="B33" s="15" t="s">
        <v>14</v>
      </c>
      <c r="C33" s="142"/>
      <c r="D33" s="142"/>
      <c r="E33" s="344" t="s">
        <v>23</v>
      </c>
      <c r="F33" s="345" t="s">
        <v>310</v>
      </c>
      <c r="G33" s="346" t="s">
        <v>188</v>
      </c>
      <c r="H33" s="340">
        <v>160</v>
      </c>
      <c r="I33" s="242" t="s">
        <v>13</v>
      </c>
      <c r="J33" s="206"/>
      <c r="K33" s="57"/>
      <c r="L33" s="62">
        <v>0</v>
      </c>
      <c r="M33" s="59"/>
      <c r="N33" s="60">
        <f>L33*(1+M33)</f>
        <v>0</v>
      </c>
      <c r="O33" s="61">
        <f>H33*L33</f>
        <v>0</v>
      </c>
      <c r="P33" s="62">
        <f>H33*N33</f>
        <v>0</v>
      </c>
      <c r="Q33" s="205"/>
      <c r="R33" s="171"/>
    </row>
    <row r="34" spans="1:18" ht="24.95" customHeight="1">
      <c r="A34" s="370" t="s">
        <v>168</v>
      </c>
      <c r="B34" s="371"/>
      <c r="C34" s="371"/>
      <c r="D34" s="371"/>
      <c r="E34" s="342"/>
      <c r="F34" s="130"/>
      <c r="G34" s="343"/>
      <c r="H34" s="262"/>
      <c r="I34" s="22"/>
      <c r="J34" s="266"/>
      <c r="K34" s="63"/>
      <c r="L34" s="64"/>
      <c r="M34" s="65"/>
      <c r="N34" s="66"/>
      <c r="O34" s="67">
        <f>SUM(O31:O33)</f>
        <v>0</v>
      </c>
      <c r="P34" s="68">
        <f>SUM(P31:P33)</f>
        <v>0</v>
      </c>
      <c r="Q34" s="69"/>
      <c r="R34" s="169"/>
    </row>
  </sheetData>
  <mergeCells count="11">
    <mergeCell ref="A11:R11"/>
    <mergeCell ref="A14:R14"/>
    <mergeCell ref="A3:R3"/>
    <mergeCell ref="A10:D10"/>
    <mergeCell ref="A18:D18"/>
    <mergeCell ref="A34:D34"/>
    <mergeCell ref="A19:R19"/>
    <mergeCell ref="A23:D23"/>
    <mergeCell ref="A24:R24"/>
    <mergeCell ref="A28:D28"/>
    <mergeCell ref="A29:R29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>&amp;LSPRAWA 144/2023&amp;C&amp;"Arial CE,Pogrubiony"FORMULARZ CENOWY&amp;R&amp;"Arial CE,Pogrubiony"ZAŁĄCZNIK NR 8 DO SWZ</oddHeader>
  </headerFooter>
  <rowBreaks count="1" manualBreakCount="1">
    <brk id="19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2</vt:i4>
      </vt:variant>
    </vt:vector>
  </HeadingPairs>
  <TitlesOfParts>
    <vt:vector size="6" baseType="lpstr">
      <vt:lpstr>Grupy 1_4_ 7_10</vt:lpstr>
      <vt:lpstr>Grupa 5</vt:lpstr>
      <vt:lpstr>Zadania 1-31</vt:lpstr>
      <vt:lpstr>Zadania 32-37</vt:lpstr>
      <vt:lpstr>'Zadania 1-31'!Print_Area</vt:lpstr>
      <vt:lpstr>'Zadania 32-37'!Print_Area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Lesiński</dc:creator>
  <cp:lastModifiedBy>10 wsk</cp:lastModifiedBy>
  <cp:revision>1</cp:revision>
  <cp:lastPrinted>2024-01-05T07:40:05Z</cp:lastPrinted>
  <dcterms:created xsi:type="dcterms:W3CDTF">2000-03-09T23:00:00Z</dcterms:created>
  <dcterms:modified xsi:type="dcterms:W3CDTF">2024-01-05T07:40:20Z</dcterms:modified>
</cp:coreProperties>
</file>