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05A4609-A911-421B-AA07-DD8B8420BB78}" xr6:coauthVersionLast="47" xr6:coauthVersionMax="47" xr10:uidLastSave="{00000000-0000-0000-0000-000000000000}"/>
  <bookViews>
    <workbookView xWindow="5265" yWindow="1590" windowWidth="21540" windowHeight="13890" xr2:uid="{00000000-000D-0000-FFFF-FFFF00000000}"/>
  </bookViews>
  <sheets>
    <sheet name="dla DZ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9" i="1" l="1"/>
  <c r="K28" i="1"/>
  <c r="K27" i="1"/>
  <c r="K23" i="1"/>
  <c r="K21" i="1"/>
  <c r="K19" i="1"/>
  <c r="K17" i="1"/>
  <c r="K14" i="1"/>
  <c r="K13" i="1"/>
  <c r="K12" i="1"/>
  <c r="K11" i="1"/>
  <c r="K7" i="1"/>
  <c r="J29" i="1"/>
  <c r="J28" i="1"/>
  <c r="J27" i="1"/>
  <c r="J23" i="1"/>
  <c r="J21" i="1"/>
  <c r="J19" i="1"/>
  <c r="J17" i="1"/>
  <c r="J14" i="1"/>
  <c r="J13" i="1"/>
  <c r="J12" i="1"/>
  <c r="J11" i="1"/>
  <c r="J7" i="1"/>
  <c r="I5" i="1"/>
  <c r="K5" i="1" s="1"/>
  <c r="I29" i="1"/>
  <c r="I28" i="1"/>
  <c r="I27" i="1"/>
  <c r="I23" i="1"/>
  <c r="I21" i="1"/>
  <c r="I19" i="1"/>
  <c r="I17" i="1"/>
  <c r="I14" i="1"/>
  <c r="I12" i="1"/>
  <c r="I11" i="1"/>
  <c r="I7" i="1"/>
  <c r="J5" i="1"/>
  <c r="J15" i="1" l="1"/>
  <c r="K15" i="1"/>
  <c r="K9" i="1"/>
  <c r="J30" i="1"/>
  <c r="K25" i="1"/>
  <c r="K30" i="1"/>
  <c r="J25" i="1"/>
  <c r="J9" i="1"/>
  <c r="K32" i="1" l="1"/>
  <c r="J32" i="1"/>
</calcChain>
</file>

<file path=xl/sharedStrings.xml><?xml version="1.0" encoding="utf-8"?>
<sst xmlns="http://schemas.openxmlformats.org/spreadsheetml/2006/main" count="79" uniqueCount="49">
  <si>
    <t xml:space="preserve">L.p. </t>
  </si>
  <si>
    <t>Nazwa środka, leku</t>
  </si>
  <si>
    <t>Postać</t>
  </si>
  <si>
    <t>Dawka</t>
  </si>
  <si>
    <t>Ilość na podstawie zapotrzebowań</t>
  </si>
  <si>
    <t>J.m.</t>
  </si>
  <si>
    <t>Cena netto [zł/ml]</t>
  </si>
  <si>
    <t xml:space="preserve"> VAT [%]</t>
  </si>
  <si>
    <t>Cena jedn. brutto za jm [zł/ml]</t>
  </si>
  <si>
    <t>Wartość netto</t>
  </si>
  <si>
    <t>Wartość brutto</t>
  </si>
  <si>
    <t>Nazwa oferowanego produktu</t>
  </si>
  <si>
    <t>Wypełnia Oferent</t>
  </si>
  <si>
    <t xml:space="preserve">Zadanie 1 Gadobutrolum i Jopromidum </t>
  </si>
  <si>
    <t>Gadobutrolum - roztwór do wstrzykiwań</t>
  </si>
  <si>
    <t>Fiolka</t>
  </si>
  <si>
    <t>1,0mmol/ml</t>
  </si>
  <si>
    <t>ml</t>
  </si>
  <si>
    <t>Objętości po 7,5ml i 15ml</t>
  </si>
  <si>
    <t>Jopromidum - roztwór do wstrzykiwań 370 mg Jodu/ml</t>
  </si>
  <si>
    <t>Butelka</t>
  </si>
  <si>
    <t>370 mg Jodu/ml</t>
  </si>
  <si>
    <t>Objętości po 100 ml, 200 ml, 500 ml</t>
  </si>
  <si>
    <t xml:space="preserve">RAZEM: </t>
  </si>
  <si>
    <t xml:space="preserve">Zadanie 2 Johexolum i  Jodixanolum </t>
  </si>
  <si>
    <t>Johexolum - roztwór do wstrzykiwań 240 mg Jodu/ml; 50 ml</t>
  </si>
  <si>
    <t>240 mg Jodu/ml</t>
  </si>
  <si>
    <t>Johexolum - roztwór do wstrzykiwań 350 mg Jodu/ml</t>
  </si>
  <si>
    <t>350 mg Jodu/ml</t>
  </si>
  <si>
    <t>Jodixanolum - roztwór do wstrzykiwań 320 mg Jodu/ml; 100 ml</t>
  </si>
  <si>
    <t>320 mg Jodu/ml</t>
  </si>
  <si>
    <t xml:space="preserve">Zadanie 3  Gadoteridolum, Dimeglumini gadobenas, Jomeprolum </t>
  </si>
  <si>
    <t>Gadoteridolum - roztwór do wstrzykiwań</t>
  </si>
  <si>
    <t>0,5mmol/ml</t>
  </si>
  <si>
    <t>Objętości po 10ml, 15ml</t>
  </si>
  <si>
    <t>Dimeglumini gadobenas - roztwór do wstrzykiwań</t>
  </si>
  <si>
    <t>Jomeprolum - roztwór do wstrzykiwań 400 mg Jodu/ml</t>
  </si>
  <si>
    <t>400 mg Jodu/ml</t>
  </si>
  <si>
    <t>Objętości po 50 ml, 100 ml, 500 ml</t>
  </si>
  <si>
    <t>Jomeprolum - roztwór do wstrzykiwań 350 mg Jodu/ml</t>
  </si>
  <si>
    <t>Objętości po 100 ml, 200ml i 500 ml</t>
  </si>
  <si>
    <t xml:space="preserve">Zadanie 4 Acidum gadotericum </t>
  </si>
  <si>
    <t>Acidum gadotericum - roztwór do wstrzykiwań o pojemności 10,15 i 20 ml</t>
  </si>
  <si>
    <t>Acidum gadotericum - roztwór do wstrzykiwań o pojemności 50 lub 60 ml (do wielokrotnego użycia)</t>
  </si>
  <si>
    <t>Fiolka lub butelka</t>
  </si>
  <si>
    <t>Acidum gadotericum - roztwór do wstrzykiwań o pojemności 15 ml</t>
  </si>
  <si>
    <t xml:space="preserve">Amp. Strzyk. </t>
  </si>
  <si>
    <t>Uwagi</t>
  </si>
  <si>
    <t>KWALIFIKOWANY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</si>
</sst>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#,##0.0000"/>
    <numFmt numFmtId="166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sz val="8"/>
      <color theme="1"/>
      <name val="Arial Narrow"/>
      <family val="2"/>
      <charset val="238"/>
    </font>
    <font>
      <b/>
      <sz val="8"/>
      <color theme="1"/>
      <name val="Arial Narrow"/>
      <family val="2"/>
      <charset val="238"/>
    </font>
    <font>
      <sz val="8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4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/>
    <xf numFmtId="4" fontId="4" fillId="0" borderId="0" xfId="0" applyNumberFormat="1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9" fontId="2" fillId="0" borderId="3" xfId="1" applyFont="1" applyFill="1" applyBorder="1" applyAlignment="1" applyProtection="1">
      <alignment horizontal="center" vertical="center" wrapText="1"/>
      <protection locked="0"/>
    </xf>
    <xf numFmtId="4" fontId="3" fillId="0" borderId="9" xfId="0" applyNumberFormat="1" applyFont="1" applyBorder="1" applyAlignment="1">
      <alignment vertical="center" wrapText="1"/>
    </xf>
    <xf numFmtId="0" fontId="4" fillId="0" borderId="11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vertical="center"/>
    </xf>
    <xf numFmtId="0" fontId="4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6" fillId="0" borderId="0" xfId="0" applyFont="1"/>
    <xf numFmtId="4" fontId="6" fillId="0" borderId="0" xfId="0" applyNumberFormat="1" applyFont="1"/>
    <xf numFmtId="4" fontId="0" fillId="0" borderId="0" xfId="0" applyNumberFormat="1"/>
    <xf numFmtId="4" fontId="5" fillId="0" borderId="1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wrapText="1"/>
    </xf>
    <xf numFmtId="166" fontId="4" fillId="0" borderId="1" xfId="0" applyNumberFormat="1" applyFont="1" applyBorder="1" applyAlignment="1" applyProtection="1">
      <alignment horizontal="center" vertical="center" wrapText="1"/>
      <protection locked="0"/>
    </xf>
    <xf numFmtId="166" fontId="4" fillId="0" borderId="1" xfId="0" applyNumberFormat="1" applyFont="1" applyBorder="1" applyAlignment="1" applyProtection="1">
      <alignment horizontal="right" vertical="center" wrapText="1"/>
      <protection locked="0"/>
    </xf>
    <xf numFmtId="166" fontId="3" fillId="0" borderId="1" xfId="0" applyNumberFormat="1" applyFont="1" applyBorder="1" applyAlignment="1">
      <alignment horizontal="right" vertical="center" wrapText="1"/>
    </xf>
    <xf numFmtId="166" fontId="3" fillId="2" borderId="1" xfId="0" applyNumberFormat="1" applyFont="1" applyFill="1" applyBorder="1" applyAlignment="1">
      <alignment vertical="center"/>
    </xf>
    <xf numFmtId="166" fontId="4" fillId="0" borderId="1" xfId="0" applyNumberFormat="1" applyFont="1" applyBorder="1" applyAlignment="1">
      <alignment horizontal="right" vertical="center"/>
    </xf>
    <xf numFmtId="166" fontId="5" fillId="4" borderId="7" xfId="0" applyNumberFormat="1" applyFont="1" applyFill="1" applyBorder="1" applyAlignment="1">
      <alignment horizontal="right"/>
    </xf>
    <xf numFmtId="166" fontId="5" fillId="4" borderId="8" xfId="0" applyNumberFormat="1" applyFont="1" applyFill="1" applyBorder="1" applyAlignment="1">
      <alignment horizontal="right"/>
    </xf>
    <xf numFmtId="166" fontId="4" fillId="0" borderId="3" xfId="0" applyNumberFormat="1" applyFont="1" applyBorder="1" applyAlignment="1">
      <alignment vertical="center"/>
    </xf>
    <xf numFmtId="166" fontId="4" fillId="0" borderId="0" xfId="0" applyNumberFormat="1" applyFont="1"/>
    <xf numFmtId="166" fontId="4" fillId="0" borderId="10" xfId="0" applyNumberFormat="1" applyFont="1" applyBorder="1" applyAlignment="1" applyProtection="1">
      <alignment horizontal="right" vertical="center" wrapText="1"/>
      <protection locked="0"/>
    </xf>
    <xf numFmtId="166" fontId="5" fillId="4" borderId="7" xfId="0" applyNumberFormat="1" applyFont="1" applyFill="1" applyBorder="1"/>
    <xf numFmtId="166" fontId="5" fillId="4" borderId="8" xfId="0" applyNumberFormat="1" applyFont="1" applyFill="1" applyBorder="1"/>
    <xf numFmtId="166" fontId="5" fillId="4" borderId="12" xfId="0" applyNumberFormat="1" applyFont="1" applyFill="1" applyBorder="1" applyAlignment="1">
      <alignment horizontal="right"/>
    </xf>
    <xf numFmtId="166" fontId="5" fillId="4" borderId="13" xfId="0" applyNumberFormat="1" applyFont="1" applyFill="1" applyBorder="1" applyAlignment="1">
      <alignment horizontal="right"/>
    </xf>
    <xf numFmtId="166" fontId="6" fillId="0" borderId="0" xfId="0" applyNumberFormat="1" applyFont="1"/>
    <xf numFmtId="166" fontId="5" fillId="5" borderId="12" xfId="0" applyNumberFormat="1" applyFont="1" applyFill="1" applyBorder="1" applyAlignment="1">
      <alignment horizontal="right"/>
    </xf>
    <xf numFmtId="166" fontId="5" fillId="5" borderId="13" xfId="0" applyNumberFormat="1" applyFont="1" applyFill="1" applyBorder="1" applyAlignment="1">
      <alignment horizontal="right"/>
    </xf>
    <xf numFmtId="166" fontId="4" fillId="0" borderId="2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right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3" fontId="3" fillId="3" borderId="1" xfId="0" applyNumberFormat="1" applyFont="1" applyFill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/>
    <xf numFmtId="0" fontId="2" fillId="0" borderId="1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/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4" fillId="0" borderId="4" xfId="0" applyFont="1" applyBorder="1"/>
    <xf numFmtId="0" fontId="4" fillId="0" borderId="5" xfId="0" applyFont="1" applyBorder="1"/>
    <xf numFmtId="0" fontId="5" fillId="4" borderId="2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4" fontId="5" fillId="3" borderId="1" xfId="0" applyNumberFormat="1" applyFont="1" applyFill="1" applyBorder="1" applyAlignment="1">
      <alignment horizontal="left" vertical="center"/>
    </xf>
    <xf numFmtId="4" fontId="5" fillId="3" borderId="4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4" fontId="3" fillId="3" borderId="2" xfId="0" applyNumberFormat="1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4" fontId="3" fillId="3" borderId="4" xfId="0" applyNumberFormat="1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view="pageLayout" zoomScale="130" zoomScaleNormal="100" zoomScalePageLayoutView="130" workbookViewId="0">
      <selection activeCell="G6" sqref="G6"/>
    </sheetView>
  </sheetViews>
  <sheetFormatPr defaultRowHeight="14.25"/>
  <cols>
    <col min="2" max="2" width="36.5" customWidth="1"/>
    <col min="3" max="3" width="6.125" customWidth="1"/>
    <col min="5" max="5" width="9.75" customWidth="1"/>
    <col min="6" max="6" width="4.125" customWidth="1"/>
    <col min="10" max="11" width="10.25" bestFit="1" customWidth="1"/>
    <col min="12" max="12" width="14" customWidth="1"/>
    <col min="13" max="13" width="9.375" style="57" customWidth="1"/>
  </cols>
  <sheetData>
    <row r="1" spans="1:13" ht="25.5" customHeight="1">
      <c r="A1" s="124" t="s">
        <v>0</v>
      </c>
      <c r="B1" s="125" t="s">
        <v>1</v>
      </c>
      <c r="C1" s="125" t="s">
        <v>2</v>
      </c>
      <c r="D1" s="124" t="s">
        <v>3</v>
      </c>
      <c r="E1" s="126" t="s">
        <v>4</v>
      </c>
      <c r="F1" s="125" t="s">
        <v>5</v>
      </c>
      <c r="G1" s="96" t="s">
        <v>6</v>
      </c>
      <c r="H1" s="97" t="s">
        <v>7</v>
      </c>
      <c r="I1" s="111" t="s">
        <v>8</v>
      </c>
      <c r="J1" s="111" t="s">
        <v>9</v>
      </c>
      <c r="K1" s="111" t="s">
        <v>10</v>
      </c>
      <c r="L1" s="113" t="s">
        <v>11</v>
      </c>
      <c r="M1" s="122" t="s">
        <v>47</v>
      </c>
    </row>
    <row r="2" spans="1:13" ht="15">
      <c r="A2" s="124"/>
      <c r="B2" s="125"/>
      <c r="C2" s="125"/>
      <c r="D2" s="124"/>
      <c r="E2" s="127"/>
      <c r="F2" s="125"/>
      <c r="G2" s="115" t="s">
        <v>12</v>
      </c>
      <c r="H2" s="116"/>
      <c r="I2" s="112"/>
      <c r="J2" s="112"/>
      <c r="K2" s="112"/>
      <c r="L2" s="114"/>
      <c r="M2" s="123"/>
    </row>
    <row r="3" spans="1:13">
      <c r="A3" s="85">
        <v>1</v>
      </c>
      <c r="B3" s="86">
        <v>2</v>
      </c>
      <c r="C3" s="87">
        <v>3</v>
      </c>
      <c r="D3" s="87">
        <v>4</v>
      </c>
      <c r="E3" s="87">
        <v>5</v>
      </c>
      <c r="F3" s="87">
        <v>6</v>
      </c>
      <c r="G3" s="87">
        <v>7</v>
      </c>
      <c r="H3" s="87">
        <v>8</v>
      </c>
      <c r="I3" s="87">
        <v>9</v>
      </c>
      <c r="J3" s="87">
        <v>10</v>
      </c>
      <c r="K3" s="87">
        <v>11</v>
      </c>
      <c r="L3" s="88">
        <v>12</v>
      </c>
      <c r="M3" s="89">
        <v>13</v>
      </c>
    </row>
    <row r="4" spans="1:13" ht="14.25" customHeight="1">
      <c r="A4" s="117" t="s">
        <v>13</v>
      </c>
      <c r="B4" s="118"/>
      <c r="C4" s="117"/>
      <c r="D4" s="117"/>
      <c r="E4" s="117"/>
      <c r="F4" s="117"/>
      <c r="G4" s="117"/>
      <c r="H4" s="117"/>
      <c r="I4" s="117"/>
      <c r="J4" s="117"/>
      <c r="K4" s="117"/>
      <c r="L4" s="119"/>
      <c r="M4" s="60"/>
    </row>
    <row r="5" spans="1:13">
      <c r="A5" s="20">
        <v>1</v>
      </c>
      <c r="B5" s="4" t="s">
        <v>14</v>
      </c>
      <c r="C5" s="94" t="s">
        <v>15</v>
      </c>
      <c r="D5" s="3" t="s">
        <v>16</v>
      </c>
      <c r="E5" s="5">
        <v>100000</v>
      </c>
      <c r="F5" s="3" t="s">
        <v>17</v>
      </c>
      <c r="G5" s="63">
        <v>0</v>
      </c>
      <c r="H5" s="6">
        <v>0.08</v>
      </c>
      <c r="I5" s="64">
        <f>(G5*H5)+G5</f>
        <v>0</v>
      </c>
      <c r="J5" s="65">
        <f>E5*G5</f>
        <v>0</v>
      </c>
      <c r="K5" s="66">
        <f>I5*E5</f>
        <v>0</v>
      </c>
      <c r="L5" s="9"/>
      <c r="M5" s="61"/>
    </row>
    <row r="6" spans="1:13" ht="15">
      <c r="A6" s="10"/>
      <c r="B6" s="39" t="s">
        <v>18</v>
      </c>
      <c r="C6" s="95"/>
      <c r="D6" s="12"/>
      <c r="E6" s="10"/>
      <c r="F6" s="13"/>
      <c r="G6" s="14"/>
      <c r="H6" s="13"/>
      <c r="I6" s="12"/>
      <c r="J6" s="7"/>
      <c r="K6" s="8"/>
      <c r="L6" s="12"/>
      <c r="M6" s="2"/>
    </row>
    <row r="7" spans="1:13" ht="25.5">
      <c r="A7" s="15">
        <v>2</v>
      </c>
      <c r="B7" s="25" t="s">
        <v>19</v>
      </c>
      <c r="C7" s="16" t="s">
        <v>20</v>
      </c>
      <c r="D7" s="3" t="s">
        <v>21</v>
      </c>
      <c r="E7" s="17">
        <v>200000</v>
      </c>
      <c r="F7" s="15" t="s">
        <v>17</v>
      </c>
      <c r="G7" s="81">
        <v>0</v>
      </c>
      <c r="H7" s="18">
        <v>0.08</v>
      </c>
      <c r="I7" s="67">
        <f>ROUND(G7*(1+H7),2)</f>
        <v>0</v>
      </c>
      <c r="J7" s="65">
        <f>E7*G7</f>
        <v>0</v>
      </c>
      <c r="K7" s="66">
        <f>I7*E7</f>
        <v>0</v>
      </c>
      <c r="L7" s="20"/>
      <c r="M7" s="59"/>
    </row>
    <row r="8" spans="1:13" ht="15.75" thickBot="1">
      <c r="A8" s="12"/>
      <c r="B8" s="21" t="s">
        <v>22</v>
      </c>
      <c r="C8" s="22"/>
      <c r="D8" s="12"/>
      <c r="E8" s="12"/>
      <c r="F8" s="12"/>
      <c r="G8" s="12"/>
      <c r="H8" s="12"/>
      <c r="I8" s="12"/>
      <c r="J8" s="23"/>
      <c r="K8" s="23"/>
      <c r="L8" s="12"/>
      <c r="M8" s="2"/>
    </row>
    <row r="9" spans="1:13" ht="15">
      <c r="A9" s="101" t="s">
        <v>23</v>
      </c>
      <c r="B9" s="101"/>
      <c r="C9" s="101"/>
      <c r="D9" s="101"/>
      <c r="E9" s="101"/>
      <c r="F9" s="101"/>
      <c r="G9" s="101"/>
      <c r="H9" s="101"/>
      <c r="I9" s="102"/>
      <c r="J9" s="68">
        <f>SUM(J5:J7)</f>
        <v>0</v>
      </c>
      <c r="K9" s="69">
        <f>SUM(K5:K7)</f>
        <v>0</v>
      </c>
      <c r="L9" s="22"/>
      <c r="M9" s="2"/>
    </row>
    <row r="10" spans="1:13" ht="14.25" customHeight="1">
      <c r="A10" s="120" t="s">
        <v>24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1"/>
      <c r="M10" s="60"/>
    </row>
    <row r="11" spans="1:13" ht="25.5">
      <c r="A11" s="24">
        <v>1</v>
      </c>
      <c r="B11" s="93" t="s">
        <v>25</v>
      </c>
      <c r="C11" s="16" t="s">
        <v>20</v>
      </c>
      <c r="D11" s="16" t="s">
        <v>26</v>
      </c>
      <c r="E11" s="26">
        <v>160000</v>
      </c>
      <c r="F11" s="24" t="s">
        <v>17</v>
      </c>
      <c r="G11" s="83">
        <v>0</v>
      </c>
      <c r="H11" s="27">
        <v>0.08</v>
      </c>
      <c r="I11" s="70">
        <f>ROUND(G11*(1+H11),2)</f>
        <v>0</v>
      </c>
      <c r="J11" s="65">
        <f t="shared" ref="J11:J14" si="0">E11*G11</f>
        <v>0</v>
      </c>
      <c r="K11" s="66">
        <f t="shared" ref="K11:K14" si="1">I11*E11</f>
        <v>0</v>
      </c>
      <c r="L11" s="28"/>
      <c r="M11" s="59"/>
    </row>
    <row r="12" spans="1:13" ht="25.5">
      <c r="A12" s="90">
        <v>2</v>
      </c>
      <c r="B12" s="4" t="s">
        <v>27</v>
      </c>
      <c r="C12" s="91" t="s">
        <v>20</v>
      </c>
      <c r="D12" s="3" t="s">
        <v>28</v>
      </c>
      <c r="E12" s="17">
        <v>900000</v>
      </c>
      <c r="F12" s="15" t="s">
        <v>17</v>
      </c>
      <c r="G12" s="81">
        <v>0</v>
      </c>
      <c r="H12" s="30">
        <v>0.08</v>
      </c>
      <c r="I12" s="70">
        <f>ROUND(G12*(1+H12),2)</f>
        <v>0</v>
      </c>
      <c r="J12" s="65">
        <f t="shared" si="0"/>
        <v>0</v>
      </c>
      <c r="K12" s="66">
        <f t="shared" si="1"/>
        <v>0</v>
      </c>
      <c r="L12" s="20"/>
      <c r="M12" s="59"/>
    </row>
    <row r="13" spans="1:13" ht="15">
      <c r="A13" s="12"/>
      <c r="B13" s="39" t="s">
        <v>22</v>
      </c>
      <c r="C13" s="92"/>
      <c r="D13" s="12"/>
      <c r="E13" s="12"/>
      <c r="F13" s="12"/>
      <c r="G13" s="12"/>
      <c r="H13" s="12"/>
      <c r="I13" s="71"/>
      <c r="J13" s="65">
        <f t="shared" si="0"/>
        <v>0</v>
      </c>
      <c r="K13" s="66">
        <f t="shared" si="1"/>
        <v>0</v>
      </c>
      <c r="L13" s="31"/>
      <c r="M13" s="62"/>
    </row>
    <row r="14" spans="1:13" ht="26.25" thickBot="1">
      <c r="A14" s="15">
        <v>3</v>
      </c>
      <c r="B14" s="25" t="s">
        <v>29</v>
      </c>
      <c r="C14" s="3" t="s">
        <v>20</v>
      </c>
      <c r="D14" s="3" t="s">
        <v>30</v>
      </c>
      <c r="E14" s="17">
        <v>100000</v>
      </c>
      <c r="F14" s="15" t="s">
        <v>17</v>
      </c>
      <c r="G14" s="81">
        <v>0</v>
      </c>
      <c r="H14" s="18">
        <v>0.08</v>
      </c>
      <c r="I14" s="67">
        <f>ROUND(G14*(1+H14),2)</f>
        <v>0</v>
      </c>
      <c r="J14" s="65">
        <f t="shared" si="0"/>
        <v>0</v>
      </c>
      <c r="K14" s="66">
        <f t="shared" si="1"/>
        <v>0</v>
      </c>
      <c r="L14" s="20"/>
      <c r="M14" s="59"/>
    </row>
    <row r="15" spans="1:13" ht="15">
      <c r="A15" s="101" t="s">
        <v>23</v>
      </c>
      <c r="B15" s="101"/>
      <c r="C15" s="101"/>
      <c r="D15" s="101"/>
      <c r="E15" s="101"/>
      <c r="F15" s="101"/>
      <c r="G15" s="101"/>
      <c r="H15" s="101"/>
      <c r="I15" s="102"/>
      <c r="J15" s="68">
        <f>SUM(J11:J14)</f>
        <v>0</v>
      </c>
      <c r="K15" s="68">
        <f>SUM(K11:K14)</f>
        <v>0</v>
      </c>
      <c r="L15" s="12"/>
      <c r="M15" s="2"/>
    </row>
    <row r="16" spans="1:13">
      <c r="A16" s="109" t="s">
        <v>31</v>
      </c>
      <c r="B16" s="109"/>
      <c r="C16" s="109"/>
      <c r="D16" s="109"/>
      <c r="E16" s="109"/>
      <c r="F16" s="109"/>
      <c r="G16" s="109"/>
      <c r="H16" s="109"/>
      <c r="I16" s="109"/>
      <c r="J16" s="109"/>
      <c r="K16" s="109"/>
      <c r="L16" s="110"/>
      <c r="M16" s="58"/>
    </row>
    <row r="17" spans="1:13">
      <c r="A17" s="16">
        <v>1</v>
      </c>
      <c r="B17" s="25" t="s">
        <v>32</v>
      </c>
      <c r="C17" s="32" t="s">
        <v>15</v>
      </c>
      <c r="D17" s="16" t="s">
        <v>33</v>
      </c>
      <c r="E17" s="33">
        <v>40000</v>
      </c>
      <c r="F17" s="16" t="s">
        <v>17</v>
      </c>
      <c r="G17" s="84">
        <v>0</v>
      </c>
      <c r="H17" s="34">
        <v>0.08</v>
      </c>
      <c r="I17" s="72">
        <f>ROUND(G17*(1+H17),2)</f>
        <v>0</v>
      </c>
      <c r="J17" s="65">
        <f>E17*G17</f>
        <v>0</v>
      </c>
      <c r="K17" s="66">
        <f>I17*E17</f>
        <v>0</v>
      </c>
      <c r="L17" s="36"/>
      <c r="M17" s="37"/>
    </row>
    <row r="18" spans="1:13" ht="15">
      <c r="A18" s="12"/>
      <c r="B18" s="11" t="s">
        <v>34</v>
      </c>
      <c r="C18" s="12"/>
      <c r="D18" s="12"/>
      <c r="E18" s="12"/>
      <c r="F18" s="12"/>
      <c r="G18" s="12"/>
      <c r="H18" s="12"/>
      <c r="I18" s="12"/>
      <c r="J18" s="35"/>
      <c r="K18" s="8"/>
      <c r="L18" s="12"/>
      <c r="M18" s="2"/>
    </row>
    <row r="19" spans="1:13">
      <c r="A19" s="3">
        <v>2</v>
      </c>
      <c r="B19" s="4" t="s">
        <v>35</v>
      </c>
      <c r="C19" s="1" t="s">
        <v>15</v>
      </c>
      <c r="D19" s="3" t="s">
        <v>33</v>
      </c>
      <c r="E19" s="5">
        <v>5000</v>
      </c>
      <c r="F19" s="3" t="s">
        <v>17</v>
      </c>
      <c r="G19" s="63">
        <v>0</v>
      </c>
      <c r="H19" s="6">
        <v>0.08</v>
      </c>
      <c r="I19" s="64">
        <f>ROUND(G19*(1+H19),2)</f>
        <v>0</v>
      </c>
      <c r="J19" s="65">
        <f>E19*G19</f>
        <v>0</v>
      </c>
      <c r="K19" s="66">
        <f>I19*E19</f>
        <v>0</v>
      </c>
      <c r="L19" s="38"/>
      <c r="M19" s="37"/>
    </row>
    <row r="20" spans="1:13" ht="15">
      <c r="A20" s="12"/>
      <c r="B20" s="11" t="s">
        <v>34</v>
      </c>
      <c r="C20" s="12"/>
      <c r="D20" s="12"/>
      <c r="E20" s="12"/>
      <c r="F20" s="12"/>
      <c r="G20" s="12"/>
      <c r="H20" s="12"/>
      <c r="I20" s="12"/>
      <c r="J20" s="35"/>
      <c r="K20" s="8"/>
      <c r="L20" s="12"/>
      <c r="M20" s="2"/>
    </row>
    <row r="21" spans="1:13" ht="25.5">
      <c r="A21" s="15">
        <v>3</v>
      </c>
      <c r="B21" s="4" t="s">
        <v>36</v>
      </c>
      <c r="C21" s="3" t="s">
        <v>20</v>
      </c>
      <c r="D21" s="3" t="s">
        <v>37</v>
      </c>
      <c r="E21" s="17">
        <v>10000</v>
      </c>
      <c r="F21" s="15" t="s">
        <v>17</v>
      </c>
      <c r="G21" s="81">
        <v>0</v>
      </c>
      <c r="H21" s="18">
        <v>0.08</v>
      </c>
      <c r="I21" s="67">
        <f>ROUND(G21*(1+H21),2)</f>
        <v>0</v>
      </c>
      <c r="J21" s="65">
        <f>E21*G21</f>
        <v>0</v>
      </c>
      <c r="K21" s="66">
        <f>I21*E21</f>
        <v>0</v>
      </c>
      <c r="L21" s="20"/>
      <c r="M21" s="59"/>
    </row>
    <row r="22" spans="1:13" ht="15">
      <c r="A22" s="12"/>
      <c r="B22" s="99" t="s">
        <v>38</v>
      </c>
      <c r="C22" s="100"/>
      <c r="D22" s="12"/>
      <c r="E22" s="12"/>
      <c r="F22" s="12"/>
      <c r="G22" s="12"/>
      <c r="H22" s="12"/>
      <c r="I22" s="19"/>
      <c r="J22" s="35"/>
      <c r="K22" s="8"/>
      <c r="L22" s="12"/>
      <c r="M22" s="2"/>
    </row>
    <row r="23" spans="1:13" ht="25.5">
      <c r="A23" s="15">
        <v>4</v>
      </c>
      <c r="B23" s="4" t="s">
        <v>39</v>
      </c>
      <c r="C23" s="3" t="s">
        <v>20</v>
      </c>
      <c r="D23" s="3" t="s">
        <v>28</v>
      </c>
      <c r="E23" s="17">
        <v>350000</v>
      </c>
      <c r="F23" s="15" t="s">
        <v>17</v>
      </c>
      <c r="G23" s="81">
        <v>0</v>
      </c>
      <c r="H23" s="18">
        <v>0.08</v>
      </c>
      <c r="I23" s="67">
        <f t="shared" ref="I23" si="2">ROUND(G23*(1+H23),2)</f>
        <v>0</v>
      </c>
      <c r="J23" s="65">
        <f>E23*G23</f>
        <v>0</v>
      </c>
      <c r="K23" s="66">
        <f>I23*E23</f>
        <v>0</v>
      </c>
      <c r="L23" s="20"/>
      <c r="M23" s="59"/>
    </row>
    <row r="24" spans="1:13" ht="15.75" thickBot="1">
      <c r="A24" s="10"/>
      <c r="B24" s="39" t="s">
        <v>40</v>
      </c>
      <c r="C24" s="12"/>
      <c r="D24" s="40"/>
      <c r="E24" s="41"/>
      <c r="F24" s="10"/>
      <c r="G24" s="42"/>
      <c r="H24" s="43"/>
      <c r="I24" s="44"/>
      <c r="J24" s="45"/>
      <c r="K24" s="45"/>
      <c r="L24" s="40"/>
      <c r="M24" s="59"/>
    </row>
    <row r="25" spans="1:13" ht="15">
      <c r="A25" s="101" t="s">
        <v>23</v>
      </c>
      <c r="B25" s="101"/>
      <c r="C25" s="101"/>
      <c r="D25" s="101"/>
      <c r="E25" s="101"/>
      <c r="F25" s="101"/>
      <c r="G25" s="101"/>
      <c r="H25" s="101"/>
      <c r="I25" s="102"/>
      <c r="J25" s="73">
        <f>SUM(J17:J23)</f>
        <v>0</v>
      </c>
      <c r="K25" s="74">
        <f>SUM(K17:K23)</f>
        <v>0</v>
      </c>
      <c r="L25" s="22"/>
      <c r="M25" s="2"/>
    </row>
    <row r="26" spans="1:13">
      <c r="A26" s="103" t="s">
        <v>41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4"/>
      <c r="M26" s="58"/>
    </row>
    <row r="27" spans="1:13" ht="25.5">
      <c r="A27" s="47">
        <v>1</v>
      </c>
      <c r="B27" s="29" t="s">
        <v>42</v>
      </c>
      <c r="C27" s="48" t="s">
        <v>15</v>
      </c>
      <c r="D27" s="48" t="s">
        <v>33</v>
      </c>
      <c r="E27" s="49">
        <v>7000</v>
      </c>
      <c r="F27" s="47" t="s">
        <v>17</v>
      </c>
      <c r="G27" s="80">
        <v>0</v>
      </c>
      <c r="H27" s="50">
        <v>0.08</v>
      </c>
      <c r="I27" s="82">
        <f>ROUND(G27*(1+H27),2)</f>
        <v>0</v>
      </c>
      <c r="J27" s="65">
        <f t="shared" ref="J27:J29" si="3">E27*G27</f>
        <v>0</v>
      </c>
      <c r="K27" s="66">
        <f t="shared" ref="K27:K29" si="4">I27*E27</f>
        <v>0</v>
      </c>
      <c r="L27" s="20"/>
      <c r="M27" s="59"/>
    </row>
    <row r="28" spans="1:13" ht="25.5">
      <c r="A28" s="15">
        <v>2</v>
      </c>
      <c r="B28" s="51" t="s">
        <v>43</v>
      </c>
      <c r="C28" s="3" t="s">
        <v>44</v>
      </c>
      <c r="D28" s="48" t="s">
        <v>33</v>
      </c>
      <c r="E28" s="17">
        <v>65000</v>
      </c>
      <c r="F28" s="15" t="s">
        <v>17</v>
      </c>
      <c r="G28" s="81">
        <v>0</v>
      </c>
      <c r="H28" s="18">
        <v>0.08</v>
      </c>
      <c r="I28" s="82">
        <f t="shared" ref="I28:I29" si="5">ROUND(G28*(1+H28),2)</f>
        <v>0</v>
      </c>
      <c r="J28" s="65">
        <f t="shared" si="3"/>
        <v>0</v>
      </c>
      <c r="K28" s="66">
        <f t="shared" si="4"/>
        <v>0</v>
      </c>
      <c r="L28" s="20"/>
      <c r="M28" s="59"/>
    </row>
    <row r="29" spans="1:13" ht="26.25" thickBot="1">
      <c r="A29" s="47">
        <v>3</v>
      </c>
      <c r="B29" s="52" t="s">
        <v>45</v>
      </c>
      <c r="C29" s="48" t="s">
        <v>46</v>
      </c>
      <c r="D29" s="47" t="s">
        <v>33</v>
      </c>
      <c r="E29" s="53">
        <v>1000</v>
      </c>
      <c r="F29" s="47" t="s">
        <v>17</v>
      </c>
      <c r="G29" s="80">
        <v>0</v>
      </c>
      <c r="H29" s="54">
        <v>0.08</v>
      </c>
      <c r="I29" s="82">
        <f t="shared" si="5"/>
        <v>0</v>
      </c>
      <c r="J29" s="65">
        <f t="shared" si="3"/>
        <v>0</v>
      </c>
      <c r="K29" s="66">
        <f t="shared" si="4"/>
        <v>0</v>
      </c>
      <c r="L29" s="20"/>
      <c r="M29" s="59"/>
    </row>
    <row r="30" spans="1:13" ht="15.75" thickBot="1">
      <c r="A30" s="105" t="s">
        <v>23</v>
      </c>
      <c r="B30" s="105"/>
      <c r="C30" s="105"/>
      <c r="D30" s="105"/>
      <c r="E30" s="105"/>
      <c r="F30" s="105"/>
      <c r="G30" s="105"/>
      <c r="H30" s="105"/>
      <c r="I30" s="106"/>
      <c r="J30" s="75">
        <f>SUM(J27:J29)</f>
        <v>0</v>
      </c>
      <c r="K30" s="76">
        <f>SUM(K27:K29)</f>
        <v>0</v>
      </c>
      <c r="L30" s="46"/>
      <c r="M30" s="2"/>
    </row>
    <row r="31" spans="1:13" ht="15" thickBot="1">
      <c r="A31" s="55"/>
      <c r="B31" s="55"/>
      <c r="C31" s="55"/>
      <c r="D31" s="55"/>
      <c r="E31" s="55"/>
      <c r="F31" s="55"/>
      <c r="G31" s="55"/>
      <c r="H31" s="55"/>
      <c r="I31" s="55"/>
      <c r="J31" s="77"/>
      <c r="K31" s="77"/>
      <c r="L31" s="55"/>
      <c r="M31" s="56"/>
    </row>
    <row r="32" spans="1:13" ht="15.75" thickBot="1">
      <c r="A32" s="107" t="s">
        <v>23</v>
      </c>
      <c r="B32" s="107"/>
      <c r="C32" s="107"/>
      <c r="D32" s="107"/>
      <c r="E32" s="107"/>
      <c r="F32" s="107"/>
      <c r="G32" s="107"/>
      <c r="H32" s="107"/>
      <c r="I32" s="108"/>
      <c r="J32" s="78">
        <f>J9+J15+J25+J30</f>
        <v>0</v>
      </c>
      <c r="K32" s="79">
        <f>K9+K15+K25+K30</f>
        <v>0</v>
      </c>
      <c r="L32" s="46"/>
      <c r="M32" s="2"/>
    </row>
    <row r="37" spans="9:9">
      <c r="I37" s="98" t="s">
        <v>48</v>
      </c>
    </row>
  </sheetData>
  <mergeCells count="22">
    <mergeCell ref="M1:M2"/>
    <mergeCell ref="A1:A2"/>
    <mergeCell ref="B1:B2"/>
    <mergeCell ref="C1:C2"/>
    <mergeCell ref="D1:D2"/>
    <mergeCell ref="E1:E2"/>
    <mergeCell ref="F1:F2"/>
    <mergeCell ref="A16:L16"/>
    <mergeCell ref="I1:I2"/>
    <mergeCell ref="J1:J2"/>
    <mergeCell ref="K1:K2"/>
    <mergeCell ref="L1:L2"/>
    <mergeCell ref="G2:H2"/>
    <mergeCell ref="A4:L4"/>
    <mergeCell ref="A9:I9"/>
    <mergeCell ref="A10:L10"/>
    <mergeCell ref="A15:I15"/>
    <mergeCell ref="B22:C22"/>
    <mergeCell ref="A25:I25"/>
    <mergeCell ref="A26:L26"/>
    <mergeCell ref="A30:I30"/>
    <mergeCell ref="A32:I32"/>
  </mergeCells>
  <printOptions horizontalCentered="1"/>
  <pageMargins left="0.11811023622047245" right="0.11811023622047245" top="0.67291666666666672" bottom="0.15748031496062992" header="0.31496062992125984" footer="0.31496062992125984"/>
  <pageSetup paperSize="9" scale="85" orientation="landscape" horizontalDpi="300" verticalDpi="300" r:id="rId1"/>
  <headerFooter>
    <oddHeader>&amp;L&amp;"Arial Narrow,Pogrubiony"Sprawa nr 2/2024&amp;C&amp;"Arial Narrow,Pogrubiony"FORMULARZ CENOWY&amp;R&amp;"Czcionka tekstu podstawowego,Pogrubiony"Załącznik nr 2 do SWZ</oddHeader>
  </headerFooter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dla DZP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2024-01-31T07:19:36Z</cp:lastPrinted>
  <dcterms:created xsi:type="dcterms:W3CDTF">2024-01-22T08:08:38Z</dcterms:created>
  <dcterms:modified xsi:type="dcterms:W3CDTF">2024-01-31T09:31:54Z</dcterms:modified>
</cp:coreProperties>
</file>