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Moje przetargi 2024\27-2024\"/>
    </mc:Choice>
  </mc:AlternateContent>
  <xr:revisionPtr revIDLastSave="0" documentId="13_ncr:1_{CC759C4B-7EA7-4394-B9BE-88B73D66FC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OLE_LINK1" localSheetId="0">Arkusz1!$C$51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3" i="1" l="1"/>
  <c r="J55" i="1"/>
  <c r="K55" i="1" s="1"/>
  <c r="I55" i="1"/>
  <c r="I53" i="1"/>
  <c r="J53" i="1"/>
  <c r="I51" i="1"/>
  <c r="K51" i="1" s="1"/>
  <c r="J51" i="1"/>
  <c r="J46" i="1"/>
  <c r="J49" i="1"/>
  <c r="I46" i="1"/>
  <c r="K46" i="1" s="1"/>
  <c r="I49" i="1"/>
  <c r="K49" i="1" s="1"/>
  <c r="J44" i="1"/>
  <c r="I44" i="1"/>
  <c r="K44" i="1" s="1"/>
  <c r="K56" i="1" l="1"/>
  <c r="J56" i="1"/>
  <c r="J42" i="1"/>
  <c r="I42" i="1"/>
  <c r="K42" i="1" s="1"/>
  <c r="J40" i="1" l="1"/>
  <c r="J36" i="1"/>
  <c r="J35" i="1"/>
  <c r="J31" i="1"/>
  <c r="J32" i="1" s="1"/>
  <c r="J28" i="1"/>
  <c r="J25" i="1"/>
  <c r="J22" i="1"/>
  <c r="J19" i="1"/>
  <c r="J16" i="1"/>
  <c r="J13" i="1"/>
  <c r="J10" i="1"/>
  <c r="J6" i="1"/>
  <c r="J7" i="1" s="1"/>
  <c r="I10" i="1"/>
  <c r="K10" i="1" s="1"/>
  <c r="I6" i="1"/>
  <c r="K6" i="1" s="1"/>
  <c r="K7" i="1" s="1"/>
  <c r="I40" i="1" l="1"/>
  <c r="K40" i="1" s="1"/>
  <c r="J37" i="1"/>
  <c r="J58" i="1" s="1"/>
  <c r="I25" i="1"/>
  <c r="K25" i="1" s="1"/>
  <c r="I36" i="1"/>
  <c r="K36" i="1" s="1"/>
  <c r="I35" i="1"/>
  <c r="I31" i="1"/>
  <c r="K31" i="1" s="1"/>
  <c r="K32" i="1" s="1"/>
  <c r="I28" i="1"/>
  <c r="K28" i="1" s="1"/>
  <c r="I22" i="1"/>
  <c r="K22" i="1" s="1"/>
  <c r="I19" i="1"/>
  <c r="K19" i="1" s="1"/>
  <c r="I16" i="1"/>
  <c r="K16" i="1" s="1"/>
  <c r="I13" i="1"/>
  <c r="K13" i="1" s="1"/>
  <c r="K35" i="1" l="1"/>
  <c r="K37" i="1" s="1"/>
  <c r="K58" i="1" s="1"/>
</calcChain>
</file>

<file path=xl/sharedStrings.xml><?xml version="1.0" encoding="utf-8"?>
<sst xmlns="http://schemas.openxmlformats.org/spreadsheetml/2006/main" count="93" uniqueCount="69">
  <si>
    <t>L.p.</t>
  </si>
  <si>
    <t>Nazwa materiału</t>
  </si>
  <si>
    <t>J.M</t>
  </si>
  <si>
    <t xml:space="preserve">Ilość </t>
  </si>
  <si>
    <t>%  VAT</t>
  </si>
  <si>
    <t>Cena jednostkowa brutto</t>
  </si>
  <si>
    <t>Wartość netto</t>
  </si>
  <si>
    <t>Wartość brutto</t>
  </si>
  <si>
    <t>Uwagi</t>
  </si>
  <si>
    <t>Filterki białe "2 HOLE" do Cytowirówki</t>
  </si>
  <si>
    <t>op. 200 szt.</t>
  </si>
  <si>
    <t>RAZEM:</t>
  </si>
  <si>
    <t>op.</t>
  </si>
  <si>
    <t>dopuszcza się inne wielkości opakowania po odpowiednim przeliczeniu</t>
  </si>
  <si>
    <t>op. 250szt.</t>
  </si>
  <si>
    <t>op. 1000szt.</t>
  </si>
  <si>
    <t>op. 72szt.</t>
  </si>
  <si>
    <t>Pipetki Pastura do pobierania i przenoszenia niewielkiej ilosci płynów z podziałka z tworzywa sztucznego 1 ml a 1000szt.</t>
  </si>
  <si>
    <t>Próbki stożkowe PP, przezroczyste, z zakrętką, stożkowodenne, pojemność 15 ml, niesterylne , 1 op. = 50 szt.</t>
  </si>
  <si>
    <t>op 50 szt.</t>
  </si>
  <si>
    <t>szt.</t>
  </si>
  <si>
    <t>Pojemnik na próbki biologiczne z nakrętką poj.15ml</t>
  </si>
  <si>
    <t>1000 szt.</t>
  </si>
  <si>
    <t>50 szt.</t>
  </si>
  <si>
    <t>op. 500 szt.</t>
  </si>
  <si>
    <t>op. 100 szt.</t>
  </si>
  <si>
    <t>ZADANIE 2</t>
  </si>
  <si>
    <t>ZADANIE 3</t>
  </si>
  <si>
    <t>ZADANIE 4</t>
  </si>
  <si>
    <t>ZADANIE 5</t>
  </si>
  <si>
    <t>ZADANIE 6</t>
  </si>
  <si>
    <t>ZADANIE 7</t>
  </si>
  <si>
    <t>ZADANIE 8</t>
  </si>
  <si>
    <t>ZADANIE 9</t>
  </si>
  <si>
    <t>ZADANIE 10</t>
  </si>
  <si>
    <t>ZADANIE 11</t>
  </si>
  <si>
    <t>Szkiełko podstawowe adhezyjne Super Frost Thermo Scientific a72 szt do badań immunohistochemicznych  i pracowni FISH w aparacie Benchmark.
Musi posiadać certyfikat CE</t>
  </si>
  <si>
    <t>Szkiełko nakrywkowe 24x50 nadajace się do zaklejarki Clear Vue SHANDON a1000szt
musi posiadać certyfikat CE</t>
  </si>
  <si>
    <t>Szkiełko z podwójnym polem do opisu, szlifowane, z normą ISO 8037-1nadajace się do zaklejarki Clear Vue SHANDON a 50szt 
musi posiadać certyfikat CE</t>
  </si>
  <si>
    <t>Kasetka histopatologiczna  do bardzo drobnych wycinków, wykonana z polimeru odpornego na chemikalia, 
- zamkniecie wieczka kasetki przykrywką bez zawiasów ze sprężystym zamknięciem, zrywalna
- otwory o wym. 0,35mm, zapewniające  swobodny przepływy używanych odczynników 
- jedna komora wewnętrzna wyraźnie oddzielona od pozostałych części kasetki
- skośna powierzchnia przedniej części kasetki musu posiadać fakturę pozwalającą na naniesienie kolejnego numeru badania każdą techniką,
dostępność w róznych kolorach, musi posiadać certyfikat CE.</t>
  </si>
  <si>
    <t xml:space="preserve">Kasetka zamykana Mega wykonana z polimeru odpornego na chemikalia, do bloczków parafinowych o wymiarach 40x26x13mm z podłużnymi otworami
-wieczko dobrze zamykające bez zawiasów i niedające się łatwo otworzyć, zrywalne
- skośna powierzchnia przedniej części kasetki o fakturze pozwalającej na naniesienie numeru dowolna techniką, musi posiadać certyfikat CE
</t>
  </si>
  <si>
    <t xml:space="preserve">Kasetka typu Standart wykonana z polimeru odpornego na chemikalia, standard z plastykową pokrywką
-  zamknięcie wieczka kasetki przykrywką bez zawiasów ze sprężystym zamknięciem, zrywalne
- kwadratowe otwory o wym. 2x2mm w obu częściach kasetki
- skośna powierzchnia przedniej części kasetki o fakturze pozwalającej na naniesienie numeru dowolna techniką
- dostępność w róznych kolorach, musi posiadać certyfikat CE
</t>
  </si>
  <si>
    <t>Kasetka biopsyjna wykonana z polimeru odpornego na chemikalia, zamykana przykrywką na zawiasach
- kasetka z przykrywką ma stanowić jedną całość bez składania 
-otwory w kasetce 1x1mm
- skośna powierzchnia przedniej części kasetki o fakturze pozwalającej na naniesienie numeru dowolna techniką, dostępność w różnych kolorach,
- musi posiadać Certyfikat CE</t>
  </si>
  <si>
    <t>ZADANIE 12</t>
  </si>
  <si>
    <t>Probówka poliestrowa 16x75 z korkiem a 500szt.</t>
  </si>
  <si>
    <t>\</t>
  </si>
  <si>
    <t>Próbki stożkowe PP, przezroczyste, z zakrętką, stożkowodenne, pojemność 50 ml, niesterylne, 1 op. = 50 szt.</t>
  </si>
  <si>
    <t>op. 50 szt.</t>
  </si>
  <si>
    <t>RAZEM</t>
  </si>
  <si>
    <t xml:space="preserve">Bibuła jakościowa 45x56 cm a 100szt. </t>
  </si>
  <si>
    <t>ZADANIE 14</t>
  </si>
  <si>
    <t>ZADANIE 15</t>
  </si>
  <si>
    <t>ZADANIE13</t>
  </si>
  <si>
    <t>kpl</t>
  </si>
  <si>
    <t>Rozmiar/opis</t>
  </si>
  <si>
    <t>ZADANIE 1</t>
  </si>
  <si>
    <t>Zadanie 16</t>
  </si>
  <si>
    <t xml:space="preserve">1 x serweta na stolik instrumentarium, wymiary 190 x 150 cm, chłonne wzmocnienie na całej długości o szerokości 66 cm, masa powierzchniowa min. 84 g/m2 (+/- 10%),chłonność min. 400%
1 x pokrowiec na stolik Mayo 145 x 80 cm, warstwa chłonna o gramaturze min. 82 g/m2 (+/- 2 g/m2), wymiary 85 x 76 cm (+ / - 2 cm)
1 x samoprzylepna serweta operacyjna 150x 240cm (wzmocnienie 37,5 x 70 cm)
1 x samoprzylepna serweta operacyjna 200x 170cm (wzmocnienie 37,5 x 70 cm)
2 x samoprzylepne serwety operacyjne 75 x 90cm (wzmocnienie 37,5 x 70 cm)
1 x taśma samoprzylepna 9 x 50 cm
2 x ręczniki z włókniny kompresowej min. 40 g/m2, chłonności min. 800% 20 x 40 cm
Obłożenie wykonane z laminatu włókniny i folii o gramaturze 62 g/m2, w obszarze krytycznym wzmocnione włókninowymi łatami chłonnymi o gramaturze 60 g/m2. Łączna gramatura w obszarze wzmocnionym 125 g/m2 (łącznie z warstwą kleju zespalającego łatę chłonną z laminatem podstawowym). Barierowość dla wody min. 150 cm H2O w obszarze krytycznym, wytrzymałość na wypychanie na sucho i mokro min. 170 kPa w obszarze krytycznym, nasiąkliwość metodą run off w obszarze krytycznym min. 66 % (wg PN - EN ISO 9073-11). Laminat nie może powodować drażnienia, uczulenia (wg PN - EN ISO 10993 - 10) i nie może być cytotoksyczny (wg PN - EN ISO 10993 - 5).
</t>
  </si>
  <si>
    <t xml:space="preserve">Zestaw uniwersalny wzmocniony
</t>
  </si>
  <si>
    <t xml:space="preserve">
1 x serweta o wymiarach 320 x 180 cm z otworem o wymiarach 35 x 32 cm otoczonym dookoła workiem do zbiórki płynów. Otwór wypełniony folią chirurgiczną, krawędź otworu min. 120 maks. 125 cm od górnej krawędzi serwety. Worek z dwoma zaworami umożliwiającymi odprowadzenie nadmiaru płynów
1 x serweta na solik instrumentarium, wymiary 190 x 150 cm, chłonne wzmocnienie na całej długości o szerokości 66 cm, masa powirzchniowa min. 84 g/m2 (+/- 10%),chłonnosć min. 400% 
1 x pokrowiec na stolik Mayo 145 x 80 cm, warstwa chłonna o gramaturze min. 82 g/m2  (+/- 2 g/m2), wymiary 85 x 76 cm (+ / - 2 cm)
2 x ręcznik z włókniny kompresowej poliestrowo - wiskozowej o gramaturze 40 g/m2, rozmiar 80 x 60 cm
1 x włókninowa taśma samoprzylepna 9x50 cm, 
Serweta główna wykonana z laminatu dwuwarstwowego polipropylenowo - polietylenowego o masie powierzchniowej 55 g/m2, folia laminatu wykonana w 25% z surowca pochodzącego z recyklingu w ramachobiegu zamkniętego, odporność na przenikanie cieczy min. 300 cm H2O (PN - EN 20811), wytrzymałość na wypychanie na sucho / mokro min. 240 kPa (PN - EN ISO 13 938 - 1).  Laminat w pełni biozgodny, antystatyczny, układalny, od strony folii jak i włókniny matowy, nie odbijający światła, musi w pełni odpowiadać  wymaganiom normy PN EN 13 795 dla obłożeń chirurgicznych dla wymagań wysokich. Zestaw zapakowany w opakowanie papierowo - foliowe z marginesem ułatwiającym bezpyłowe otwieranie, z etykietą posiadającą min. 2 samoprzylepne etykietyz następującymi danymi: nazwa producenta, indeks (REF), numer serii (LOT), data ważności. Na etykiecie podany skład w postaci symboli graficznych elementów składowych (szybka, wizualna identyfikacja składu). </t>
  </si>
  <si>
    <t>Obłożenie z workiem i folią chirurgiczną</t>
  </si>
  <si>
    <t>Podkład chłonny o wymiarach całkowitych 60x90cm</t>
  </si>
  <si>
    <t>razem</t>
  </si>
  <si>
    <t>Pojemniki do badań histopatologicznych zamykany posiadajacy certyfikat CE IVD 60ml.</t>
  </si>
  <si>
    <t>60 ml</t>
  </si>
  <si>
    <t>Pojemniki do badań histopatologicznych zamykany posiadajacy certyfikat CE IVD 100ml.</t>
  </si>
  <si>
    <t>100 ml</t>
  </si>
  <si>
    <t>Pełen kod towaru dla każdego rozmiaru!</t>
  </si>
  <si>
    <t>Cena jednostkowa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</si>
</sst>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#,##0.00&quot; zł&quot;"/>
  </numFmts>
  <fonts count="16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8"/>
      <color rgb="FF00000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sz val="11"/>
      <color indexed="8"/>
      <name val="Calibri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2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indexed="8"/>
      <name val="Arial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theme="1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666699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162">
    <xf numFmtId="0" fontId="0" fillId="0" borderId="0" xfId="0"/>
    <xf numFmtId="1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vertical="center"/>
    </xf>
    <xf numFmtId="164" fontId="2" fillId="4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4" fontId="3" fillId="0" borderId="9" xfId="0" applyNumberFormat="1" applyFont="1" applyBorder="1" applyAlignment="1">
      <alignment vertical="center"/>
    </xf>
    <xf numFmtId="165" fontId="3" fillId="0" borderId="11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165" fontId="2" fillId="4" borderId="13" xfId="0" applyNumberFormat="1" applyFont="1" applyFill="1" applyBorder="1" applyAlignment="1">
      <alignment horizontal="center" vertical="center"/>
    </xf>
    <xf numFmtId="165" fontId="2" fillId="4" borderId="6" xfId="0" applyNumberFormat="1" applyFont="1" applyFill="1" applyBorder="1" applyAlignment="1">
      <alignment horizontal="center" vertical="center"/>
    </xf>
    <xf numFmtId="4" fontId="3" fillId="4" borderId="11" xfId="0" applyNumberFormat="1" applyFont="1" applyFill="1" applyBorder="1" applyAlignment="1">
      <alignment vertical="center"/>
    </xf>
    <xf numFmtId="165" fontId="3" fillId="4" borderId="11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4" borderId="12" xfId="0" applyFont="1" applyFill="1" applyBorder="1" applyAlignment="1">
      <alignment vertical="center"/>
    </xf>
    <xf numFmtId="4" fontId="3" fillId="4" borderId="9" xfId="0" applyNumberFormat="1" applyFont="1" applyFill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65" fontId="3" fillId="0" borderId="11" xfId="0" applyNumberFormat="1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vertical="center"/>
    </xf>
    <xf numFmtId="165" fontId="3" fillId="4" borderId="1" xfId="0" applyNumberFormat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vertical="center"/>
    </xf>
    <xf numFmtId="4" fontId="3" fillId="0" borderId="15" xfId="0" applyNumberFormat="1" applyFont="1" applyBorder="1" applyAlignment="1">
      <alignment vertical="center"/>
    </xf>
    <xf numFmtId="165" fontId="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9" fontId="3" fillId="0" borderId="0" xfId="3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8" fillId="0" borderId="0" xfId="0" applyFont="1"/>
    <xf numFmtId="4" fontId="3" fillId="0" borderId="9" xfId="0" applyNumberFormat="1" applyFont="1" applyBorder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vertical="center" wrapText="1"/>
    </xf>
    <xf numFmtId="0" fontId="10" fillId="0" borderId="0" xfId="0" applyFont="1"/>
    <xf numFmtId="0" fontId="9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1" fillId="0" borderId="0" xfId="0" applyFont="1"/>
    <xf numFmtId="0" fontId="10" fillId="0" borderId="38" xfId="0" applyFont="1" applyBorder="1"/>
    <xf numFmtId="0" fontId="10" fillId="0" borderId="4" xfId="0" applyFont="1" applyBorder="1"/>
    <xf numFmtId="0" fontId="1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9" fontId="3" fillId="0" borderId="1" xfId="3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9" fontId="2" fillId="2" borderId="0" xfId="3" applyFont="1" applyFill="1" applyBorder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9" fontId="2" fillId="4" borderId="1" xfId="3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vertical="center" wrapText="1"/>
    </xf>
    <xf numFmtId="9" fontId="2" fillId="0" borderId="1" xfId="3" applyFont="1" applyFill="1" applyBorder="1" applyAlignment="1">
      <alignment horizontal="center" vertical="center"/>
    </xf>
    <xf numFmtId="1" fontId="14" fillId="0" borderId="21" xfId="0" applyNumberFormat="1" applyFont="1" applyBorder="1" applyAlignment="1">
      <alignment horizontal="right" vertical="center" shrinkToFit="1"/>
    </xf>
    <xf numFmtId="0" fontId="2" fillId="0" borderId="21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right" vertical="center" wrapText="1"/>
    </xf>
    <xf numFmtId="8" fontId="2" fillId="0" borderId="21" xfId="0" applyNumberFormat="1" applyFont="1" applyBorder="1" applyAlignment="1">
      <alignment horizontal="center" vertical="center" wrapText="1"/>
    </xf>
    <xf numFmtId="9" fontId="14" fillId="0" borderId="21" xfId="3" applyFont="1" applyFill="1" applyBorder="1" applyAlignment="1">
      <alignment horizontal="center" vertical="center" shrinkToFit="1"/>
    </xf>
    <xf numFmtId="0" fontId="14" fillId="0" borderId="21" xfId="0" applyFont="1" applyBorder="1" applyAlignment="1">
      <alignment horizontal="left" vertical="center" wrapText="1"/>
    </xf>
    <xf numFmtId="0" fontId="14" fillId="5" borderId="19" xfId="0" applyFont="1" applyFill="1" applyBorder="1" applyAlignment="1">
      <alignment vertical="center"/>
    </xf>
    <xf numFmtId="9" fontId="14" fillId="5" borderId="19" xfId="3" applyFont="1" applyFill="1" applyBorder="1" applyAlignment="1">
      <alignment vertical="center"/>
    </xf>
    <xf numFmtId="0" fontId="14" fillId="5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15" fillId="0" borderId="3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4" fontId="15" fillId="0" borderId="33" xfId="0" applyNumberFormat="1" applyFont="1" applyBorder="1"/>
    <xf numFmtId="0" fontId="4" fillId="0" borderId="0" xfId="0" applyFont="1" applyAlignment="1">
      <alignment horizontal="center" vertical="center"/>
    </xf>
    <xf numFmtId="9" fontId="4" fillId="0" borderId="0" xfId="3" applyFont="1"/>
    <xf numFmtId="0" fontId="4" fillId="0" borderId="0" xfId="0" applyFont="1" applyAlignment="1">
      <alignment horizontal="center"/>
    </xf>
    <xf numFmtId="0" fontId="3" fillId="0" borderId="1" xfId="3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center" vertical="center"/>
    </xf>
    <xf numFmtId="4" fontId="3" fillId="0" borderId="41" xfId="0" applyNumberFormat="1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165" fontId="3" fillId="4" borderId="6" xfId="0" applyNumberFormat="1" applyFont="1" applyFill="1" applyBorder="1" applyAlignment="1">
      <alignment horizontal="center" vertical="center"/>
    </xf>
    <xf numFmtId="165" fontId="2" fillId="4" borderId="3" xfId="0" applyNumberFormat="1" applyFont="1" applyFill="1" applyBorder="1" applyAlignment="1">
      <alignment horizontal="center" vertical="center"/>
    </xf>
    <xf numFmtId="165" fontId="2" fillId="4" borderId="12" xfId="0" applyNumberFormat="1" applyFont="1" applyFill="1" applyBorder="1" applyAlignment="1">
      <alignment horizontal="center" vertical="center"/>
    </xf>
    <xf numFmtId="1" fontId="2" fillId="3" borderId="6" xfId="1" applyNumberFormat="1" applyFont="1" applyFill="1" applyBorder="1" applyAlignment="1">
      <alignment horizontal="center" vertical="center"/>
    </xf>
    <xf numFmtId="1" fontId="2" fillId="3" borderId="3" xfId="1" applyNumberFormat="1" applyFont="1" applyFill="1" applyBorder="1" applyAlignment="1">
      <alignment horizontal="center" vertical="center"/>
    </xf>
    <xf numFmtId="1" fontId="2" fillId="3" borderId="12" xfId="1" applyNumberFormat="1" applyFont="1" applyFill="1" applyBorder="1" applyAlignment="1">
      <alignment horizontal="center" vertical="center"/>
    </xf>
    <xf numFmtId="1" fontId="2" fillId="3" borderId="4" xfId="1" applyNumberFormat="1" applyFont="1" applyFill="1" applyBorder="1" applyAlignment="1">
      <alignment horizontal="center" vertical="center"/>
    </xf>
    <xf numFmtId="1" fontId="2" fillId="3" borderId="5" xfId="1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44" fontId="4" fillId="0" borderId="1" xfId="2" applyFont="1" applyFill="1" applyBorder="1" applyAlignment="1">
      <alignment horizontal="center" vertical="center" wrapText="1"/>
    </xf>
    <xf numFmtId="164" fontId="4" fillId="0" borderId="26" xfId="0" applyNumberFormat="1" applyFont="1" applyBorder="1" applyAlignment="1">
      <alignment horizontal="right" vertical="center"/>
    </xf>
    <xf numFmtId="0" fontId="4" fillId="0" borderId="39" xfId="0" applyFont="1" applyBorder="1"/>
    <xf numFmtId="0" fontId="4" fillId="0" borderId="40" xfId="0" applyFont="1" applyBorder="1"/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1" fontId="3" fillId="0" borderId="15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9" fontId="4" fillId="0" borderId="27" xfId="3" applyFont="1" applyFill="1" applyBorder="1" applyAlignment="1">
      <alignment horizontal="center" vertical="center" wrapText="1"/>
    </xf>
    <xf numFmtId="0" fontId="4" fillId="0" borderId="35" xfId="0" applyFont="1" applyBorder="1"/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44" fontId="15" fillId="0" borderId="24" xfId="2" applyFont="1" applyFill="1" applyBorder="1" applyAlignment="1">
      <alignment horizontal="center" vertical="center" wrapText="1"/>
    </xf>
    <xf numFmtId="0" fontId="4" fillId="0" borderId="29" xfId="0" applyFont="1" applyBorder="1"/>
    <xf numFmtId="165" fontId="2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44" fontId="4" fillId="0" borderId="24" xfId="2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4" fontId="3" fillId="0" borderId="39" xfId="0" applyNumberFormat="1" applyFont="1" applyBorder="1" applyAlignment="1">
      <alignment horizontal="center" vertical="center"/>
    </xf>
    <xf numFmtId="165" fontId="3" fillId="0" borderId="39" xfId="0" applyNumberFormat="1" applyFont="1" applyBorder="1" applyAlignment="1">
      <alignment horizontal="center" vertical="center"/>
    </xf>
    <xf numFmtId="165" fontId="2" fillId="0" borderId="39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8" xfId="0" applyFont="1" applyBorder="1"/>
    <xf numFmtId="0" fontId="15" fillId="0" borderId="22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2" xfId="0" applyFont="1" applyBorder="1"/>
    <xf numFmtId="0" fontId="4" fillId="0" borderId="37" xfId="0" applyFont="1" applyBorder="1"/>
    <xf numFmtId="44" fontId="15" fillId="0" borderId="43" xfId="2" applyFont="1" applyFill="1" applyBorder="1" applyAlignment="1">
      <alignment horizontal="center" vertical="center" wrapText="1"/>
    </xf>
    <xf numFmtId="9" fontId="4" fillId="0" borderId="34" xfId="3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right" vertical="center"/>
    </xf>
  </cellXfs>
  <cellStyles count="4">
    <cellStyle name="Normalny" xfId="0" builtinId="0"/>
    <cellStyle name="Normalny_Arkusz1" xfId="1" xr:uid="{00000000-0005-0000-0000-000001000000}"/>
    <cellStyle name="Procentowy" xfId="3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3"/>
  <sheetViews>
    <sheetView tabSelected="1" view="pageLayout" zoomScale="80" zoomScaleNormal="80" zoomScaleSheetLayoutView="80" zoomScalePageLayoutView="80" workbookViewId="0">
      <selection activeCell="L55" sqref="L55"/>
    </sheetView>
  </sheetViews>
  <sheetFormatPr defaultRowHeight="15.75" x14ac:dyDescent="0.25"/>
  <cols>
    <col min="1" max="1" width="17" style="90" customWidth="1"/>
    <col min="2" max="2" width="29.85546875" style="90" customWidth="1"/>
    <col min="3" max="3" width="49" style="90" customWidth="1"/>
    <col min="4" max="5" width="17" style="90" customWidth="1"/>
    <col min="6" max="6" width="17" style="95" customWidth="1"/>
    <col min="7" max="7" width="17" style="90" customWidth="1"/>
    <col min="8" max="8" width="17" style="96" customWidth="1"/>
    <col min="9" max="11" width="17" style="90" customWidth="1"/>
    <col min="12" max="12" width="16.85546875" style="90" customWidth="1"/>
    <col min="13" max="13" width="17" style="51" hidden="1" customWidth="1"/>
  </cols>
  <sheetData>
    <row r="1" spans="1:12" ht="40.5" customHeight="1" x14ac:dyDescent="0.25">
      <c r="A1" s="58" t="s">
        <v>0</v>
      </c>
      <c r="B1" s="58" t="s">
        <v>1</v>
      </c>
      <c r="C1" s="59" t="s">
        <v>54</v>
      </c>
      <c r="D1" s="58" t="s">
        <v>2</v>
      </c>
      <c r="E1" s="59" t="s">
        <v>3</v>
      </c>
      <c r="F1" s="59" t="s">
        <v>67</v>
      </c>
      <c r="G1" s="59" t="s">
        <v>68</v>
      </c>
      <c r="H1" s="60" t="s">
        <v>4</v>
      </c>
      <c r="I1" s="59" t="s">
        <v>5</v>
      </c>
      <c r="J1" s="59" t="s">
        <v>6</v>
      </c>
      <c r="K1" s="59" t="s">
        <v>7</v>
      </c>
      <c r="L1" s="58" t="s">
        <v>8</v>
      </c>
    </row>
    <row r="2" spans="1:12" x14ac:dyDescent="0.25">
      <c r="A2" s="58">
        <v>1</v>
      </c>
      <c r="B2" s="61">
        <v>2</v>
      </c>
      <c r="C2" s="58">
        <v>3</v>
      </c>
      <c r="D2" s="58">
        <v>4</v>
      </c>
      <c r="E2" s="58">
        <v>5</v>
      </c>
      <c r="F2" s="58">
        <v>6</v>
      </c>
      <c r="G2" s="58">
        <v>7</v>
      </c>
      <c r="H2" s="98">
        <v>8</v>
      </c>
      <c r="I2" s="58">
        <v>9</v>
      </c>
      <c r="J2" s="58">
        <v>10</v>
      </c>
      <c r="K2" s="58">
        <v>11</v>
      </c>
      <c r="L2" s="58">
        <v>12</v>
      </c>
    </row>
    <row r="3" spans="1:12" x14ac:dyDescent="0.25">
      <c r="A3" s="62"/>
      <c r="B3" s="63"/>
      <c r="C3" s="62"/>
      <c r="D3" s="62"/>
      <c r="E3" s="64"/>
      <c r="F3" s="62"/>
      <c r="G3" s="65"/>
      <c r="H3" s="66"/>
      <c r="I3" s="67"/>
      <c r="J3" s="67"/>
      <c r="K3" s="65"/>
      <c r="L3" s="62"/>
    </row>
    <row r="4" spans="1:12" x14ac:dyDescent="0.25">
      <c r="A4" s="106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</row>
    <row r="5" spans="1:12" ht="26.25" customHeight="1" x14ac:dyDescent="0.25">
      <c r="A5" s="123" t="s">
        <v>55</v>
      </c>
      <c r="B5" s="124"/>
      <c r="C5" s="124"/>
      <c r="D5" s="124"/>
      <c r="E5" s="124"/>
      <c r="F5" s="124"/>
      <c r="G5" s="124"/>
      <c r="H5" s="124"/>
      <c r="I5" s="112"/>
      <c r="J5" s="112"/>
      <c r="K5" s="112"/>
      <c r="L5" s="113"/>
    </row>
    <row r="6" spans="1:12" ht="31.5" customHeight="1" thickBot="1" x14ac:dyDescent="0.3">
      <c r="A6" s="1">
        <v>1</v>
      </c>
      <c r="B6" s="2" t="s">
        <v>9</v>
      </c>
      <c r="C6" s="3" t="s">
        <v>10</v>
      </c>
      <c r="D6" s="4" t="s">
        <v>12</v>
      </c>
      <c r="E6" s="4">
        <v>4</v>
      </c>
      <c r="F6" s="4"/>
      <c r="G6" s="17"/>
      <c r="H6" s="68"/>
      <c r="I6" s="5">
        <f>G6+H6*G6</f>
        <v>0</v>
      </c>
      <c r="J6" s="6">
        <f>E6*G6</f>
        <v>0</v>
      </c>
      <c r="K6" s="7">
        <f>E6*I6</f>
        <v>0</v>
      </c>
      <c r="L6" s="2"/>
    </row>
    <row r="7" spans="1:12" ht="30" customHeight="1" thickBot="1" x14ac:dyDescent="0.3">
      <c r="A7" s="101" t="s">
        <v>11</v>
      </c>
      <c r="B7" s="102"/>
      <c r="C7" s="8"/>
      <c r="D7" s="9"/>
      <c r="E7" s="10"/>
      <c r="F7" s="9"/>
      <c r="G7" s="11"/>
      <c r="H7" s="43"/>
      <c r="I7" s="12"/>
      <c r="J7" s="13">
        <f>SUM(J6:J6)</f>
        <v>0</v>
      </c>
      <c r="K7" s="14">
        <f>SUM(K6:K6)</f>
        <v>0</v>
      </c>
      <c r="L7" s="15"/>
    </row>
    <row r="8" spans="1:12" x14ac:dyDescent="0.25">
      <c r="A8" s="109"/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10"/>
    </row>
    <row r="9" spans="1:12" ht="30.75" customHeight="1" x14ac:dyDescent="0.25">
      <c r="A9" s="123" t="s">
        <v>26</v>
      </c>
      <c r="B9" s="124"/>
      <c r="C9" s="124"/>
      <c r="D9" s="124"/>
      <c r="E9" s="124"/>
      <c r="F9" s="124"/>
      <c r="G9" s="124"/>
      <c r="H9" s="124"/>
      <c r="I9" s="112"/>
      <c r="J9" s="112"/>
      <c r="K9" s="112"/>
      <c r="L9" s="113"/>
    </row>
    <row r="10" spans="1:12" ht="66.75" customHeight="1" x14ac:dyDescent="0.25">
      <c r="A10" s="1">
        <v>1</v>
      </c>
      <c r="B10" s="16" t="s">
        <v>37</v>
      </c>
      <c r="C10" s="33" t="s">
        <v>22</v>
      </c>
      <c r="D10" s="1" t="s">
        <v>12</v>
      </c>
      <c r="E10" s="34">
        <v>350</v>
      </c>
      <c r="F10" s="1"/>
      <c r="G10" s="17"/>
      <c r="H10" s="68"/>
      <c r="I10" s="5">
        <f>G10+H10*G10</f>
        <v>0</v>
      </c>
      <c r="J10" s="35">
        <f>E10*G10</f>
        <v>0</v>
      </c>
      <c r="K10" s="36">
        <f>E10*I10</f>
        <v>0</v>
      </c>
      <c r="L10" s="69" t="s">
        <v>13</v>
      </c>
    </row>
    <row r="11" spans="1:12" ht="17.25" customHeight="1" x14ac:dyDescent="0.25">
      <c r="A11" s="109"/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10"/>
    </row>
    <row r="12" spans="1:12" ht="32.25" customHeight="1" x14ac:dyDescent="0.25">
      <c r="A12" s="103" t="s">
        <v>27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5"/>
    </row>
    <row r="13" spans="1:12" ht="78" customHeight="1" x14ac:dyDescent="0.25">
      <c r="A13" s="1">
        <v>1</v>
      </c>
      <c r="B13" s="16" t="s">
        <v>38</v>
      </c>
      <c r="C13" s="33" t="s">
        <v>23</v>
      </c>
      <c r="D13" s="1" t="s">
        <v>12</v>
      </c>
      <c r="E13" s="34">
        <v>4000</v>
      </c>
      <c r="F13" s="1"/>
      <c r="G13" s="17"/>
      <c r="H13" s="68"/>
      <c r="I13" s="5">
        <f>G13+H13*G13</f>
        <v>0</v>
      </c>
      <c r="J13" s="35">
        <f>E13*G13</f>
        <v>0</v>
      </c>
      <c r="K13" s="37">
        <f>E13*I13</f>
        <v>0</v>
      </c>
      <c r="L13" s="69" t="s">
        <v>13</v>
      </c>
    </row>
    <row r="14" spans="1:12" x14ac:dyDescent="0.25">
      <c r="A14" s="109"/>
      <c r="B14" s="109"/>
      <c r="C14" s="109"/>
      <c r="D14" s="109"/>
      <c r="E14" s="109"/>
      <c r="F14" s="109"/>
      <c r="G14" s="109"/>
      <c r="H14" s="109"/>
      <c r="I14" s="109"/>
      <c r="J14" s="109"/>
      <c r="K14" s="109"/>
      <c r="L14" s="110"/>
    </row>
    <row r="15" spans="1:12" ht="30.75" customHeight="1" thickBot="1" x14ac:dyDescent="0.3">
      <c r="A15" s="123" t="s">
        <v>28</v>
      </c>
      <c r="B15" s="124"/>
      <c r="C15" s="124"/>
      <c r="D15" s="124"/>
      <c r="E15" s="124"/>
      <c r="F15" s="124"/>
      <c r="G15" s="124"/>
      <c r="H15" s="124"/>
      <c r="I15" s="124"/>
      <c r="J15" s="112"/>
      <c r="K15" s="112"/>
      <c r="L15" s="113"/>
    </row>
    <row r="16" spans="1:12" ht="247.5" customHeight="1" thickBot="1" x14ac:dyDescent="0.3">
      <c r="A16" s="1">
        <v>1</v>
      </c>
      <c r="B16" s="18" t="s">
        <v>39</v>
      </c>
      <c r="C16" s="4" t="s">
        <v>24</v>
      </c>
      <c r="D16" s="4" t="s">
        <v>12</v>
      </c>
      <c r="E16" s="4">
        <v>140</v>
      </c>
      <c r="F16" s="4"/>
      <c r="G16" s="19"/>
      <c r="H16" s="68"/>
      <c r="I16" s="20">
        <f>G16+H16*G16</f>
        <v>0</v>
      </c>
      <c r="J16" s="21">
        <f>E16*G16</f>
        <v>0</v>
      </c>
      <c r="K16" s="22">
        <f>E16*I16</f>
        <v>0</v>
      </c>
      <c r="L16" s="69" t="s">
        <v>13</v>
      </c>
    </row>
    <row r="17" spans="1:12" x14ac:dyDescent="0.25">
      <c r="A17" s="109" t="s">
        <v>45</v>
      </c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10"/>
    </row>
    <row r="18" spans="1:12" ht="41.25" customHeight="1" thickBot="1" x14ac:dyDescent="0.3">
      <c r="A18" s="111" t="s">
        <v>29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3"/>
    </row>
    <row r="19" spans="1:12" ht="165.75" customHeight="1" thickBot="1" x14ac:dyDescent="0.3">
      <c r="A19" s="1">
        <v>1</v>
      </c>
      <c r="B19" s="18" t="s">
        <v>40</v>
      </c>
      <c r="C19" s="4" t="s">
        <v>25</v>
      </c>
      <c r="D19" s="4" t="s">
        <v>12</v>
      </c>
      <c r="E19" s="4">
        <v>50</v>
      </c>
      <c r="F19" s="4"/>
      <c r="G19" s="19"/>
      <c r="H19" s="68"/>
      <c r="I19" s="20">
        <f>G19+H19*G19</f>
        <v>0</v>
      </c>
      <c r="J19" s="21">
        <f>E19*G19</f>
        <v>0</v>
      </c>
      <c r="K19" s="30">
        <f>E19*I19</f>
        <v>0</v>
      </c>
      <c r="L19" s="69" t="s">
        <v>13</v>
      </c>
    </row>
    <row r="20" spans="1:12" x14ac:dyDescent="0.25">
      <c r="A20" s="109"/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110"/>
    </row>
    <row r="21" spans="1:12" ht="27.75" customHeight="1" thickBot="1" x14ac:dyDescent="0.3">
      <c r="A21" s="111" t="s">
        <v>30</v>
      </c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3"/>
    </row>
    <row r="22" spans="1:12" ht="204.75" customHeight="1" thickBot="1" x14ac:dyDescent="0.3">
      <c r="A22" s="1">
        <v>1</v>
      </c>
      <c r="B22" s="16" t="s">
        <v>41</v>
      </c>
      <c r="C22" s="4" t="s">
        <v>14</v>
      </c>
      <c r="D22" s="4" t="s">
        <v>12</v>
      </c>
      <c r="E22" s="4">
        <v>320</v>
      </c>
      <c r="F22" s="4"/>
      <c r="G22" s="19"/>
      <c r="H22" s="68"/>
      <c r="I22" s="20">
        <f>G22+H22*G22</f>
        <v>0</v>
      </c>
      <c r="J22" s="21">
        <f>E22*G22</f>
        <v>0</v>
      </c>
      <c r="K22" s="22">
        <f>E22*I22</f>
        <v>0</v>
      </c>
      <c r="L22" s="69" t="s">
        <v>13</v>
      </c>
    </row>
    <row r="23" spans="1:12" x14ac:dyDescent="0.25">
      <c r="A23" s="109"/>
      <c r="B23" s="109"/>
      <c r="C23" s="109"/>
      <c r="D23" s="109"/>
      <c r="E23" s="109"/>
      <c r="F23" s="109"/>
      <c r="G23" s="109"/>
      <c r="H23" s="109"/>
      <c r="I23" s="109"/>
      <c r="J23" s="109"/>
      <c r="K23" s="109"/>
      <c r="L23" s="110"/>
    </row>
    <row r="24" spans="1:12" ht="37.5" customHeight="1" thickBot="1" x14ac:dyDescent="0.3">
      <c r="A24" s="111" t="s">
        <v>31</v>
      </c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3"/>
    </row>
    <row r="25" spans="1:12" ht="167.25" customHeight="1" thickBot="1" x14ac:dyDescent="0.3">
      <c r="A25" s="1">
        <v>1</v>
      </c>
      <c r="B25" s="18" t="s">
        <v>42</v>
      </c>
      <c r="C25" s="23" t="s">
        <v>15</v>
      </c>
      <c r="D25" s="4" t="s">
        <v>12</v>
      </c>
      <c r="E25" s="4">
        <v>32</v>
      </c>
      <c r="F25" s="4"/>
      <c r="G25" s="19"/>
      <c r="H25" s="68"/>
      <c r="I25" s="20">
        <f>G25+H25*G25</f>
        <v>0</v>
      </c>
      <c r="J25" s="21">
        <f>E25*G25</f>
        <v>0</v>
      </c>
      <c r="K25" s="22">
        <f>E25*I25</f>
        <v>0</v>
      </c>
      <c r="L25" s="69" t="s">
        <v>13</v>
      </c>
    </row>
    <row r="26" spans="1:12" x14ac:dyDescent="0.25">
      <c r="A26" s="109"/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10"/>
    </row>
    <row r="27" spans="1:12" ht="37.5" customHeight="1" thickBot="1" x14ac:dyDescent="0.3">
      <c r="A27" s="111" t="s">
        <v>32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3"/>
    </row>
    <row r="28" spans="1:12" ht="60.75" customHeight="1" thickBot="1" x14ac:dyDescent="0.3">
      <c r="A28" s="2">
        <v>1</v>
      </c>
      <c r="B28" s="18" t="s">
        <v>36</v>
      </c>
      <c r="C28" s="4" t="s">
        <v>16</v>
      </c>
      <c r="D28" s="4" t="s">
        <v>12</v>
      </c>
      <c r="E28" s="4">
        <v>200</v>
      </c>
      <c r="F28" s="4"/>
      <c r="G28" s="17"/>
      <c r="H28" s="68"/>
      <c r="I28" s="20">
        <f>G28+H28*G28</f>
        <v>0</v>
      </c>
      <c r="J28" s="21">
        <f>E28*G28</f>
        <v>0</v>
      </c>
      <c r="K28" s="30">
        <f>E28*I28</f>
        <v>0</v>
      </c>
      <c r="L28" s="24"/>
    </row>
    <row r="29" spans="1:12" x14ac:dyDescent="0.25">
      <c r="A29" s="109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10"/>
    </row>
    <row r="30" spans="1:12" ht="39" customHeight="1" thickBot="1" x14ac:dyDescent="0.3">
      <c r="A30" s="111" t="s">
        <v>33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3"/>
    </row>
    <row r="31" spans="1:12" ht="60" customHeight="1" thickBot="1" x14ac:dyDescent="0.3">
      <c r="A31" s="1">
        <v>1</v>
      </c>
      <c r="B31" s="18" t="s">
        <v>17</v>
      </c>
      <c r="C31" s="23" t="s">
        <v>15</v>
      </c>
      <c r="D31" s="4" t="s">
        <v>12</v>
      </c>
      <c r="E31" s="4">
        <v>3</v>
      </c>
      <c r="F31" s="4"/>
      <c r="G31" s="17"/>
      <c r="H31" s="70"/>
      <c r="I31" s="20">
        <f>G31+H31*G31</f>
        <v>0</v>
      </c>
      <c r="J31" s="25">
        <f>E31*G31</f>
        <v>0</v>
      </c>
      <c r="K31" s="22">
        <f>E31*I31</f>
        <v>0</v>
      </c>
      <c r="L31" s="24"/>
    </row>
    <row r="32" spans="1:12" ht="16.5" thickBot="1" x14ac:dyDescent="0.3">
      <c r="A32" s="101" t="s">
        <v>11</v>
      </c>
      <c r="B32" s="102"/>
      <c r="C32" s="8"/>
      <c r="D32" s="9"/>
      <c r="E32" s="10"/>
      <c r="F32" s="9"/>
      <c r="G32" s="11"/>
      <c r="H32" s="43"/>
      <c r="I32" s="12"/>
      <c r="J32" s="48">
        <f>SUM(J31:J31)</f>
        <v>0</v>
      </c>
      <c r="K32" s="14">
        <f>SUM(K31:K31)</f>
        <v>0</v>
      </c>
      <c r="L32" s="15"/>
    </row>
    <row r="33" spans="1:13" x14ac:dyDescent="0.25">
      <c r="A33" s="109"/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10"/>
    </row>
    <row r="34" spans="1:13" ht="39.75" customHeight="1" thickBot="1" x14ac:dyDescent="0.3">
      <c r="A34" s="111" t="s">
        <v>34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3"/>
    </row>
    <row r="35" spans="1:13" ht="54" customHeight="1" thickBot="1" x14ac:dyDescent="0.3">
      <c r="A35" s="1">
        <v>1</v>
      </c>
      <c r="B35" s="32" t="s">
        <v>18</v>
      </c>
      <c r="C35" s="4" t="s">
        <v>19</v>
      </c>
      <c r="D35" s="4" t="s">
        <v>12</v>
      </c>
      <c r="E35" s="4">
        <v>12</v>
      </c>
      <c r="F35" s="4"/>
      <c r="G35" s="17"/>
      <c r="H35" s="70"/>
      <c r="I35" s="20">
        <f>G35+H35*G35</f>
        <v>0</v>
      </c>
      <c r="J35" s="21">
        <f>E35*G35</f>
        <v>0</v>
      </c>
      <c r="K35" s="22">
        <f>E35*I35</f>
        <v>0</v>
      </c>
      <c r="L35" s="24"/>
    </row>
    <row r="36" spans="1:13" ht="56.25" customHeight="1" thickBot="1" x14ac:dyDescent="0.3">
      <c r="A36" s="1">
        <v>2</v>
      </c>
      <c r="B36" s="32" t="s">
        <v>46</v>
      </c>
      <c r="C36" s="23" t="s">
        <v>47</v>
      </c>
      <c r="D36" s="4" t="s">
        <v>12</v>
      </c>
      <c r="E36" s="4">
        <v>24</v>
      </c>
      <c r="F36" s="4"/>
      <c r="G36" s="17"/>
      <c r="H36" s="70"/>
      <c r="I36" s="20">
        <f>G36+H36*G36</f>
        <v>0</v>
      </c>
      <c r="J36" s="21">
        <f>E36*G36</f>
        <v>0</v>
      </c>
      <c r="K36" s="22">
        <f>E36*I36</f>
        <v>0</v>
      </c>
      <c r="L36" s="24"/>
    </row>
    <row r="37" spans="1:13" x14ac:dyDescent="0.25">
      <c r="A37" s="128" t="s">
        <v>11</v>
      </c>
      <c r="B37" s="129"/>
      <c r="C37" s="8"/>
      <c r="D37" s="9"/>
      <c r="E37" s="10"/>
      <c r="F37" s="9"/>
      <c r="G37" s="11"/>
      <c r="H37" s="43"/>
      <c r="I37" s="12"/>
      <c r="J37" s="38">
        <f>SUM(J35:J36)</f>
        <v>0</v>
      </c>
      <c r="K37" s="39">
        <f>SUM(K35:K36)</f>
        <v>0</v>
      </c>
      <c r="L37" s="15"/>
    </row>
    <row r="38" spans="1:13" x14ac:dyDescent="0.25">
      <c r="A38" s="106"/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8"/>
    </row>
    <row r="39" spans="1:13" ht="41.25" customHeight="1" thickBot="1" x14ac:dyDescent="0.3">
      <c r="A39" s="111" t="s">
        <v>35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3"/>
    </row>
    <row r="40" spans="1:13" ht="39.75" customHeight="1" thickBot="1" x14ac:dyDescent="0.3">
      <c r="A40" s="26">
        <v>1</v>
      </c>
      <c r="B40" s="27" t="s">
        <v>21</v>
      </c>
      <c r="C40" s="3"/>
      <c r="D40" s="23" t="s">
        <v>20</v>
      </c>
      <c r="E40" s="33">
        <v>10000</v>
      </c>
      <c r="F40" s="23"/>
      <c r="G40" s="28"/>
      <c r="H40" s="70"/>
      <c r="I40" s="29">
        <f>G40+H40*G40</f>
        <v>0</v>
      </c>
      <c r="J40" s="13">
        <f>E40*G40</f>
        <v>0</v>
      </c>
      <c r="K40" s="30">
        <f>E40*I40</f>
        <v>0</v>
      </c>
      <c r="L40" s="31"/>
    </row>
    <row r="41" spans="1:13" ht="41.25" customHeight="1" thickBot="1" x14ac:dyDescent="0.3">
      <c r="A41" s="111" t="s">
        <v>43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3"/>
    </row>
    <row r="42" spans="1:13" ht="39.75" customHeight="1" thickBot="1" x14ac:dyDescent="0.3">
      <c r="A42" s="26">
        <v>1</v>
      </c>
      <c r="B42" s="27" t="s">
        <v>44</v>
      </c>
      <c r="C42" s="3"/>
      <c r="D42" s="23" t="s">
        <v>20</v>
      </c>
      <c r="E42" s="33">
        <v>2000</v>
      </c>
      <c r="F42" s="23"/>
      <c r="G42" s="28"/>
      <c r="H42" s="70"/>
      <c r="I42" s="29">
        <f>G42+H42*G42</f>
        <v>0</v>
      </c>
      <c r="J42" s="13">
        <f>E42*G42</f>
        <v>0</v>
      </c>
      <c r="K42" s="30">
        <f>E42*I42</f>
        <v>0</v>
      </c>
      <c r="L42" s="31"/>
    </row>
    <row r="43" spans="1:13" s="40" customFormat="1" ht="39.75" customHeight="1" thickBot="1" x14ac:dyDescent="0.3">
      <c r="A43" s="114" t="s">
        <v>52</v>
      </c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52"/>
    </row>
    <row r="44" spans="1:13" ht="33.75" customHeight="1" thickBot="1" x14ac:dyDescent="0.3">
      <c r="A44" s="26">
        <v>1</v>
      </c>
      <c r="B44" s="27" t="s">
        <v>49</v>
      </c>
      <c r="C44" s="3"/>
      <c r="D44" s="23" t="s">
        <v>12</v>
      </c>
      <c r="E44" s="33">
        <v>2</v>
      </c>
      <c r="F44" s="23"/>
      <c r="G44" s="28"/>
      <c r="H44" s="70"/>
      <c r="I44" s="29">
        <f>G44+H44*G44</f>
        <v>0</v>
      </c>
      <c r="J44" s="13">
        <f>E44*G44</f>
        <v>0</v>
      </c>
      <c r="K44" s="30">
        <f>E44*I44</f>
        <v>0</v>
      </c>
      <c r="L44" s="31"/>
    </row>
    <row r="45" spans="1:13" s="41" customFormat="1" ht="29.25" customHeight="1" thickBot="1" x14ac:dyDescent="0.3">
      <c r="A45" s="132" t="s">
        <v>50</v>
      </c>
      <c r="B45" s="133"/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50"/>
    </row>
    <row r="46" spans="1:13" s="41" customFormat="1" ht="53.25" customHeight="1" thickBot="1" x14ac:dyDescent="0.3">
      <c r="A46" s="71">
        <v>1</v>
      </c>
      <c r="B46" s="72" t="s">
        <v>63</v>
      </c>
      <c r="C46" s="73" t="s">
        <v>64</v>
      </c>
      <c r="D46" s="74" t="s">
        <v>20</v>
      </c>
      <c r="E46" s="71">
        <v>3000</v>
      </c>
      <c r="F46" s="72"/>
      <c r="G46" s="75"/>
      <c r="H46" s="76"/>
      <c r="I46" s="29">
        <f t="shared" ref="I46:I49" si="0">G46+H46*G46</f>
        <v>0</v>
      </c>
      <c r="J46" s="13">
        <f t="shared" ref="J46:J49" si="1">E46*G46</f>
        <v>0</v>
      </c>
      <c r="K46" s="30">
        <f t="shared" ref="K46:K49" si="2">E46*I46</f>
        <v>0</v>
      </c>
      <c r="L46" s="77"/>
      <c r="M46" s="53"/>
    </row>
    <row r="47" spans="1:13" s="41" customFormat="1" ht="7.5" customHeight="1" thickBot="1" x14ac:dyDescent="0.3">
      <c r="A47" s="78"/>
      <c r="B47" s="78"/>
      <c r="C47" s="78"/>
      <c r="D47" s="78"/>
      <c r="E47" s="78"/>
      <c r="F47" s="78"/>
      <c r="G47" s="78"/>
      <c r="H47" s="79"/>
      <c r="I47" s="29"/>
      <c r="J47" s="13"/>
      <c r="K47" s="30"/>
      <c r="L47" s="80"/>
      <c r="M47" s="53"/>
    </row>
    <row r="48" spans="1:13" s="41" customFormat="1" ht="15.95" customHeight="1" thickBot="1" x14ac:dyDescent="0.3">
      <c r="A48" s="134" t="s">
        <v>51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35"/>
      <c r="M48" s="53"/>
    </row>
    <row r="49" spans="1:26" s="41" customFormat="1" ht="41.25" customHeight="1" thickBot="1" x14ac:dyDescent="0.3">
      <c r="A49" s="71">
        <v>1</v>
      </c>
      <c r="B49" s="72" t="s">
        <v>65</v>
      </c>
      <c r="C49" s="73" t="s">
        <v>66</v>
      </c>
      <c r="D49" s="74" t="s">
        <v>20</v>
      </c>
      <c r="E49" s="71">
        <v>3000</v>
      </c>
      <c r="F49" s="72"/>
      <c r="G49" s="75"/>
      <c r="H49" s="76"/>
      <c r="I49" s="29">
        <f t="shared" si="0"/>
        <v>0</v>
      </c>
      <c r="J49" s="13">
        <f t="shared" si="1"/>
        <v>0</v>
      </c>
      <c r="K49" s="30">
        <f t="shared" si="2"/>
        <v>0</v>
      </c>
      <c r="L49" s="77"/>
      <c r="M49" s="53"/>
    </row>
    <row r="50" spans="1:26" ht="38.25" customHeight="1" x14ac:dyDescent="0.25">
      <c r="A50" s="153" t="s">
        <v>56</v>
      </c>
      <c r="B50" s="154"/>
      <c r="C50" s="154"/>
      <c r="D50" s="154"/>
      <c r="E50" s="154"/>
      <c r="F50" s="154"/>
      <c r="G50" s="154"/>
      <c r="H50" s="154"/>
      <c r="I50" s="154"/>
      <c r="J50" s="154"/>
      <c r="K50" s="154"/>
      <c r="L50" s="154"/>
      <c r="M50" s="54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</row>
    <row r="51" spans="1:26" ht="386.25" customHeight="1" x14ac:dyDescent="0.25">
      <c r="A51" s="141">
        <v>1</v>
      </c>
      <c r="B51" s="142" t="s">
        <v>58</v>
      </c>
      <c r="C51" s="146" t="s">
        <v>57</v>
      </c>
      <c r="D51" s="116" t="s">
        <v>53</v>
      </c>
      <c r="E51" s="144">
        <v>480</v>
      </c>
      <c r="F51" s="145"/>
      <c r="G51" s="136"/>
      <c r="H51" s="130"/>
      <c r="I51" s="138">
        <f t="shared" ref="I51" si="3">G51+H51*G51</f>
        <v>0</v>
      </c>
      <c r="J51" s="139">
        <f t="shared" ref="J51" si="4">E51*G51</f>
        <v>0</v>
      </c>
      <c r="K51" s="140">
        <f t="shared" ref="K51" si="5">E51*I51</f>
        <v>0</v>
      </c>
      <c r="L51" s="120"/>
      <c r="M51" s="151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</row>
    <row r="52" spans="1:26" ht="1.5" customHeight="1" x14ac:dyDescent="0.25">
      <c r="A52" s="137"/>
      <c r="B52" s="143"/>
      <c r="C52" s="147"/>
      <c r="D52" s="117"/>
      <c r="E52" s="157"/>
      <c r="F52" s="158"/>
      <c r="G52" s="158"/>
      <c r="H52" s="131"/>
      <c r="I52" s="150"/>
      <c r="J52" s="148"/>
      <c r="K52" s="149"/>
      <c r="L52" s="121"/>
      <c r="M52" s="15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</row>
    <row r="53" spans="1:26" ht="409.5" customHeight="1" x14ac:dyDescent="0.25">
      <c r="A53" s="155">
        <v>2</v>
      </c>
      <c r="B53" s="116" t="s">
        <v>60</v>
      </c>
      <c r="C53" s="116" t="s">
        <v>59</v>
      </c>
      <c r="D53" s="116" t="s">
        <v>53</v>
      </c>
      <c r="E53" s="118">
        <v>100</v>
      </c>
      <c r="F53" s="119"/>
      <c r="G53" s="159"/>
      <c r="H53" s="160"/>
      <c r="I53" s="138">
        <f>ROUND(G53*1.08,2)</f>
        <v>0</v>
      </c>
      <c r="J53" s="139">
        <f>G53*E53</f>
        <v>0</v>
      </c>
      <c r="K53" s="140">
        <f>ROUND(J53*1.08,2)</f>
        <v>0</v>
      </c>
      <c r="L53" s="161"/>
      <c r="M53" s="55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</row>
    <row r="54" spans="1:26" ht="66.75" customHeight="1" x14ac:dyDescent="0.25">
      <c r="A54" s="156"/>
      <c r="B54" s="116"/>
      <c r="C54" s="116"/>
      <c r="D54" s="117"/>
      <c r="E54" s="117"/>
      <c r="F54" s="117"/>
      <c r="G54" s="122"/>
      <c r="H54" s="131"/>
      <c r="I54" s="150"/>
      <c r="J54" s="148"/>
      <c r="K54" s="149"/>
      <c r="L54" s="121"/>
      <c r="M54" s="56"/>
    </row>
    <row r="55" spans="1:26" s="47" customFormat="1" ht="44.25" customHeight="1" thickBot="1" x14ac:dyDescent="0.3">
      <c r="A55" s="23">
        <v>3</v>
      </c>
      <c r="B55" s="27" t="s">
        <v>61</v>
      </c>
      <c r="C55" s="81"/>
      <c r="D55" s="81" t="s">
        <v>12</v>
      </c>
      <c r="E55" s="23">
        <v>2000</v>
      </c>
      <c r="F55" s="82"/>
      <c r="G55" s="83"/>
      <c r="H55" s="84"/>
      <c r="I55" s="85">
        <f>G55*(1+H55)</f>
        <v>0</v>
      </c>
      <c r="J55" s="45">
        <f t="shared" ref="J55" si="6">G55*E55</f>
        <v>0</v>
      </c>
      <c r="K55" s="46">
        <f t="shared" ref="K55" si="7">ROUND(J55*1.08,2)</f>
        <v>0</v>
      </c>
      <c r="L55" s="86"/>
      <c r="M55" s="57"/>
    </row>
    <row r="56" spans="1:26" s="47" customFormat="1" ht="16.5" thickBot="1" x14ac:dyDescent="0.3">
      <c r="A56" s="87"/>
      <c r="B56" s="88"/>
      <c r="C56" s="89"/>
      <c r="D56" s="89"/>
      <c r="E56" s="87"/>
      <c r="F56" s="10"/>
      <c r="G56" s="99" t="s">
        <v>62</v>
      </c>
      <c r="H56" s="100"/>
      <c r="I56" s="100"/>
      <c r="J56" s="49">
        <f>SUM(J51:J55)</f>
        <v>0</v>
      </c>
      <c r="K56" s="49">
        <f>SUM(K51:K55)</f>
        <v>0</v>
      </c>
      <c r="L56" s="89"/>
      <c r="M56" s="57"/>
    </row>
    <row r="57" spans="1:26" ht="16.5" thickBot="1" x14ac:dyDescent="0.3">
      <c r="B57" s="44"/>
      <c r="C57" s="44"/>
      <c r="F57" s="90"/>
      <c r="G57" s="91"/>
      <c r="H57" s="92"/>
      <c r="I57" s="93"/>
      <c r="J57" s="94"/>
      <c r="K57" s="94"/>
    </row>
    <row r="58" spans="1:26" ht="16.5" thickBot="1" x14ac:dyDescent="0.3">
      <c r="C58" s="44"/>
      <c r="G58" s="125" t="s">
        <v>48</v>
      </c>
      <c r="H58" s="126"/>
      <c r="I58" s="127"/>
      <c r="J58" s="94">
        <f>SUM(J7+J10+J13+J16+J19+J22+J25+J28+J32+J37+J40+J42+J44+J46+J49+J56)</f>
        <v>0</v>
      </c>
      <c r="K58" s="94">
        <f>SUM(K7+K10+K13+K16+K19+K22+K25+K28+K32+K37+K40+K42+K44+K46+K49+K56)</f>
        <v>0</v>
      </c>
    </row>
    <row r="59" spans="1:26" x14ac:dyDescent="0.25">
      <c r="C59" s="44"/>
    </row>
    <row r="60" spans="1:26" x14ac:dyDescent="0.25">
      <c r="C60" s="44"/>
    </row>
    <row r="61" spans="1:26" x14ac:dyDescent="0.25">
      <c r="C61" s="44"/>
    </row>
    <row r="63" spans="1:26" x14ac:dyDescent="0.25">
      <c r="J63" s="97"/>
    </row>
  </sheetData>
  <mergeCells count="57">
    <mergeCell ref="J53:J54"/>
    <mergeCell ref="K53:K54"/>
    <mergeCell ref="I53:I54"/>
    <mergeCell ref="M51:M52"/>
    <mergeCell ref="A50:L50"/>
    <mergeCell ref="A53:A54"/>
    <mergeCell ref="A45:L45"/>
    <mergeCell ref="A48:L48"/>
    <mergeCell ref="G51:G52"/>
    <mergeCell ref="H51:H52"/>
    <mergeCell ref="I51:I52"/>
    <mergeCell ref="J51:J52"/>
    <mergeCell ref="K51:K52"/>
    <mergeCell ref="A51:A52"/>
    <mergeCell ref="B51:B52"/>
    <mergeCell ref="D51:D52"/>
    <mergeCell ref="E51:E52"/>
    <mergeCell ref="F51:F52"/>
    <mergeCell ref="L51:L52"/>
    <mergeCell ref="C51:C52"/>
    <mergeCell ref="G58:I58"/>
    <mergeCell ref="A11:L11"/>
    <mergeCell ref="A33:L33"/>
    <mergeCell ref="A34:L34"/>
    <mergeCell ref="A37:B37"/>
    <mergeCell ref="A15:L15"/>
    <mergeCell ref="A17:L17"/>
    <mergeCell ref="A18:L18"/>
    <mergeCell ref="A20:L20"/>
    <mergeCell ref="A21:L21"/>
    <mergeCell ref="A23:L23"/>
    <mergeCell ref="A41:L41"/>
    <mergeCell ref="A39:L39"/>
    <mergeCell ref="A29:L29"/>
    <mergeCell ref="A30:L30"/>
    <mergeCell ref="H53:H54"/>
    <mergeCell ref="A4:L4"/>
    <mergeCell ref="A5:L5"/>
    <mergeCell ref="A7:B7"/>
    <mergeCell ref="A8:L8"/>
    <mergeCell ref="A9:L9"/>
    <mergeCell ref="G56:I56"/>
    <mergeCell ref="A32:B32"/>
    <mergeCell ref="A12:L12"/>
    <mergeCell ref="A38:L38"/>
    <mergeCell ref="A14:L14"/>
    <mergeCell ref="A27:L27"/>
    <mergeCell ref="A24:L24"/>
    <mergeCell ref="A26:L26"/>
    <mergeCell ref="A43:L43"/>
    <mergeCell ref="C53:C54"/>
    <mergeCell ref="B53:B54"/>
    <mergeCell ref="D53:D54"/>
    <mergeCell ref="E53:E54"/>
    <mergeCell ref="F53:F54"/>
    <mergeCell ref="L53:L54"/>
    <mergeCell ref="G53:G54"/>
  </mergeCells>
  <pageMargins left="0.7" right="0.7" top="0.75" bottom="0.75" header="0.3" footer="0.3"/>
  <pageSetup paperSize="9" scale="52" fitToHeight="0" orientation="landscape" r:id="rId1"/>
  <headerFooter>
    <oddHeader>&amp;LSprawa nr 27/2024&amp;C&amp;"-,Pogrubiony"&amp;14FORMULARZ CENOWY&amp;RZałącznik nr 6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2024-02-28T12:01:39Z</cp:lastPrinted>
  <dcterms:created xsi:type="dcterms:W3CDTF">2021-12-16T12:40:23Z</dcterms:created>
  <dcterms:modified xsi:type="dcterms:W3CDTF">2024-02-28T12:03:08Z</dcterms:modified>
</cp:coreProperties>
</file>