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4B68CAA-E6BB-4BBA-9139-0EF03528B004}" xr6:coauthVersionLast="47" xr6:coauthVersionMax="47" xr10:uidLastSave="{00000000-0000-0000-0000-000000000000}"/>
  <bookViews>
    <workbookView xWindow="5955" yWindow="1590" windowWidth="21540" windowHeight="13890" xr2:uid="{00000000-000D-0000-FFFF-FFFF00000000}"/>
  </bookViews>
  <sheets>
    <sheet name="Sheet1" sheetId="1" r:id="rId1"/>
  </sheets>
  <definedNames>
    <definedName name="_xlnm.Print_Area" localSheetId="0">Sheet1!$A$1:$L$114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1" i="1" l="1"/>
  <c r="I10" i="1"/>
  <c r="K10" i="1" s="1"/>
  <c r="I8" i="1"/>
  <c r="K8" i="1" s="1"/>
  <c r="I5" i="1"/>
  <c r="I6" i="1"/>
  <c r="K6" i="1" s="1"/>
  <c r="I7" i="1"/>
  <c r="K7" i="1" s="1"/>
  <c r="I4" i="1"/>
  <c r="K4" i="1" s="1"/>
  <c r="I12" i="1"/>
  <c r="K12" i="1" s="1"/>
  <c r="I13" i="1"/>
  <c r="K13" i="1" s="1"/>
  <c r="I14" i="1"/>
  <c r="K14" i="1" s="1"/>
  <c r="I11" i="1"/>
  <c r="K11" i="1" s="1"/>
  <c r="K5" i="1"/>
  <c r="I41" i="1"/>
  <c r="K41" i="1" s="1"/>
  <c r="I37" i="1"/>
  <c r="K37" i="1" s="1"/>
  <c r="I38" i="1"/>
  <c r="K38" i="1" s="1"/>
  <c r="I34" i="1"/>
  <c r="K34" i="1" s="1"/>
  <c r="I33" i="1"/>
  <c r="K33" i="1" s="1"/>
  <c r="J91" i="1"/>
  <c r="I91" i="1"/>
  <c r="K91" i="1" s="1"/>
  <c r="I17" i="1"/>
  <c r="K17" i="1" s="1"/>
  <c r="I18" i="1"/>
  <c r="K18" i="1" s="1"/>
  <c r="I21" i="1"/>
  <c r="K21" i="1" s="1"/>
  <c r="I22" i="1"/>
  <c r="K22" i="1" s="1"/>
  <c r="I23" i="1"/>
  <c r="K23" i="1" s="1"/>
  <c r="I24" i="1"/>
  <c r="K24" i="1" s="1"/>
  <c r="I25" i="1"/>
  <c r="K25" i="1" s="1"/>
  <c r="I107" i="1"/>
  <c r="K107" i="1" s="1"/>
  <c r="I27" i="1"/>
  <c r="K27" i="1" s="1"/>
  <c r="I28" i="1"/>
  <c r="K28" i="1" s="1"/>
  <c r="I29" i="1"/>
  <c r="K29" i="1" s="1"/>
  <c r="I30" i="1"/>
  <c r="K30" i="1" s="1"/>
  <c r="I36" i="1"/>
  <c r="K36" i="1" s="1"/>
  <c r="I40" i="1"/>
  <c r="K40" i="1" s="1"/>
  <c r="I43" i="1"/>
  <c r="K43" i="1" s="1"/>
  <c r="I44" i="1"/>
  <c r="K44" i="1" s="1"/>
  <c r="I45" i="1"/>
  <c r="K45" i="1" s="1"/>
  <c r="I46" i="1"/>
  <c r="K46" i="1" s="1"/>
  <c r="I48" i="1"/>
  <c r="K48" i="1" s="1"/>
  <c r="I49" i="1"/>
  <c r="K49" i="1" s="1"/>
  <c r="I50" i="1"/>
  <c r="K50" i="1" s="1"/>
  <c r="I53" i="1"/>
  <c r="K53" i="1" s="1"/>
  <c r="I54" i="1"/>
  <c r="K54" i="1" s="1"/>
  <c r="I55" i="1"/>
  <c r="K55" i="1" s="1"/>
  <c r="I56" i="1"/>
  <c r="K56" i="1" s="1"/>
  <c r="I58" i="1"/>
  <c r="K58" i="1" s="1"/>
  <c r="I59" i="1"/>
  <c r="K59" i="1" s="1"/>
  <c r="I60" i="1"/>
  <c r="K60" i="1" s="1"/>
  <c r="I61" i="1"/>
  <c r="K61" i="1" s="1"/>
  <c r="I62" i="1"/>
  <c r="K62" i="1" s="1"/>
  <c r="I64" i="1"/>
  <c r="K64" i="1" s="1"/>
  <c r="I65" i="1"/>
  <c r="K65" i="1" s="1"/>
  <c r="I66" i="1"/>
  <c r="K66" i="1" s="1"/>
  <c r="I67" i="1"/>
  <c r="K67" i="1" s="1"/>
  <c r="I69" i="1"/>
  <c r="K69" i="1" s="1"/>
  <c r="I70" i="1"/>
  <c r="K70" i="1" s="1"/>
  <c r="I71" i="1"/>
  <c r="K71" i="1" s="1"/>
  <c r="I72" i="1"/>
  <c r="K72" i="1" s="1"/>
  <c r="I73" i="1"/>
  <c r="K73" i="1" s="1"/>
  <c r="I76" i="1"/>
  <c r="K76" i="1" s="1"/>
  <c r="I77" i="1"/>
  <c r="K77" i="1" s="1"/>
  <c r="I78" i="1"/>
  <c r="K78" i="1" s="1"/>
  <c r="I79" i="1"/>
  <c r="K79" i="1" s="1"/>
  <c r="I83" i="1"/>
  <c r="K83" i="1" s="1"/>
  <c r="I85" i="1"/>
  <c r="K85" i="1" s="1"/>
  <c r="I87" i="1"/>
  <c r="K87" i="1" s="1"/>
  <c r="I88" i="1"/>
  <c r="K88" i="1" s="1"/>
  <c r="I89" i="1"/>
  <c r="K89" i="1" s="1"/>
  <c r="I90" i="1"/>
  <c r="K90" i="1" s="1"/>
  <c r="I92" i="1"/>
  <c r="K92" i="1" s="1"/>
  <c r="I93" i="1"/>
  <c r="K93" i="1" s="1"/>
  <c r="I94" i="1"/>
  <c r="K94" i="1" s="1"/>
  <c r="I97" i="1"/>
  <c r="K97" i="1" s="1"/>
  <c r="I98" i="1"/>
  <c r="K98" i="1" s="1"/>
  <c r="I100" i="1"/>
  <c r="K100" i="1" s="1"/>
  <c r="I103" i="1"/>
  <c r="K103" i="1" s="1"/>
  <c r="I104" i="1"/>
  <c r="K104" i="1" s="1"/>
  <c r="J17" i="1"/>
  <c r="J18" i="1"/>
  <c r="J21" i="1"/>
  <c r="J22" i="1"/>
  <c r="J23" i="1"/>
  <c r="J24" i="1"/>
  <c r="J25" i="1"/>
  <c r="J107" i="1"/>
  <c r="J27" i="1"/>
  <c r="J28" i="1"/>
  <c r="J29" i="1"/>
  <c r="J30" i="1"/>
  <c r="J33" i="1"/>
  <c r="J34" i="1"/>
  <c r="J36" i="1"/>
  <c r="J37" i="1"/>
  <c r="J38" i="1"/>
  <c r="J40" i="1"/>
  <c r="J41" i="1"/>
  <c r="J43" i="1"/>
  <c r="J44" i="1"/>
  <c r="J45" i="1"/>
  <c r="J46" i="1"/>
  <c r="J48" i="1"/>
  <c r="J49" i="1"/>
  <c r="J50" i="1"/>
  <c r="J53" i="1"/>
  <c r="J54" i="1"/>
  <c r="J55" i="1"/>
  <c r="J56" i="1"/>
  <c r="J58" i="1"/>
  <c r="J59" i="1"/>
  <c r="J60" i="1"/>
  <c r="J61" i="1"/>
  <c r="J62" i="1"/>
  <c r="J64" i="1"/>
  <c r="J65" i="1"/>
  <c r="J66" i="1"/>
  <c r="J67" i="1"/>
  <c r="J69" i="1"/>
  <c r="J70" i="1"/>
  <c r="J71" i="1"/>
  <c r="J72" i="1"/>
  <c r="J73" i="1"/>
  <c r="J76" i="1"/>
  <c r="J77" i="1"/>
  <c r="J78" i="1"/>
  <c r="J79" i="1"/>
  <c r="J83" i="1"/>
  <c r="J85" i="1"/>
  <c r="J87" i="1"/>
  <c r="J88" i="1"/>
  <c r="J89" i="1"/>
  <c r="J90" i="1"/>
  <c r="J92" i="1"/>
  <c r="J93" i="1"/>
  <c r="J94" i="1"/>
  <c r="J97" i="1"/>
  <c r="J98" i="1"/>
  <c r="J100" i="1"/>
  <c r="J103" i="1"/>
  <c r="J104" i="1"/>
  <c r="J5" i="1"/>
  <c r="J6" i="1"/>
  <c r="J7" i="1"/>
  <c r="J8" i="1"/>
  <c r="J10" i="1"/>
  <c r="J11" i="1"/>
  <c r="J12" i="1"/>
  <c r="J13" i="1"/>
  <c r="J14" i="1"/>
  <c r="J4" i="1"/>
  <c r="J15" i="1" l="1"/>
  <c r="J31" i="1"/>
  <c r="K101" i="1"/>
  <c r="K105" i="1" s="1"/>
  <c r="J19" i="1"/>
  <c r="K51" i="1"/>
  <c r="K31" i="1"/>
  <c r="J51" i="1"/>
  <c r="K74" i="1"/>
  <c r="J101" i="1"/>
  <c r="J105" i="1" s="1"/>
  <c r="J74" i="1"/>
  <c r="K15" i="1"/>
  <c r="J95" i="1"/>
  <c r="K95" i="1"/>
  <c r="K81" i="1"/>
  <c r="K19" i="1"/>
  <c r="J109" i="1" l="1"/>
  <c r="K109" i="1"/>
</calcChain>
</file>

<file path=xl/sharedStrings.xml><?xml version="1.0" encoding="utf-8"?>
<sst xmlns="http://schemas.openxmlformats.org/spreadsheetml/2006/main" count="271" uniqueCount="143">
  <si>
    <t>L.p.</t>
  </si>
  <si>
    <t>Opis minimalnych parametrów</t>
  </si>
  <si>
    <t>J.M</t>
  </si>
  <si>
    <t xml:space="preserve">Ilość </t>
  </si>
  <si>
    <t>Pełen kod towaru dla wszystkich rozmiarów!*</t>
  </si>
  <si>
    <t>Producent/ Nazwa handlowa</t>
  </si>
  <si>
    <t>Cena jedn. netto</t>
  </si>
  <si>
    <t xml:space="preserve"> % VAT</t>
  </si>
  <si>
    <t>Cena jedn. brutto</t>
  </si>
  <si>
    <t>Wartość netto</t>
  </si>
  <si>
    <t>Wartość brutto</t>
  </si>
  <si>
    <t>7</t>
  </si>
  <si>
    <t>9</t>
  </si>
  <si>
    <t>10</t>
  </si>
  <si>
    <t>11</t>
  </si>
  <si>
    <t>Wypelnia Wykonawca</t>
  </si>
  <si>
    <t>UWAGI</t>
  </si>
  <si>
    <t>szt.</t>
  </si>
  <si>
    <t>op.</t>
  </si>
  <si>
    <t>ZADANIE 1</t>
  </si>
  <si>
    <t>ZADANIE 2</t>
  </si>
  <si>
    <t>ZADANIE 3</t>
  </si>
  <si>
    <t>ZADANIE 4</t>
  </si>
  <si>
    <t>ZADANIE 5</t>
  </si>
  <si>
    <t xml:space="preserve">ZADANIE 6 </t>
  </si>
  <si>
    <t>ZADANIE 7</t>
  </si>
  <si>
    <t>ZADANIE 8</t>
  </si>
  <si>
    <t>ZADANIE 9</t>
  </si>
  <si>
    <t>ZADANIE 10</t>
  </si>
  <si>
    <t>ZADANIE 11</t>
  </si>
  <si>
    <t>zest.</t>
  </si>
  <si>
    <t>RAZEM</t>
  </si>
  <si>
    <t>Urządzenie do przekierowania przepływu w naczyniu z tętniakiem:
Implant wykonany w postaci tubularnej siatki utkanej w sumie z 48 drutów (dla rozmiarów 2,5-3,5mm) i z 64 drutów (dla rozmiarów 4,0-6,0mm), wykonanych ze stopu stali kobaltowo-chromowej zapewniających doskonałą siłe radialną oraz platynowo-wolframowych zapewniających widocznośc w skopi. Implantowany w tętnicy, w odcinku szypuły tętniaka. Implant samorozprężalny o strukturze gęstej siatki, kierujący strumień krwi do wnętrza naczynia, wyłączając napływ do worka tętniaka. Rozmiary 2,5mm, długości: 10/12/14/20mm; 3,0mm, długości: 12/14/20mm; 3,5mm, długości: 12/14/16/20/25mm; 4,0mm, długości: 12/14/16/20/25/30mm; 4,5mm, długości: 12/14/16/20/25/30/40mm; 5,0mm, długości: 14/16/20/25/30/40mm; 5,5mm, długości: 20/40/50mm; 6,0mm, długości: 20/40/50mm. Możliwość repozycji do 95% po uwolnieniu. Dostępne urządzenie pokrywane syntetycznym polimerem fosforylocholiny, który jest chemicznie związany z powierzchnią o grubości mniejszej niż 2 nm, w celu zmniejszenia powikłań zakrzepowo-zatorowych. Posiadający wskazanie CE do stosowania jako tzw „flow diverter”. Kompatybilny z mikrocewnikiem 021’’ dla rozmiarów 2,5-3,5mm i 027” dla rzmiarów 3,5-6,0mm.</t>
  </si>
  <si>
    <t>Mikroprowadnik do zabiegów neuroradiologicznych •    Mikroprowadnik o długości całkowitej 200cm wykonany ze stali medycznej i zakończeniu w postaci oplotu platynowego o długości 10cm •    Średnica prowadnika 0,008” na całej długości •    Pokrycie hydrofilne w części dystalnej</t>
  </si>
  <si>
    <t>ZADANIE 12</t>
  </si>
  <si>
    <t>pokrycie hydrofilne na długości 15 cm • Cewnik o kształcie końcówki ; PROSTY , MP2 ,</t>
  </si>
  <si>
    <t>-    średnica wewnętrzna akceptująca cewniki do 9F, -    wykonany z przezroczystego materiału, -    dostępna wersja z podwójną zastawką.</t>
  </si>
  <si>
    <t>• ucho do szwu chirurgicznego</t>
  </si>
  <si>
    <t>•    średnice 2.4 Fr i 2.8 Fr z dystalnym markerem (0,7 mm platynowy pierścień) •    średnica 2.7 Fr i 2,8 Fr w zestawie z prowadnikiem 0,021” • ze złotym markerem na dystalnych 3 cm</t>
  </si>
  <si>
    <t>balonu 7mm •    Kompatybilny z prowadnikiem 0,010”, obecnym w zestawie. •    Cewnik o długości 150 cm. •    Balon 4mm posiadający nominalną objętość 0,06ml i maksymalną objętość 0,15ml •    Balon 7mm posiadający nominalną objętość 0,27ml i maksymalną objętość 0,35ml •    Możliwość stosowania w rozwidleniach naczyń</t>
  </si>
  <si>
    <t>posiadający dwa markery odległe od siebie 3cm lub jeden dystalny marker, cewnik pokrywany hydrofilnie. • Mikrocewnik o długości całkowitej 158cm, kompatybilny z prowadnikiem maksymalnie 0,021, mikrocewnik o średnicy zewnętrznej 2,8F/2,8F i średnicy wewnętrznej 0,027”, posiadający jeden dystalny marker, cewnik pokrywany hydrofilnie.</t>
  </si>
  <si>
    <t>nitinolu ekstraktora dostosowuje się do systemu naczyń krwionośnych i nie dochodzi dzięki temu do ewentualnego uszkodzenia naczyń podczas ekstrakcji skrzepu, jak również do przeskoku . Dzięki stałemu pierścieniowi obwodowemu w części proksymalnej ekstraktora nie dochodzi do jego zapadnięcia podczas przejścia przez skrzeplinę. Kompatybilny z mikrocewnikiem 0,021‘‘ lub 0,017“ Dwa markery dystalne, jeden proksymalny.</t>
  </si>
  <si>
    <t>Polimer cyjanoakrylan n-butylu. W zetknięciu z żywą tkanką oraz wilgotnym środowiskiem ulega polimeryzacji tworząc cienką, elastyczną membranę o dużej wytrzymałości na rozciąganie. Zapewnia silne przyleganie do tkanek, nie przepuszcza wody, nie ma wpływu na parametry krwi ani innych płynów ustrojowych. Czas polimeryzacji rozpoczyna się po 1-2 sekundach i kończy w około 5 sekund. Utworzona membrana jest wydalana z organizmu w wyniku procesu rozpadu hydrolitycznego. Reakcja polimeryzacji powoduje wzrost temperatury do ok.45stopni Celcjusza. Pakowany w fiolkach o pojemności 1cm3. Stosowany w embolizacji obwodowej.</t>
  </si>
  <si>
    <t>typy 2D i 3D</t>
  </si>
  <si>
    <t>Spirale platynowe do embolizacji tętniaków odczepiane elektromechanicznie •    Spirale platynowe •    System odczepiania gwarantujący dźwiękową i wizualną sygnalizację odczepienia spirali - czas odczepienia 3 sekundy •    Spirale z możliwością repozycjonowania wewnątrz worka tętniaka •    Spirale o średnicy pierwotnego zwoju: 0,010 ; 0,018 ‘’ •    Spirale o różnych kształtach i stopniu sztywności: 3 D , Helical , Helical SR , HyperSoft , Complex</t>
  </si>
  <si>
    <t>System odczepiania elektromechaniczny • -gwarantujący wizualną i dźwiękową informację o odczepieniu spirali. Czas odczepienia spirali 3 sekundy.</t>
  </si>
  <si>
    <t>Mikroprowadnik do zabiegów neuroradiologicznych •    Prowadnik o budowie hybrydowej •    Prowadnik o średnicy 0,012’’ w części dystalnej oraz 0,014 ‘’ w części proksymalnej •    Rdzeń prowadnika wykonany ze stali w części dystalnej wykonany z nitynolu •    Prowadnik o długości 200 cm , część nitynolowa o długości 60 cm , kształtowalna część prowadnika o długości 1,4 cm , pokrycie hydrofilne na długości 40 cm</t>
  </si>
  <si>
    <t>Mikrocewnik do zabiegów neuroradiologicznych •    Cewnik zbrojony - zbudowany z 7 segmentów •    Atraumatyczny dystalny segment umożliwiający kształtowanie końcówki nad parą wodną •    Dwa platynowe markery umożliwiające pozycjonowanie i odczepianie spirali •    Mikrocewnik o małym profilu 2.1/1.6F- średnica wewnętrzna 0,0165”- długośc 156 lub 167 cm •    Zewnętrzna średnica 2.4 / 1.7F , średnica wewnętrzna 0,017’’; średnica 2.5 / 2.0F , średnica wewnętrzna 0,021’’; 2,6/3,1F średnica wewnętrzna 0,027” •    Długość cewnika 150 cm , pokrycie hydrofilne na długości 100 cm •    Dostępne 2 typy : regular , extra support</t>
  </si>
  <si>
    <t>Cewnik prowadzący do zabiegów neuroradiologicznych •    Cewnik atraumatyczny w części dystalnej , zbrojony w części proksymalnej , pokrycie PTFE w części środkowej cewnika •    Cewnik o budowie 2 częściowej niezależnej od siebie : •    - część zewnętrzna - cewnik prowadzący o średnicach 5 F -średnica wewnętrzna 0,059 ‘’ , 6 F - średnica wewnętrzna 0,071 ‘’ długość cewnika 95 cm , kształtowalna dystalna końcówka 7 cm •    - cześć wewnętrzna - cewnik diagnostyczny o średnicach 4 F -średnica wewnętrzna 0,041 ‘’ , 5 F - średnica wewnętrzna 0,048 ‘’ , długość cewnika 117 cm , kształtowalna dystalna końcówka 7 cm ,</t>
  </si>
  <si>
    <t>■ Wewnątrzczaszkowy stent naczyniowy •    Stent pleciony wykonany z nitinolu •    Posiada po 4 markery w części proksymalnej i dystalnej oraz wplecione 2 nici tytanowe wewnątrz struktury plecionki stentu dla lepszej widoczności w skopii •    Kompatybilny z mikrocewnikiem o średnicy 0,021’’ •    Przeznaczony do rozmiarów zmian : 4,5mmx19mm ; 4,5mmx30 ; 5mmx39mm ; 5mmx28 mm</t>
  </si>
  <si>
    <t>■ Wewnątrzczaszkowy stent naczyniowy o małych rozmiarach •    Stent pleciony wykonany z nitinolu •    Posiada po 3 markery w części proksymalnej i dystalnej oraz wplecione 2 nici tytanowe wewnątrz struktury plecionki stentu dla lepszej widoczności w skopii •    Kompatybilny z mikrocewnikiem o średnicy 0,017’’ •    Przeznaczony do rozmiarów zmian : 2mmx17 mm ; 2mmx25mm;2mmx32;2mm2mmx38mm; 2,5mmx16mm ; 2,5mmx24mm; 2,5mmx30mm; 2,5mmx36mm 3mm x15 mm; 3mm x21mm ; 3mm x28mm; 3,5mm x9 mm; 3,5mm x14mm ; 3,5mm x23mm; 3,5mm x26mm;</t>
  </si>
  <si>
    <t>■ Zastawka hemostatyczna Y-konektor •    Światło wewnętrzne 9 F •    Posiada silikonową wkładkę o specjalnym kształcie zapewniającą całkowitą szczelność przy zachowaniu swobody ruchów prowadnika •    Przezroczysty korpus umożliwiający obserwację cieczy •    Materiał: polikarbonat •    Obrotowa męska końcówka minimalizująca możliwość dostania się powietrza do układu Podwójny Y-konektor •    Podwójne światło wewnętrzne 9 F •    Y-konektor dedykowany do zabiegów techniką „kissing balloon” •    Posiada silikonową wkładkę o specjalnym kształcie zapewniającą całkowitą szczelność przy zachowaniu swobody ruchów prowadnika •    Przezroczysty korpus umożliwiający obserwację cieczy •    Materiał: polikarbonat •    Obrotowa męska końcówka minimalizująca możliwość dostania się powietrza do układu</t>
  </si>
  <si>
    <t>Urządzenie do kontroli przepływu (FLOW CONTROL SWITCH) •    Urządzenia do kontrolowania przepływu przez cewnik •    Możliwość zablokowania przepływu w cewniku •    Przezroczysty korpus z poliwęglanu •    Zastawka z silikonu, zapewniająca szczelność •    Zamknięcie zastawki sygnalizowane „kliknięciem”</t>
  </si>
  <si>
    <t>Cewnik umożliwiający dostęp dystalny do zabiegów neuroradiologicznych •    Cewnik zbrojony •    Kompatybilny z prowadnikiem 0.035” •    Atraumatyczny dystalny segment •    Zewnętrzna średnica 5F , średnica wewnętrzna 0,055’’; •    Długość cewnika 125 cm , pokrycie hydrofilne na długości 60 cm</t>
  </si>
  <si>
    <t>Cewniki prowadzące do embolizacji tętniaków śródczaszkowych coilami elektroodczepialnymi z końcówką atraumatyczną 7Fr, długości 90 i 100 cm.ID 0,078". Wybór kształtów końcówek: MPD, MPC, Straight, Simpson 2,Headhunter, Modified Cerebral.</t>
  </si>
  <si>
    <t>Cewniki prowadzące do embolizacji tętniaków śródczaszkowych coilami elektroodczepialnymi z końcówką atraumatyczną 5 i 6 Fr, długości 90 i 100 cm. Grubość ścianki cewnika nie więcej niż .006" dla wszystkich rodzajów cewników. Wybór kształtów końcówek: MPD, MPC, Straight, Simpson 2,Headhunter, Modified Cerebral. Cewnik dostępny w wersji standardowej oraz z opcją dodatkowego podparcia..</t>
  </si>
  <si>
    <t>Mikrocewniki do embolizacji przetok AVM z systemem bezpiecznej ewakuacji -    1.2F, 1.5F, z systemem odłączania dystalnej części mikrocewnika, dł. 15 mm i 25 mm, -    mikrocewniki o zróżnicowanej elastyczności, z 3 platynowymi markerami, - kompatybilne z mikroprowadnikami 0,007” i 0,008”.</t>
  </si>
  <si>
    <t>Mikrocewniki do embolizacji przetok AVM -    rozmiar: 1.2F; 1.5F; 1.8F, o zmiennej miękkości, z końcówką w kształcie oliwki, -    z platynowym markerem na końcu cewnika, -    powlekane substancją hydrofilną</t>
  </si>
  <si>
    <t>Materiał do embolizacji EVOH -kopolimer w roztworze DMSO, o stałej i jednorodnej nieprzepuszczalności dla promieni Rtg, - dostępne dwa rodzaje lepkości</t>
  </si>
  <si>
    <t>Mikroprowadniki o budowie hybrydowej - średnice części dyst./prox.: 0.007/0.012”, 0.008/0.012”, 0.012/0.014””, - część dystalna miękka na dł. 8 -31 cm, długość 200 - 210 cm.</t>
  </si>
  <si>
    <t>Y z obrotowym systemem zamknięcia zastawki</t>
  </si>
  <si>
    <t>Igła angiograficzna - romiary 18G oraz 21G , 7 cm długosci</t>
  </si>
  <si>
    <t>Cewniki prowadzące progresywne -    do dystalnej nawigacji i stabilizacji mikrocewników dedykowane do zabiegów z remodelingiem i implantacją stentów intrakranialnych -    dostępne różne średnice prox./dist.: 4.2F/3.9F;6.0F/4.9F; 6F/6F, -    różne długości w zakresie od 95cm do 135cm, -    część dystalna hydrofilna, o zwiększonej elastyczności w zakresie od 2.5cm do 15cm.</t>
  </si>
  <si>
    <t>Mikrocewniki do zabiegów embolizacji z remodelingiem, implantacją stentów i dystalnej aspiracji -    średnice: 1.9/2.4F, 2.1/2.8F, 2.4/3.1F, 3/3.3F, 3.3/3.4F; 3.8/4.0F, 3.1/5F, długość 155 cm, -    marker umieszczony dystalnie.</t>
  </si>
  <si>
    <t>Stent samorozprężalny intrakranialny z zestawem wprowadzającym -    pleciony z drutu nitinolowego, kąt splotu 60°, średnica od 2.0 do 5.5 mm, długość od 12 do 75 mm, -    możliwość repozycjonowania stentu po 90% uwolnieniu, -    zestaw wprowadzający składający się z prowadnika, introduktora, mikrocewnika zbrojonego, Y-konektora.</t>
  </si>
  <si>
    <t>Cewniki diagnostyczne do badań naczyniowych różne kształty 4F, 5F, 6 F •    Cewnik diagnostyczny selektywny / flush o średnicach 4, 5 Fr •    długości 65, 80, 90, 100 lub 110 cm •    dwuwarstwowa cienka ściana poliuretanowa z PTFE z wewnętrzną warstwą utwardzoną nylonem •    zbrojony podwójnym oplotem stalowym, kontrola trakcj i 1:1, wysoka odporność na załamanie struktury podłużnej •    miękka końcówka, atraumatyczna dla ściany naczynia (dystalne 2 cm bez zbrojenia) •    duże światło przy małej średnicy zewnętrznej: -    dla 4 Fr = 0,041”/ 1.03 mm -    dla 5 Fr = 0,047” / 1.20 mm •    dobry przepływ kontrastu do 22 ml/sek , odporność na wysokie ciśnienia podania kontrastu do 1000 psi •    z otworami bocznymi lub bez •    duży wybór krzywizn trzewnych oraz mózgowych.</t>
  </si>
  <si>
    <t>Prowadniki hydrofilne •    średnice 0,018”, 0,020”, 0,025”, 0,032” 0,035”, 0.038” •    dostępne różne długości ściętej końcówki rdzenia (taper) short=1 cm, regular=3 cm oraz long=5 cm, 8 cm •    końcówka prosta, zagięta 45 stopni, typu J, krzywizna Bolia</t>
  </si>
  <si>
    <t>•    rdzeń nitinolowy zatopiony w poliuretanie, wykonany z jednego kawałka, z bardzo dobrą kontrola trakcji 1:1, odporny na odkształcenia i na załamanie struktury podłużnej •    w poliuretanie dodatkowo zatopione nitki wolframowe •    trwała powłoka hydrofilna na całej długości •    atraumatyczna, miękka końcówka, z pamięcią kształtu •    dostępne w wersji o standardowej sztywności, półsztywnej i sztywnej •    dostępne w opcji z kształtowalną końcówką • długości ,150, 180,220,260,300 cm</t>
  </si>
  <si>
    <t>Prowadniki interwencyjne •    Pokrycie hydrofilne w części dystalnej -na odcinku 25 cm, zbudowany z nitinolu •    W części proksymalnej prowadnik extra sztywny ,pokryty PTFE •    dostępne średnice 0,035”, 0,014”, 0,018” •    dostępne długości 180, 260, 300 cm</t>
  </si>
  <si>
    <t>Radifocus Guide Wire GT with gold coil - mikroprowadnik (małe naczynia obwodowe, naczynia mózgowe) •    średnice 0,012”, 0,016” ; długość 180, 200 cm •    długość elastycznej końcówki 25 cm (standard) lub 35 cm (flexible) •    końcówka zagięta 45°, zagięta 90° x 4mm, podwójnie zagięta 90° + 150°, zagięta w kształcie J 1.5 mm •    złoty marker na końcu - 2 cm sprężynka - bardzo dobra widoczność w skopii •    wykonany z jednego kawałka - kontrola trakcji 1:1, odporny na załamanie •    hydrofilna otoczka „M-coat” •    zaokrąglona, atraumatyczna końcówka</t>
  </si>
  <si>
    <t>Koszulki do dostępu udowego w zestawie z miniprowadnikiem i igłą •    koszulka wykonana z ETFE •    średnice 4 - 9 Fr, długość 10 cm •    miniprowadnik o średnicy: 0,035”, 0,038” o długości 45 cm z końcówką prostą oraz J i stalową igłą •    w zestawie atraumatyczny rozszerzacz, wykonany z polipropylenu, łączący się zatrzaskowo z koszulką, po wprowadzeniu zatrzask łatwo odłamywany jedną ręką •    atraumatyczne, gładkie przejście między koszulką a rozszerzaczem oraz stożkowato zakończona końcówka rozszerzacza •    boczne ramię, na końcu dystalnym bocznego ramienia jednokierunkowy zawór i trójdrożny kranik umożliwiający przepłukanie introducera lub podanie leku oraz zapewniający szczelność, intuicyjne przełączanie kranika w jedną z trzech możliwych pozycji - wyczuwalny, charakterystyczny klik •    silikonowa, hemostatyczna zastawka krzyżowa na końcu proksymalnym •    lejkowaty kształt przekroju podłużnego końca proksymalnego koszulki (tuż za zastawką)</t>
  </si>
  <si>
    <t>Cewnik hydrofilny, superselektywny, obwodowy •    średnice 4 Fr, 5 Fr obie kompatybilne z prowadnikiem 0,038” •    długości 40, 65, 80, 100, 110, 120 cm •    kompatybilny z prowadnikiem 0,038” •    duża średnica wewnętrzna: 0,041” (1,03 mm) dla 4 Fr i 0,043” (1,10 mm) dla 5 Fr •    atraumatyczna, miękka końcówka (koniec dystalny bez zbrojenia) •    dystalna część pokryta warstwą hydrofilną na długości 15, 25, lub 40 cm, bardzo dobre przechodzenie przez okluzje i stenozy obwodowe •    kontrola trakcji 1:1 •    duży wybór krzywizn, w tym krzywizny z otworami bocznymi •    dwuwarstwowa ściana zbudowana z PTFE (poliuretanu): warstwa zewnętrzna bardziej miękka, warstwa wewnętrzna z PTFE wzbogaconego nylonem - sztywniejsza i twardsza •    4 Fr zbrojony podwójnym oplotem ze stali nierdzewnej (dystalne 15 cm bez zbrojenia ; max ciśnienie podania kontrastu p=750 psi) •    5 Fr zbrojony pojedynczym oplotem ze stali nierdzewnej (dystalne 10 cm bez zbrojenia ; max ciśnienie podania kontrastu p=1000 psi)</t>
  </si>
  <si>
    <t>Mikrocewnik zbrojony hydrofilny superselektywny / terapeutyczny) •    powłoka hydrofilna zapewnia bardzo dobrą nawigację i manewrowanie nawet w krętych, drobnych naczyniach obwodowych •    trójwarstwowa budowa ściany: wewnętrznie poliuretan PTFE, środkowo zbrojenie wolframowym oplotem, zewnętrznie poliester elastomer •    bardzo dobra odporność na załamanie struktury podłużnej, ściskanie, zginanie, brak owalizacji światła na zgięciu •    wolframowy oplot w warstwie środkowej zmienia gęstość wraz z długością mikrocewnika: zapewnia doskonałą kontrolę trakcji 1:1, dobrą nawigację i elastyczność części dystalnej na ostatnich 30 mm •    atraumatyczna, miękka końcówka na ostatnich 0.9 mm pozbawiona wolframowej spiralki, kształtowalna mandrylem •    bardzo dobry przepływ kontrastu przy dużych ciśnieniach (max. 750 - 900 psi) do 4,2 ml/sek •    szeroka kompatybilność z wieloma środkami embolizacyjnymi, takimi jak: cząsteczki PVA, NBCA, etanol, Lipiodol, płynne środki embolizacyjne, mikrosfery, różne środki kontrastowe oraz DMSO •    długości 110, 130, 150 cm •    duża średnica wewnętrzna: •    - 0,023” (0,57 mm) dla 2.4 Fr (kompatybilny z prowadnikiem 0,018”) •    - 0,025” (0,65 mm) dla 2.7 Fr (kompatybilny z prowadnikiem 0,021”) •    - 0,027” (0,70 mm) dla 2.8 Fr (komptaybilny z prowadnikiem 0,021”)</t>
  </si>
  <si>
    <t>Mikrosfery przeznaczone do embolizacji - HYDRO PEARLS •    zbudowane na bazie polimeru glikolu polietylenowego •    ściśliwe, hydrofilne, nieresorbowalne, niewywołujące reakcji zapalnej •    precyzyjnie kalibrowane •    wielkości mikrosfer: 75 pm +_ 30 pm; 200 pm + 75 pm; 400 pm +_ 75 pm; 600 pm + 75 pm; 800 pm + 75 pm; 1100 pm + 75 pm •    pakowane w strzykawki a 20 ml •    strzykawka zawiera 2 ml mikrosfer + 4 ml soli fizjologicznej •    kod kolorystyczny dla poszczególnych wielkości mikrosfer •    termin użycia 36 miesięcy</t>
  </si>
  <si>
    <t>Koszulki interwencyjne ( DESTINATION ) •    - średnica 5F , 6F , 7F , 8 F pokryte częściowo powłoką hydrofilną •    - długość powleczenia hydrofilnego w stosunku do długości koszuli : 45 cm / 5 cm ; 65 cm / 35 cm ; 90 cm /15 cm •    - długość wysunięcia dilatatora w stosunku do długości koszulki : 45cm / 2 cm ; 65 cm / 2,5 cm ; 90 cm / 5 cm •    - długość 45,65, 90 cm •    - końcówki typu : straight , jockey stick , multipurpose ,RDC , LIMA •    - znacznik 5mm RTG na 5 końcówce. •    - stalowe zbrojenie na całej długości koszulki .</t>
  </si>
  <si>
    <t>Urządzenie do zamykania miejsca nakłucia t. udowej po koszulkach o średnicach od 5 do 8F, zbudowane z materiałów biowchłanialnych; polimerowa kotwica od strony światła i kolangen od strony przydanki lub polimerowe dyski od wewnątrz i zewnątrz naczynia , materiał wchłaniający się do 90 dni .</t>
  </si>
  <si>
    <t>Spirale embolizacyjne obwodowe - Peripheral HydroCoil Embolization System - AZUR •    platynowe spirale pokryte zwiększającym objętość hydrożelowym polimerem •    spirale zwiększające swoją objętość maksymalnie 6-krotnie ( co jest jednoznaczne z mniejszym zużyciem spiral ), ale tylko w kierunku dostępnej wolnej przestrzeni •    czas zwiększania objętości ( pęcznienia ) spiral:</t>
  </si>
  <si>
    <t>-    do 80% w czasie 5 minut -    do 100% w czasie 20 minut •    dystalny odcinek spiral nie jest pokryty hydrożelem - pełni rolę „kotwicy” (loop), zapobiega uszkodzeniu naczynia przy wyjściu z cewnika •    możliwy system dostarczania: 1.„popychalny” (pushable), spirale o średnicach: 2-15 mm, długości : 2-14 cm kompatybilne z prowadnikiem 0,018” oraz 0,035”</t>
  </si>
  <si>
    <t>Spirale embolizacyjne obwodowe - Azur CX •    spirale embolizujące pokryte opatentowaną technologią hydrożelową •    spirale samodzielnie układające się krzyżowo w naczyniu •    dystalny odcinek spiral nie jest pokryty hydrożelem -pełni rolę „kotwicy” (loop) •    spirale „odłączalne” - w systemie 0,018” oraz 0,035” o termoelektrycznym mechanizmie odłączania •    system „odłączalny” pozwala na lepszą kontrolę i repozycjonowanie coila (30 min - w systemie 0,018” oraz 20 min w systemie 0,035” •    spirale o średnicach: 4-20 mm i długości: 7-40 cm, czas odłączenia 0,7 s,</t>
  </si>
  <si>
    <t>Kontroler odłączania do max. 20 spiral</t>
  </si>
  <si>
    <t>Mikrocewnik obwodowy ultraselektywny Progreat Lambda trójwarstwowa budowa ściany: wewnętrznie poliuretan PTFE, środkowo zbrojenie wolframowym oplotem z markerem, zewnętrznie poliester elastomer •    z powłoką hydrofilną •    kształty końcówek: prosta, zagięta i potrójnie zagięta •    końcówka z markerem platynowo-irydowym 0.6mm •    kompatybilny z prowadnikiem max. 0.016” •    asymetrycznie i gęsto pleciony wolframowy oplot w warstwie środkowe: zapewnia doskonałą kontrolę trakcji 1:1, dobrą nawigację i elastyczność •    bardzo dobry przepływ kontrastu przy dużych ciśnieniach (max. 900 psi) •    szeroka kompatybilność z wieloma środkami embolizacyjnymi, takimi jak: cząsteczki PVA do 500 mikronów, NBCA, etanol, Lipiodol, płynne środki embolizacyjne, mikrosfery do 500 mikronów, różne środki kontrastowe oraz DMSO, środki chemioterapeutyczne (Epirubicina, Cisplatina, Miriplatina, Doxorubicina) •    długości 130, 150, 175 cm •    duża średnica wewnętrzna: -    0,017” (0,43 mm) dla 1.7 Fr (kompatybilny z prowadnikiem 0,016”) -    0,019” (0,48 mm) dla 1.9 Fr (kompatybilny z prowadnikiem 0,016”</t>
  </si>
  <si>
    <t>Spirale embolizacyjne odczepiane mechanicznie •    Spirale wykonane ze stopu o zawartości platyny •    Spirale o progresywnej średnicy pierwotnego zwoju, tzw primary diameter, zmienny w zakresie: 0,0115”/0,0125”/0,0135” do 0,0145”, w zależności od długości i nominalnego rozmiaru spirali. •    Spirale kompatybilne z każdym mikrocewnikiem o świetle min 0,0165” posiadającym dwa markery •    Konstrukcja złącza między spiralą a popychaczem pozwalająca spirali dowolnie rotować względem popychacza. •    Konstrukcja złącza umożliwiająca kątowe położenie bliższego końca spirali względem popychacza (do 30 stopni), minimalizuje ruch końcówki cewnika po odczepieniu spirali •    Natychmiastowe uwalnianie spirali, jednoręczny system, bez kabli i baterii •    Dwa typy: 3D oraz helikalne, rozmiary: 3D średnice 2-25mm długości 2-50cm, helikalne 1,5-20mm, długości 2-50cm •    Spirale o zmiennej sztywności: od sztywych (duże rozmiary) do miękkich (średnie rozmairy) i ultramiękkich (najmiejsze rozmiary)</t>
  </si>
  <si>
    <t>Jednorazowe urządzenie do odczepiania spiral ■ Opakowanie zawiera 5 sterylnie zapakowanych urządzeń</t>
  </si>
  <si>
    <t>Cewnik prowadzący ze zwiększonym podparciem do zabiegów neuroradiologicznych •    Cewnik zbrojony z oplotem nitynolowym •    Cewnik zbudowany w technologii 3 segmentów - każda cześć cewnika o innej sztywności •    Dostępne długości : 105 cm , 115 cm i 125 cm , miękka część dystalna o długości 8 cm •    Długość wsparcia cewnika na odcinku proksymalnym 96 cm •    Zróżnicowane średnice oraz światło cewnika : 5F/0,058” , 6F/0,072” •    Zwiększone tempo przepływu kontrastu dla lepszej widzialności •    Miękka i atraumatyczna końcówka o cieniująca w skopii</t>
  </si>
  <si>
    <t>•    Wewnętrzne światło pokryte teflonem •    Różne kształty końcówek : prosta , Multi-Purpose 25° •    Pokrycie hydrofilne na całej długości •    Rekomendowany prowadnik : 0,035”/0,038”</t>
  </si>
  <si>
    <t>Mikroprowadnik do zabiegów neuroradiologicznych •    Mikroprowadnik o długości całkowitej 175 lub 200 oraz 205 cm wykonany ze stali medycznej i zakończeniu w postaci oplotu platynowego o długości 5, 10 lub 20cm •    Prowadnik miękki, atraumatyczny •    Średnica prowadnika 0,010” lub 0,014” lub 0,016” na całej długości •    Pokrycie hydrofilne w części dystalnej •    W zestawie torquer i introducer do wprowadzenia prowadnika do koszulki lub Y-adaptera</t>
  </si>
  <si>
    <t>Mikroprowadnik do zabiegów neuroradiologicznych z podparciem •    Mikroprowadnik o długości całkowitej 200cm wykonany ze stali medycznej i zakończeniu w postaci oplotu platynowego o długości 10 lub 20cm •    Prowadnik o zwiększonym podparciu •    Średnica prowadnika 0,010” lub 0,014” na całej długości •    Pokrycie hydrofilne w części dystalnej •    W zestawie torquer i introducer do wprowadzenia prowadnika do koszulki lub Y-adaptera</t>
  </si>
  <si>
    <t>Mikroprowadnik do wymiany w zabiegach neuroradiologicznych •    Mikroprowadnik o długości całkowitej  200 i 205cm wykonany ze stali medycznej i zakończeniu w postaci oplotu platynowego o długości 5 lub 10cm  •    Średnica prowadnika 0,010” lub 0,014” na całej długości •    Pokrycie hydrofilne w części dystalnej, pokrycie PTFE w czesci proksymalnej •    W zestawie torquer i introducer do wprowadzenia prowadnika do koszulki lub Y-adaptera</t>
  </si>
  <si>
    <t>Balon do remodelingu w rozwidleniach naczyń •    Cewnik balonowy o średnicy 3 ,4 i 7mm, o długości 7,15 i 20 mm i średnicy przejścia (crossing profile) 2, 2 ; 2,5 i 3,0F •    Średnica balonu zależna od objętości inflacji, zawiera się w zakresie 3,0-4,0mm dla balonu 4mm, oraz w zakresie 3,4-7,1mm dla</t>
  </si>
  <si>
    <t>Strzykawka inflacyjna kalibrowana do napełaniania balonów do remodelingu ■ Pojemność 1ml</t>
  </si>
  <si>
    <t>Stent do remodelingu •    Stent z nitinolu o strukturze zamkniętych cel •    Stent o znakomitej apozycji do ściany naczynia i dużej sile radialnej dzięki budowie „overlaping cells” •    Połączony trwale z popychaczem, uwalniany na drodze elektrolitycznej •    Stent repozycjonowalny z możliwością ponownego złożenia po całkowitym rozprężeniu. •    Stent o sposobie dostarczania jak spirala embolizacyjna -wprowadzany przez dowolny mikrocewnik o świetle minimum 0,021” (stent 4mm) lub 0,027” (stent 6mm) •    Stent ultra-elastyczny w dostawie - zachowujący się w mikrocewniku jak spirala embolizacyjna •    Trzy markery platynowe na dalszym końcu stentu, jeden marker na bliższym końcu (dla rozamirów 3 i 4) oraz cztery markery platynowe na dalszym końcu stentu, jeden marker na bliższym końcu (dla rozamirów 5 i 6) •    Stent o rozmiarach 3/4/5/6mm i długości części roboczej 15/20/30/40mm. •    Wskazania do stosowania w remodelingu tętniaków o szerokiej szypule</t>
  </si>
  <si>
    <t>System dostawczy do stentu • Mikrocewnik o długości całkowitej 158 lub 135cm, kompatybilny z prowadnikiem maksymalnie 0,018, mikrocewnik o średnicy zewnętrznej 2,4 / 2,7F prox/dyst i średnicy wewnętrznej 0,021”,</t>
  </si>
  <si>
    <t>Oprzyrządowanie do odczepiania stentu •    Generator, gwarantuje wizualną i dźwiękową informację o odczepieniu stentu •    Komplet kabli połączeniowych o długości 2,75m</t>
  </si>
  <si>
    <t>Materiał embolizacyjny do embolizacji naczyniaków na zasadzie wytrącania (precypitacji) materiału embolizacyjnego z roztworu •    Kopolimer winyl-alkoholu etylowego EVOH •    DMSO dimetylosulfotlenek jako rozpuszczalnik do EVOH •    Zawiera mikronizowany pył tantalowy, celem wizualizacji we fluoroskopie •    Dostępny w trzech lepkościach 18, 20 oraz 34. •    W zestawie 1 fiolka EVOH 1,5ml, jedna fiolka DMSO 1,5ml i trzy strzykawki.</t>
  </si>
  <si>
    <t>Mikrocewnik infuzyjny typu” Flow Directed” kompatybilny z materiałem embolizacyjnym EVOH (ONYX) •    Mikrocewnik o długości całkowitej 170cm, kompatybilny z prowadnikiem maksymalnie 0,010”. •    Mikrocewnik o średnicy zewnętrznej 2,7/1,5F i świetle wewnętrznym 0,013” •    Mikrocewnik o zmiennej charekterystyce sztywności od największej do najmniejszej •    Mikrocewnik o dużej odporności na załamanie - zdolność do utworzenia pętli o średnicy 0,23mm bez załamania •    Mikrocewnik z dużej odporności na rozciąganie - wytrzymałość 550g obciążenia bez deformacji. •    Mikrocewnik o dystalnym segmencie o długości 25cm•    Dystalny marker obrazujący zakończenie cewnika •    Pokrycie hydrofilne na całej długości •    Wyposażony w mandryn ułatwiający wprowadzenie do cewnika prowadzącego</t>
  </si>
  <si>
    <t>Mikrocewnik infuzyjny z odczepialną końcówką, kompatybilny z materiałem embolizacyjnym EVOH (ONYX) •    Mikrocewnik o długości całkowitej 165cm, kompatybilny z prowadnikiem maksymalnie 0,010”. •    Mikrocewnik o średnicy zewnętrznej 2,7/1,5F prox/dyst. W miejscu odłączenia końcówki średnica cewnika 1,9F •    Odczepialna końcówka o długości: 1,5/3/5cm •    Mikrocewnik o zbrojeniu, w części proksymalnej stalowym, w części dystalnej nitinolowym. •    Mikrocewnik z dużej wytrzymałości ciśnieniowej-wytrzymałość ponad 411PSI statycznego ciśnienia. •    Mikrocewnik o dystalnym segmencie o długości 25cm •    Dystalne markery obrazującypoczątek I koniec segment odczepialnego cewnika •    Objętośc zalegająca mniejsza niż 0,23mlzestawie torquer i introducer do wprowadzenia prowadnika do koszulki lub Y-adaptera</t>
  </si>
  <si>
    <t>Stent modelujący przepływ w naczyniu całkowicie repozycjonowalny •    P 64/48: FD o długościach roboczych 9-48 mm i średnicach naczyń 1,5-5, 5 mm •    Tkany z 64/48 nitinolowych włókien •    2 rentgeno-kontrastowe włókna na całej długości FD + 8 markerów na końcu proksymalnym •    Całkowicie wysuwalny.Kompatybilny z mikrocewnikiem 0,027“ •    Odłączany mechanicznie.</t>
  </si>
  <si>
    <t>Podpórka nitinolowa „Stent-like“ do coilingu tętniaków zlokalizowanych przy bifurkacjach (alternatywa stentingu „Y“) •    Długość shaftu 25 mm lub 15 mm, średnica korony 5-15 mm (5, 6, 8, 10, 12, 15) •    Korona posiada 4 płatki wytkane siatką nylonową w celu zapewnienia idealnego podtrzymania coili. •    Korona -4 markery RTG w celu kontroli rozwinięcia i idealnego położenia. •    Ostatni marker na proksymalnym końcu shaftu - w połączeniu z położonym ekscentrycznie drutem prowadzącym. •    Średnica shaftu (stentu wspierającego) wynosi 4 mm, przeznaczony dla naczyń krwionośnych o średnicy 2,5-3,75 mm. •    Shaft - oczka .Odłączany elektrolitycznie- kompatybilny z urządzeniami dostępnymi na rynku.</t>
  </si>
  <si>
    <t>Pegasus Samorozprężalny stent wewnatrzczaszkowy o otwartych komórkach, pokryty przeciwzakrzepową technologią powlekania HPC. Stosowany w leczeniu tętniaków o szerokiej szyi, rozwarstwień i zwężeń wewnątrzczaszkowych. Dla naczyń od 2,5 mm do 4,5 mm. Kompatybilny z MC 0,0165” / 0,017” ID.</t>
  </si>
  <si>
    <t>pREset Nitinolowy „stent like“, wewnątrzczaszkowy, samorozprężający ekstraktor materiału zakrzepowo-zatorowego, nieodpinany. Otwarty koniec dystalny i proksymalny, drut prowadzący uchwycony jest ekscentrycznie. Możliwość otwarcia za skrzepem, lub wewnątrz (idelanie w 2/3 wewnątrz, 1/3 dystalnie) Wysoka siła radialna, zwłaszcza w części proksymalnej, dzięki pierścieniowi obwodowemu. Podczas wyciągania podłużnie spiralnie otwarta struktura</t>
  </si>
  <si>
    <t>Klej syntetyczny cyjanoakrylowy • o składzie NBCA-MS Co-monomer w postaci bladożółtego, przezroczystego płynu gotowego do użycia, start polimeryzacji po 1-2sekundach. Max odporność mechaniczna po 60-90sek. Temperatura polimeryzacji 45§C, wymagana rejestracja wewnątrznaczyniowa, opakowanie 10szt x 0,50ml</t>
  </si>
  <si>
    <t>Koszulka naczyniowa długa, zbrojona. NeuronMAX • Średnica wewnętrzna 0.088”, długość 80 lub 90cm • Zakończenia: proste lub MP • Powłoka hydrofilna na dystalnym odcinku, dystalny segment widoczny w skopii (8cm)</t>
  </si>
  <si>
    <t>3MAX Cewnik aspiracyjny dystalny - długość robocza 153cm, średnica proksymalna zewnętrzna - 4,3F, dystalna wewnętrzna - .035”</t>
  </si>
  <si>
    <t>3D stentretriever urządzenie do mechanicznego udrażniania naczyń wewnątrzczaszkowych; przeznaczony do naczyń od 3mm średnicy, długość całkowita urządzenia - ok. 203cm; długość części aspiracyjnej 26mm; średnica robocza - 4,5mm; wyposażony w 5 znaczników</t>
  </si>
  <si>
    <t>Mikrocewnik Lantern Średnica: wewn. 0.025”; zewn. 2,95-2,6F (proks.-dist.) •    Długość całkowita - 115, 135 lub 150 cm; •    Widoczność w RTG - wyznakowane ostatnie 3cm mikrocewnika; dwa markery dystalne w odległości 3cm od siebie</t>
  </si>
  <si>
    <t>Spirala wolumetryczna; PC400/POD o mechaniczne uwalnianie spirali o mocowanie spirali pozwalające na swobodne ratowanie; o popychacz segmentowany, bardziej elastyczny dystalnie; o długość spiral - od 1 do 60cm, średnica struktury drugorzędowej (3D) - od 1 do 18mm; kompatybilne z mikrocewnikami typu "10" o wewnętrzna nitka z superwytrzymałego materiału typu ULTRA HD; dodatkowe wzmocnienie drutem nitinolowym; zewnętrzna spirala wykonana z czystej platyny; o Progresywna miękkość - zróżnicowna miękkość na długości spirali</t>
  </si>
  <si>
    <t>Spirala okluzyjna POD Platynowa spirala 3D; pierwotna średnica - 0,020”, spirala dwuczęściowa - część kotwicząca (standard) i część wypełniająca (miękka), dostępne długości: 20, 30, 50 lub 60 cm; (w zależności od średnicy spirali, dedykowane do zamykania naczyń o dużym przepływie krwi o średnicy przynajmniej od 3 do 14 mm. Kompatybilne z mikrocewnikami 0,025”/0,027”</t>
  </si>
  <si>
    <t>Spirala embolizacyjna Ruby/PPC •    pierwotna średnica spirali - 0,020” • zbudowana z trzech warstw metalu - wewnętrzny drut nitinolowy, wewnętrzna spirala nitinolowa, zewnętrzna spirala platynowa; •    dostępna w 2 wariantach - standardowym oraz miękkim, • dostępne długości: w wersji standardowej od 5 do 60cm, w wersji miękkiej od 1 do 60cm; • Spirale otwierają się do średnic 3 - 32mm (wersja standardowa) oraz 2-20mm (wersja miękka); • Kompatybilne z mikrocewnikami 0,025”/0,027”</t>
  </si>
  <si>
    <t>Urządznie do odczepiania spiral kompatybilne z popychaczem o średnicy 0.020" lub 0.010"; dźwiękowa sygnalizacja odczepienia ("klik")</t>
  </si>
  <si>
    <t>Mikrocewniki do embolizacji tętniaków śródczaszkowych -    dostępne w dwóch wersjach: z dwoma markerami oraz z jednym markerem. -    ultra miękka końcówka zapewnia lepszą plastyczność nawet przy wielokrotnym kształtowaniu końcówki; hydrofilowa powłoka na całym cewniku zapewnia doskonałe możliwości dostarczania. -    dostępne trzy średnice wewnętrzne: 0.015”, 0.0165”, 0.021”, 0.027” -    efektywna długość 140-150 cm</t>
  </si>
  <si>
    <t>Spirale embolizacyjne dostępne są w zakresie średnic pętli od 1,5 mm do 20mm oraz długościach od 1 cm do 30cm Spirale są zgodne z mikrocewnikami o średnicy 0.0165”, 0,021", struktura coili: Helical, Complex, Kształty trójwymiarowe obejmują dwa</t>
  </si>
  <si>
    <t>Kontroler odczepiania •    Bezpieczeństwo i niezawodność Metoda „odłączania w kształcie litery T” pozwala zapobiec odłączeniu obszaru narażonego na tętniaka, powodującemu pęknięcie tętniaka •    Szybkie odłączanie Punkt odłączania jest stosowany z drutem polimerowym i techniką natychmiastowego łączenia, która zapewnia zakończenie odłączania w ciągu 1 sekundy</t>
  </si>
  <si>
    <t>Odczepialne koile obwodowe charakteryzujące się precyzyjnym umiejscowieniem,szybko redukujące przepływ. •    Koile wykonane z platyny, •    ukształtowane w formę 3D, pozwalające na wypełnienie zmian sferycznych, •    pokryte włóknami PGLA. •    Możliwość repozycjonowania koili. •    Dostępne średnice 2,3,4,5,6,7,8,9,10,12,14,16,18mm. •    Dostępne długości 2,4,6,8,10,15,20,30,40 cm •    .Zewnętrzny system odczepiania. •    Kompatybilne z mikrocewnikiem 0,018.</t>
  </si>
  <si>
    <t>Spirala do embolizacji z zewnętrznym mechanicznym systemem odczepiania, •    Koile obwodowe przyjmujące kształt helikalny, •    możliwośc repozycjonowania koili bądz ich całkowitego usunięcia z systemu naczyniowego, •    koile wykonane z platyny pokryte włóknami nylonowymi lub PGLA, •    kompatybilne z mikrocewnikiemi świetle wewnętrznym 0,018. Średnice: 2,3,4,5,6,7,8,9,10,12,14,15,16,18,20mm. Długości:4,6,8,10,15,20,30,40,50cm.</t>
  </si>
  <si>
    <t>Przedłużacz wysokociśnieniowy zbrojony 150 cm -    wytrzymujący ciśnienie min. 1450 PSI -    z obrotową końcówką luer-lock</t>
  </si>
  <si>
    <r>
      <t>Mikrocewnik do dostarczania spiral odczepianych mechanicznie •    Mikrocewnik o długości całkowitej 155cm, kompatybilny z prowadnikiem maksymalnie 0,014”, oraz z cewnikiem prowadzącym 5F. •    Maksymalne ciśnienie przepływu 250PSI, objętość zalegająca 0,34ml. •    Mikrocewnik o średnicy zewnętrznej   2,1/1,7F lub  2,4/1,9F i świetle wewnętrznym 0,017” na całej długości •    Mikrocewnik o czterech strefach miękkości od najsztywniejszej do najbardziej miękkiej, część proksymalna wykonana z Nylonu, część środkowa wykonana z PEBAX, wewęntrzna warstwa wykonana z PTFE •    Mikrocewnik o zbrojeniu nitinolowym o zmiennej geometrii splotu celem uzyskania pożądanej charakterystyki: popychalność/nawigacja/stabilność/miękkość od sekcji proksymalnej do dystalnej •    Konfiguracja zakończenia cewnika: prosty, 45</t>
    </r>
    <r>
      <rPr>
        <vertAlign val="superscript"/>
        <sz val="9"/>
        <rFont val="Arial Narrow"/>
        <family val="2"/>
        <charset val="238"/>
      </rPr>
      <t>0</t>
    </r>
    <r>
      <rPr>
        <sz val="9"/>
        <rFont val="Arial Narrow"/>
        <family val="2"/>
        <charset val="238"/>
      </rPr>
      <t>/2,5mm, 90</t>
    </r>
    <r>
      <rPr>
        <vertAlign val="superscript"/>
        <sz val="9"/>
        <rFont val="Arial Narrow"/>
        <family val="2"/>
        <charset val="238"/>
      </rPr>
      <t>0</t>
    </r>
    <r>
      <rPr>
        <sz val="9"/>
        <rFont val="Arial Narrow"/>
        <family val="2"/>
        <charset val="238"/>
      </rPr>
      <t>/5mm •    Dwa platynowe markery: proksymalny i dystalny odległe o 3cm od siebie •    Pokrycie hydrofilne</t>
    </r>
  </si>
  <si>
    <t>System dostawczy do implantu:
	Mikrocewnik zbrojony, zachowujący niezniekształcone światło przy nawigacji w naczyniach mózgowych
	Posiadający podwójne zbrojenie – spiralny oplot i plecione wzmocnienie na całej długości
	Miękki kształtowalny nad parą czubek cewnika
	Wewnętrzne światło wykonane z teflonu, pokrycie hydrofilne na zewnątrz
	Średnice zewnętrzne 2,8/3,2F dist/prox, światło 0,027” na całej długości, długość robocza 105/135/150/160cm oraz 0,036”/0,04” dist/prox, światło 0,027” na całej długości, długość robocza 150cm.
	Średnice zewnętrzne 0,024”/0,029” dist/prox, światło 0,017” na całej długości, długość robocza 150cm.</t>
  </si>
  <si>
    <r>
      <rPr>
        <b/>
        <sz val="9"/>
        <rFont val="Arial Narrow"/>
        <family val="2"/>
        <charset val="238"/>
      </rPr>
      <t>1</t>
    </r>
  </si>
  <si>
    <r>
      <rPr>
        <b/>
        <sz val="9"/>
        <rFont val="Arial Narrow"/>
        <family val="2"/>
        <charset val="238"/>
      </rPr>
      <t>2</t>
    </r>
  </si>
  <si>
    <r>
      <rPr>
        <b/>
        <sz val="9"/>
        <rFont val="Arial Narrow"/>
        <family val="2"/>
        <charset val="238"/>
      </rPr>
      <t>3</t>
    </r>
  </si>
  <si>
    <r>
      <rPr>
        <b/>
        <sz val="9"/>
        <rFont val="Arial Narrow"/>
        <family val="2"/>
        <charset val="238"/>
      </rPr>
      <t>4</t>
    </r>
  </si>
  <si>
    <r>
      <rPr>
        <b/>
        <sz val="9"/>
        <rFont val="Arial Narrow"/>
        <family val="2"/>
        <charset val="238"/>
      </rPr>
      <t>5</t>
    </r>
  </si>
  <si>
    <r>
      <rPr>
        <b/>
        <sz val="9"/>
        <rFont val="Arial Narrow"/>
        <family val="2"/>
        <charset val="238"/>
      </rPr>
      <t>6</t>
    </r>
  </si>
  <si>
    <r>
      <rPr>
        <b/>
        <sz val="9"/>
        <rFont val="Arial Narrow"/>
        <family val="2"/>
        <charset val="238"/>
      </rPr>
      <t>7</t>
    </r>
  </si>
  <si>
    <r>
      <rPr>
        <b/>
        <sz val="9"/>
        <rFont val="Arial Narrow"/>
        <family val="2"/>
        <charset val="238"/>
      </rPr>
      <t>8</t>
    </r>
  </si>
  <si>
    <r>
      <rPr>
        <b/>
        <sz val="9"/>
        <rFont val="Arial Narrow"/>
        <family val="2"/>
        <charset val="238"/>
      </rPr>
      <t>9</t>
    </r>
  </si>
  <si>
    <r>
      <rPr>
        <b/>
        <sz val="9"/>
        <rFont val="Arial Narrow"/>
        <family val="2"/>
        <charset val="238"/>
      </rPr>
      <t>10</t>
    </r>
  </si>
  <si>
    <r>
      <rPr>
        <b/>
        <sz val="9"/>
        <rFont val="Arial Narrow"/>
        <family val="2"/>
        <charset val="238"/>
      </rPr>
      <t>3</t>
    </r>
    <r>
      <rPr>
        <sz val="11"/>
        <color theme="1"/>
        <rFont val="Czcionka tekstu podstawowego"/>
        <family val="2"/>
        <charset val="238"/>
      </rPr>
      <t/>
    </r>
  </si>
  <si>
    <r>
      <rPr>
        <b/>
        <sz val="9"/>
        <rFont val="Arial Narrow"/>
        <family val="2"/>
        <charset val="238"/>
      </rPr>
      <t>4</t>
    </r>
    <r>
      <rPr>
        <sz val="11"/>
        <color theme="1"/>
        <rFont val="Czcionka tekstu podstawowego"/>
        <family val="2"/>
        <charset val="238"/>
      </rPr>
      <t/>
    </r>
  </si>
  <si>
    <r>
      <rPr>
        <b/>
        <sz val="9"/>
        <rFont val="Arial Narrow"/>
        <family val="2"/>
        <charset val="238"/>
      </rPr>
      <t>5</t>
    </r>
    <r>
      <rPr>
        <sz val="11"/>
        <color theme="1"/>
        <rFont val="Czcionka tekstu podstawowego"/>
        <family val="2"/>
        <charset val="238"/>
      </rPr>
      <t/>
    </r>
  </si>
  <si>
    <r>
      <rPr>
        <b/>
        <sz val="9"/>
        <rFont val="Arial Narrow"/>
        <family val="2"/>
        <charset val="238"/>
      </rPr>
      <t>6</t>
    </r>
    <r>
      <rPr>
        <sz val="11"/>
        <color theme="1"/>
        <rFont val="Czcionka tekstu podstawowego"/>
        <family val="2"/>
        <charset val="238"/>
      </rPr>
      <t/>
    </r>
  </si>
  <si>
    <r>
      <rPr>
        <b/>
        <sz val="9"/>
        <rFont val="Arial Narrow"/>
        <family val="2"/>
        <charset val="238"/>
      </rPr>
      <t>7</t>
    </r>
    <r>
      <rPr>
        <sz val="11"/>
        <color theme="1"/>
        <rFont val="Czcionka tekstu podstawowego"/>
        <family val="2"/>
        <charset val="238"/>
      </rPr>
      <t/>
    </r>
  </si>
  <si>
    <r>
      <rPr>
        <b/>
        <sz val="9"/>
        <rFont val="Arial Narrow"/>
        <family val="2"/>
        <charset val="238"/>
      </rPr>
      <t>8</t>
    </r>
    <r>
      <rPr>
        <sz val="11"/>
        <color theme="1"/>
        <rFont val="Czcionka tekstu podstawowego"/>
        <family val="2"/>
        <charset val="238"/>
      </rPr>
      <t/>
    </r>
  </si>
  <si>
    <r>
      <rPr>
        <b/>
        <sz val="9"/>
        <rFont val="Arial Narrow"/>
        <family val="2"/>
        <charset val="238"/>
      </rPr>
      <t>9</t>
    </r>
    <r>
      <rPr>
        <sz val="11"/>
        <color theme="1"/>
        <rFont val="Czcionka tekstu podstawowego"/>
        <family val="2"/>
        <charset val="238"/>
      </rPr>
      <t/>
    </r>
  </si>
  <si>
    <r>
      <rPr>
        <b/>
        <sz val="9"/>
        <rFont val="Arial Narrow"/>
        <family val="2"/>
        <charset val="238"/>
      </rPr>
      <t>11</t>
    </r>
  </si>
  <si>
    <r>
      <rPr>
        <b/>
        <sz val="9"/>
        <rFont val="Arial Narrow"/>
        <family val="2"/>
        <charset val="238"/>
      </rPr>
      <t>12</t>
    </r>
  </si>
  <si>
    <r>
      <rPr>
        <b/>
        <sz val="9"/>
        <rFont val="Arial Narrow"/>
        <family val="2"/>
        <charset val="238"/>
      </rPr>
      <t>13</t>
    </r>
  </si>
  <si>
    <r>
      <rPr>
        <b/>
        <sz val="9"/>
        <rFont val="Arial Narrow"/>
        <family val="2"/>
        <charset val="238"/>
      </rPr>
      <t>14</t>
    </r>
  </si>
  <si>
    <r>
      <rPr>
        <b/>
        <sz val="9"/>
        <rFont val="Arial Narrow"/>
        <family val="2"/>
        <charset val="238"/>
      </rPr>
      <t>15</t>
    </r>
  </si>
  <si>
    <r>
      <rPr>
        <b/>
        <sz val="9"/>
        <rFont val="Arial Narrow"/>
        <family val="2"/>
        <charset val="238"/>
      </rPr>
      <t>16</t>
    </r>
  </si>
  <si>
    <r>
      <rPr>
        <b/>
        <sz val="9"/>
        <rFont val="Arial Narrow"/>
        <family val="2"/>
        <charset val="238"/>
      </rPr>
      <t>17</t>
    </r>
  </si>
  <si>
    <r>
      <rPr>
        <b/>
        <sz val="9"/>
        <rFont val="Arial Narrow"/>
        <family val="2"/>
        <charset val="238"/>
      </rPr>
      <t>18</t>
    </r>
    <r>
      <rPr>
        <sz val="11"/>
        <color theme="1"/>
        <rFont val="Czcionka tekstu podstawowego"/>
        <family val="2"/>
        <charset val="238"/>
      </rPr>
      <t/>
    </r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</si>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</sst>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>
    <font>
      <sz val="10"/>
      <name val="Arial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2"/>
      <name val="Arial Narrow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i/>
      <sz val="10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vertAlign val="superscript"/>
      <sz val="9"/>
      <name val="Arial Narrow"/>
      <family val="2"/>
      <charset val="238"/>
    </font>
    <font>
      <b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8">
    <xf numFmtId="0" fontId="0" fillId="0" borderId="0" xfId="0"/>
    <xf numFmtId="0" fontId="4" fillId="0" borderId="3" xfId="0" applyFont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44" fontId="4" fillId="0" borderId="0" xfId="1" applyFont="1" applyFill="1" applyAlignment="1">
      <alignment horizontal="center" vertical="center"/>
    </xf>
    <xf numFmtId="9" fontId="4" fillId="0" borderId="0" xfId="2" applyFont="1" applyFill="1" applyAlignment="1">
      <alignment horizontal="center" vertical="center"/>
    </xf>
    <xf numFmtId="9" fontId="5" fillId="0" borderId="3" xfId="2" applyFont="1" applyFill="1" applyBorder="1" applyAlignment="1" applyProtection="1">
      <alignment horizontal="center" vertical="center"/>
    </xf>
    <xf numFmtId="44" fontId="5" fillId="0" borderId="3" xfId="1" applyFont="1" applyFill="1" applyBorder="1" applyAlignment="1" applyProtection="1">
      <alignment horizontal="center" vertical="center"/>
    </xf>
    <xf numFmtId="44" fontId="5" fillId="0" borderId="3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/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/>
    </xf>
    <xf numFmtId="44" fontId="8" fillId="0" borderId="3" xfId="1" applyFont="1" applyFill="1" applyBorder="1" applyAlignment="1">
      <alignment horizontal="center" vertical="center"/>
    </xf>
    <xf numFmtId="9" fontId="8" fillId="0" borderId="3" xfId="2" applyFont="1" applyFill="1" applyBorder="1" applyAlignment="1" applyProtection="1">
      <alignment horizontal="center" vertical="center"/>
    </xf>
    <xf numFmtId="44" fontId="8" fillId="0" borderId="3" xfId="1" applyFont="1" applyFill="1" applyBorder="1" applyAlignment="1" applyProtection="1">
      <alignment horizontal="center" vertical="center"/>
    </xf>
    <xf numFmtId="0" fontId="8" fillId="0" borderId="3" xfId="0" applyFont="1" applyBorder="1"/>
    <xf numFmtId="0" fontId="12" fillId="0" borderId="3" xfId="0" applyFont="1" applyBorder="1" applyAlignment="1">
      <alignment horizontal="left" vertical="center" wrapText="1"/>
    </xf>
    <xf numFmtId="1" fontId="8" fillId="0" borderId="17" xfId="0" applyNumberFormat="1" applyFont="1" applyBorder="1" applyAlignment="1">
      <alignment vertical="center"/>
    </xf>
    <xf numFmtId="4" fontId="8" fillId="0" borderId="8" xfId="0" applyNumberFormat="1" applyFont="1" applyBorder="1" applyAlignment="1">
      <alignment horizontal="center" vertical="center"/>
    </xf>
    <xf numFmtId="44" fontId="8" fillId="0" borderId="8" xfId="1" applyFont="1" applyFill="1" applyBorder="1" applyAlignment="1">
      <alignment horizontal="center" vertical="center"/>
    </xf>
    <xf numFmtId="9" fontId="8" fillId="0" borderId="8" xfId="2" applyFont="1" applyFill="1" applyBorder="1" applyAlignment="1" applyProtection="1">
      <alignment horizontal="center" vertical="center"/>
    </xf>
    <xf numFmtId="44" fontId="8" fillId="0" borderId="8" xfId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4" fontId="3" fillId="0" borderId="3" xfId="1" applyFont="1" applyFill="1" applyBorder="1" applyAlignment="1" applyProtection="1">
      <alignment horizontal="center" vertical="center"/>
    </xf>
    <xf numFmtId="44" fontId="3" fillId="0" borderId="3" xfId="1" applyFont="1" applyFill="1" applyBorder="1" applyAlignment="1">
      <alignment horizontal="center" vertical="center" wrapText="1"/>
    </xf>
    <xf numFmtId="0" fontId="4" fillId="0" borderId="0" xfId="0" applyFont="1"/>
    <xf numFmtId="44" fontId="5" fillId="0" borderId="5" xfId="1" applyFont="1" applyFill="1" applyBorder="1" applyAlignment="1" applyProtection="1">
      <alignment horizontal="center" vertical="center"/>
    </xf>
    <xf numFmtId="44" fontId="5" fillId="0" borderId="5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0" fontId="0" fillId="0" borderId="1" xfId="0" applyBorder="1"/>
    <xf numFmtId="44" fontId="4" fillId="0" borderId="1" xfId="1" applyFont="1" applyFill="1" applyBorder="1" applyAlignment="1">
      <alignment vertical="center"/>
    </xf>
    <xf numFmtId="44" fontId="7" fillId="0" borderId="2" xfId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1" fontId="9" fillId="2" borderId="3" xfId="0" applyNumberFormat="1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44" fontId="9" fillId="2" borderId="3" xfId="1" applyFont="1" applyFill="1" applyBorder="1" applyAlignment="1" applyProtection="1">
      <alignment horizontal="center" vertical="center" wrapText="1"/>
      <protection locked="0"/>
    </xf>
    <xf numFmtId="9" fontId="9" fillId="2" borderId="3" xfId="2" applyFont="1" applyFill="1" applyBorder="1" applyAlignment="1" applyProtection="1">
      <alignment horizontal="center" vertical="center" wrapText="1"/>
      <protection locked="0"/>
    </xf>
    <xf numFmtId="44" fontId="9" fillId="2" borderId="3" xfId="1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3" fontId="9" fillId="2" borderId="7" xfId="0" applyNumberFormat="1" applyFont="1" applyFill="1" applyBorder="1" applyAlignment="1">
      <alignment horizontal="center" vertical="center" wrapText="1"/>
    </xf>
    <xf numFmtId="0" fontId="9" fillId="2" borderId="3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4" fontId="3" fillId="0" borderId="21" xfId="1" applyFont="1" applyFill="1" applyBorder="1" applyAlignment="1" applyProtection="1">
      <alignment horizontal="center" vertical="center"/>
    </xf>
    <xf numFmtId="0" fontId="12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/>
    <xf numFmtId="0" fontId="4" fillId="0" borderId="8" xfId="0" applyFont="1" applyBorder="1" applyAlignment="1">
      <alignment horizontal="center" vertical="center"/>
    </xf>
    <xf numFmtId="44" fontId="4" fillId="0" borderId="8" xfId="1" applyFont="1" applyFill="1" applyBorder="1" applyAlignment="1">
      <alignment horizontal="center" vertical="center"/>
    </xf>
    <xf numFmtId="9" fontId="5" fillId="0" borderId="8" xfId="2" applyFont="1" applyFill="1" applyBorder="1" applyAlignment="1" applyProtection="1">
      <alignment horizontal="center" vertical="center"/>
    </xf>
    <xf numFmtId="44" fontId="5" fillId="0" borderId="8" xfId="1" applyFont="1" applyFill="1" applyBorder="1" applyAlignment="1" applyProtection="1">
      <alignment horizontal="center" vertical="center"/>
    </xf>
    <xf numFmtId="44" fontId="7" fillId="0" borderId="5" xfId="1" applyFont="1" applyFill="1" applyBorder="1" applyAlignment="1">
      <alignment horizontal="center" vertical="center"/>
    </xf>
    <xf numFmtId="44" fontId="3" fillId="0" borderId="8" xfId="1" applyFont="1" applyFill="1" applyBorder="1" applyAlignment="1" applyProtection="1">
      <alignment horizontal="center" vertical="center"/>
    </xf>
    <xf numFmtId="44" fontId="3" fillId="0" borderId="2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4" fontId="7" fillId="0" borderId="14" xfId="1" applyFont="1" applyFill="1" applyBorder="1" applyAlignment="1">
      <alignment horizontal="center" vertical="center"/>
    </xf>
    <xf numFmtId="44" fontId="5" fillId="0" borderId="6" xfId="1" applyFont="1" applyFill="1" applyBorder="1" applyAlignment="1">
      <alignment horizontal="center" vertical="center" wrapText="1"/>
    </xf>
    <xf numFmtId="44" fontId="3" fillId="0" borderId="24" xfId="1" applyFont="1" applyFill="1" applyBorder="1" applyAlignment="1" applyProtection="1">
      <alignment horizontal="center" vertical="center"/>
    </xf>
    <xf numFmtId="44" fontId="3" fillId="0" borderId="11" xfId="1" applyFont="1" applyFill="1" applyBorder="1" applyAlignment="1" applyProtection="1">
      <alignment horizontal="center" vertical="center"/>
    </xf>
    <xf numFmtId="44" fontId="3" fillId="0" borderId="2" xfId="1" applyFont="1" applyFill="1" applyBorder="1" applyAlignment="1">
      <alignment horizontal="center" vertical="center" wrapText="1"/>
    </xf>
    <xf numFmtId="44" fontId="3" fillId="0" borderId="25" xfId="1" applyFont="1" applyFill="1" applyBorder="1" applyAlignment="1" applyProtection="1">
      <alignment horizontal="center" vertical="center"/>
    </xf>
    <xf numFmtId="44" fontId="8" fillId="0" borderId="6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4" fontId="5" fillId="0" borderId="22" xfId="1" applyFont="1" applyFill="1" applyBorder="1" applyAlignment="1">
      <alignment horizontal="center" vertical="center" wrapText="1"/>
    </xf>
    <xf numFmtId="44" fontId="3" fillId="0" borderId="6" xfId="1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44" fontId="5" fillId="0" borderId="14" xfId="1" applyFont="1" applyFill="1" applyBorder="1" applyAlignment="1">
      <alignment horizontal="center" vertical="center" wrapText="1"/>
    </xf>
    <xf numFmtId="44" fontId="3" fillId="0" borderId="29" xfId="1" applyFont="1" applyFill="1" applyBorder="1" applyAlignment="1">
      <alignment horizontal="center" vertical="center" wrapText="1"/>
    </xf>
    <xf numFmtId="44" fontId="8" fillId="0" borderId="22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9" fillId="2" borderId="3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44" fontId="3" fillId="0" borderId="6" xfId="1" applyFont="1" applyFill="1" applyBorder="1" applyAlignment="1" applyProtection="1">
      <alignment horizontal="center" vertical="center"/>
    </xf>
    <xf numFmtId="1" fontId="13" fillId="2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4" fontId="3" fillId="0" borderId="34" xfId="1" applyFont="1" applyFill="1" applyBorder="1" applyAlignment="1" applyProtection="1">
      <alignment horizontal="center" vertical="center"/>
    </xf>
    <xf numFmtId="44" fontId="3" fillId="0" borderId="27" xfId="1" applyFont="1" applyFill="1" applyBorder="1" applyAlignment="1">
      <alignment horizontal="center" vertical="center" wrapText="1"/>
    </xf>
    <xf numFmtId="44" fontId="5" fillId="0" borderId="5" xfId="1" applyFont="1" applyFill="1" applyBorder="1" applyAlignment="1" applyProtection="1">
      <alignment horizontal="center" vertical="center"/>
    </xf>
    <xf numFmtId="44" fontId="5" fillId="0" borderId="8" xfId="1" applyFont="1" applyFill="1" applyBorder="1" applyAlignment="1" applyProtection="1">
      <alignment horizontal="center" vertical="center"/>
    </xf>
    <xf numFmtId="44" fontId="5" fillId="0" borderId="30" xfId="1" applyFont="1" applyFill="1" applyBorder="1" applyAlignment="1">
      <alignment horizontal="center" vertical="center" wrapText="1"/>
    </xf>
    <xf numFmtId="44" fontId="5" fillId="0" borderId="31" xfId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9" fontId="3" fillId="0" borderId="6" xfId="2" applyFont="1" applyFill="1" applyBorder="1" applyAlignment="1" applyProtection="1">
      <alignment horizontal="center" vertical="center"/>
    </xf>
    <xf numFmtId="9" fontId="3" fillId="0" borderId="20" xfId="2" applyFont="1" applyFill="1" applyBorder="1" applyAlignment="1" applyProtection="1">
      <alignment horizontal="center" vertical="center"/>
    </xf>
    <xf numFmtId="9" fontId="3" fillId="0" borderId="7" xfId="2" applyFont="1" applyFill="1" applyBorder="1" applyAlignment="1" applyProtection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4" fontId="4" fillId="0" borderId="5" xfId="1" applyFont="1" applyFill="1" applyBorder="1" applyAlignment="1">
      <alignment horizontal="center" vertical="center"/>
    </xf>
    <xf numFmtId="44" fontId="4" fillId="0" borderId="8" xfId="1" applyFont="1" applyFill="1" applyBorder="1" applyAlignment="1">
      <alignment horizontal="center" vertical="center"/>
    </xf>
    <xf numFmtId="9" fontId="5" fillId="0" borderId="5" xfId="2" applyFont="1" applyFill="1" applyBorder="1" applyAlignment="1" applyProtection="1">
      <alignment horizontal="center" vertical="center"/>
    </xf>
    <xf numFmtId="9" fontId="5" fillId="0" borderId="8" xfId="2" applyFont="1" applyFill="1" applyBorder="1" applyAlignment="1" applyProtection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9" fontId="3" fillId="0" borderId="33" xfId="2" applyFont="1" applyFill="1" applyBorder="1" applyAlignment="1" applyProtection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44" fontId="8" fillId="0" borderId="5" xfId="1" applyFont="1" applyFill="1" applyBorder="1" applyAlignment="1" applyProtection="1">
      <alignment horizontal="center" vertical="center"/>
    </xf>
    <xf numFmtId="44" fontId="8" fillId="0" borderId="8" xfId="1" applyFont="1" applyFill="1" applyBorder="1" applyAlignment="1" applyProtection="1">
      <alignment horizontal="center" vertical="center"/>
    </xf>
    <xf numFmtId="9" fontId="5" fillId="0" borderId="6" xfId="2" applyFont="1" applyFill="1" applyBorder="1" applyAlignment="1" applyProtection="1">
      <alignment horizontal="center" vertical="center"/>
    </xf>
    <xf numFmtId="9" fontId="5" fillId="0" borderId="20" xfId="2" applyFont="1" applyFill="1" applyBorder="1" applyAlignment="1" applyProtection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44" fontId="8" fillId="0" borderId="5" xfId="1" applyFont="1" applyFill="1" applyBorder="1" applyAlignment="1">
      <alignment horizontal="center" vertical="center"/>
    </xf>
    <xf numFmtId="44" fontId="8" fillId="0" borderId="8" xfId="1" applyFont="1" applyFill="1" applyBorder="1" applyAlignment="1">
      <alignment horizontal="center" vertical="center"/>
    </xf>
    <xf numFmtId="9" fontId="8" fillId="0" borderId="5" xfId="2" applyFont="1" applyFill="1" applyBorder="1" applyAlignment="1" applyProtection="1">
      <alignment horizontal="center" vertical="center"/>
    </xf>
    <xf numFmtId="9" fontId="8" fillId="0" borderId="8" xfId="2" applyFont="1" applyFill="1" applyBorder="1" applyAlignment="1" applyProtection="1">
      <alignment horizontal="center" vertical="center"/>
    </xf>
    <xf numFmtId="9" fontId="7" fillId="0" borderId="11" xfId="2" applyFont="1" applyFill="1" applyBorder="1" applyAlignment="1">
      <alignment horizontal="center" vertical="center"/>
    </xf>
    <xf numFmtId="9" fontId="7" fillId="0" borderId="12" xfId="2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3" borderId="19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 wrapText="1"/>
    </xf>
    <xf numFmtId="0" fontId="13" fillId="3" borderId="8" xfId="0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13" fillId="3" borderId="19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23" xfId="0" applyFont="1" applyFill="1" applyBorder="1" applyAlignment="1">
      <alignment horizontal="left" vertical="center" wrapText="1"/>
    </xf>
    <xf numFmtId="0" fontId="15" fillId="3" borderId="6" xfId="0" applyFont="1" applyFill="1" applyBorder="1" applyAlignment="1">
      <alignment horizontal="left" vertical="center" wrapText="1"/>
    </xf>
    <xf numFmtId="0" fontId="15" fillId="3" borderId="20" xfId="0" applyFont="1" applyFill="1" applyBorder="1" applyAlignment="1">
      <alignment horizontal="left" vertical="center" wrapText="1"/>
    </xf>
    <xf numFmtId="0" fontId="15" fillId="3" borderId="7" xfId="0" applyFont="1" applyFill="1" applyBorder="1" applyAlignment="1">
      <alignment horizontal="left" vertical="center" wrapText="1"/>
    </xf>
    <xf numFmtId="9" fontId="3" fillId="0" borderId="19" xfId="2" applyFont="1" applyFill="1" applyBorder="1" applyAlignment="1" applyProtection="1">
      <alignment horizontal="center" vertical="center"/>
    </xf>
    <xf numFmtId="9" fontId="3" fillId="0" borderId="1" xfId="2" applyFont="1" applyFill="1" applyBorder="1" applyAlignment="1" applyProtection="1">
      <alignment horizontal="center" vertical="center"/>
    </xf>
    <xf numFmtId="9" fontId="3" fillId="0" borderId="13" xfId="2" applyFont="1" applyFill="1" applyBorder="1" applyAlignment="1" applyProtection="1">
      <alignment horizontal="center" vertical="center"/>
    </xf>
    <xf numFmtId="44" fontId="5" fillId="0" borderId="5" xfId="1" applyFont="1" applyFill="1" applyBorder="1" applyAlignment="1">
      <alignment horizontal="center" vertical="center" wrapText="1"/>
    </xf>
    <xf numFmtId="44" fontId="5" fillId="0" borderId="8" xfId="1" applyFont="1" applyFill="1" applyBorder="1" applyAlignment="1">
      <alignment horizontal="center" vertical="center" wrapText="1"/>
    </xf>
    <xf numFmtId="44" fontId="8" fillId="0" borderId="30" xfId="1" applyFont="1" applyFill="1" applyBorder="1" applyAlignment="1">
      <alignment horizontal="center" vertical="center" wrapText="1"/>
    </xf>
    <xf numFmtId="44" fontId="8" fillId="0" borderId="31" xfId="1" applyFont="1" applyFill="1" applyBorder="1" applyAlignment="1">
      <alignment horizontal="center" vertical="center" wrapText="1"/>
    </xf>
    <xf numFmtId="9" fontId="7" fillId="0" borderId="14" xfId="2" applyFont="1" applyFill="1" applyBorder="1" applyAlignment="1">
      <alignment horizontal="center" vertical="center"/>
    </xf>
    <xf numFmtId="9" fontId="7" fillId="0" borderId="15" xfId="2" applyFont="1" applyFill="1" applyBorder="1" applyAlignment="1">
      <alignment horizontal="center" vertical="center"/>
    </xf>
    <xf numFmtId="9" fontId="7" fillId="0" borderId="16" xfId="2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23" xfId="0" applyFont="1" applyFill="1" applyBorder="1" applyAlignment="1">
      <alignment horizontal="lef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200025</xdr:colOff>
      <xdr:row>3</xdr:row>
      <xdr:rowOff>171450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09925" y="13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11</xdr:col>
      <xdr:colOff>200025</xdr:colOff>
      <xdr:row>3</xdr:row>
      <xdr:rowOff>171450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600825" y="195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view="pageLayout" topLeftCell="A105" zoomScaleNormal="100" zoomScaleSheetLayoutView="100" workbookViewId="0">
      <selection activeCell="F108" sqref="F108"/>
    </sheetView>
  </sheetViews>
  <sheetFormatPr defaultRowHeight="21.75" customHeight="1"/>
  <cols>
    <col min="1" max="1" width="2.7109375" style="77" customWidth="1"/>
    <col min="2" max="2" width="52.140625" style="41" customWidth="1"/>
    <col min="3" max="3" width="5.5703125" style="1" bestFit="1" customWidth="1"/>
    <col min="4" max="4" width="5.140625" style="53" bestFit="1" customWidth="1"/>
    <col min="5" max="5" width="9" style="3" customWidth="1"/>
    <col min="6" max="6" width="8.85546875" style="4" customWidth="1"/>
    <col min="7" max="7" width="9.85546875" style="5" customWidth="1"/>
    <col min="8" max="8" width="6.7109375" style="6" bestFit="1" customWidth="1"/>
    <col min="9" max="9" width="9.5703125" style="5" customWidth="1"/>
    <col min="10" max="10" width="10.5703125" style="5" customWidth="1"/>
    <col min="11" max="11" width="11.28515625" style="5" customWidth="1"/>
    <col min="12" max="12" width="10.28515625" style="4" customWidth="1"/>
  </cols>
  <sheetData>
    <row r="1" spans="1:12" ht="55.5" customHeight="1">
      <c r="A1" s="89" t="s">
        <v>0</v>
      </c>
      <c r="B1" s="86" t="s">
        <v>1</v>
      </c>
      <c r="C1" s="43" t="s">
        <v>2</v>
      </c>
      <c r="D1" s="44" t="s">
        <v>3</v>
      </c>
      <c r="E1" s="45" t="s">
        <v>4</v>
      </c>
      <c r="F1" s="46" t="s">
        <v>5</v>
      </c>
      <c r="G1" s="47" t="s">
        <v>6</v>
      </c>
      <c r="H1" s="48" t="s">
        <v>7</v>
      </c>
      <c r="I1" s="49" t="s">
        <v>8</v>
      </c>
      <c r="J1" s="49" t="s">
        <v>9</v>
      </c>
      <c r="K1" s="49" t="s">
        <v>10</v>
      </c>
      <c r="L1" s="43" t="s">
        <v>16</v>
      </c>
    </row>
    <row r="2" spans="1:12" ht="21.75" customHeight="1">
      <c r="A2" s="89">
        <v>1</v>
      </c>
      <c r="B2" s="50">
        <v>2</v>
      </c>
      <c r="C2" s="43">
        <v>3</v>
      </c>
      <c r="D2" s="44">
        <v>4</v>
      </c>
      <c r="E2" s="51">
        <v>5</v>
      </c>
      <c r="F2" s="46">
        <v>6</v>
      </c>
      <c r="G2" s="47" t="s">
        <v>11</v>
      </c>
      <c r="H2" s="52">
        <v>8</v>
      </c>
      <c r="I2" s="49" t="s">
        <v>12</v>
      </c>
      <c r="J2" s="49" t="s">
        <v>13</v>
      </c>
      <c r="K2" s="49" t="s">
        <v>14</v>
      </c>
      <c r="L2" s="43">
        <v>3</v>
      </c>
    </row>
    <row r="3" spans="1:12" ht="21.75" customHeight="1" thickBot="1">
      <c r="A3" s="90"/>
      <c r="B3" s="153" t="s">
        <v>19</v>
      </c>
      <c r="C3" s="154"/>
      <c r="D3" s="155"/>
      <c r="E3" s="146" t="s">
        <v>15</v>
      </c>
      <c r="F3" s="146"/>
      <c r="G3" s="146"/>
      <c r="H3" s="146"/>
      <c r="I3" s="146"/>
      <c r="J3" s="146"/>
      <c r="K3" s="146"/>
      <c r="L3" s="147"/>
    </row>
    <row r="4" spans="1:12" ht="81.75" thickBot="1">
      <c r="A4" s="77" t="s">
        <v>117</v>
      </c>
      <c r="B4" s="21" t="s">
        <v>44</v>
      </c>
      <c r="C4" s="15" t="s">
        <v>17</v>
      </c>
      <c r="D4" s="16">
        <v>150</v>
      </c>
      <c r="E4" s="22"/>
      <c r="F4" s="23"/>
      <c r="G4" s="24"/>
      <c r="H4" s="25">
        <v>0.08</v>
      </c>
      <c r="I4" s="26">
        <f>G4*1.08</f>
        <v>0</v>
      </c>
      <c r="J4" s="26">
        <f>D4*G4</f>
        <v>0</v>
      </c>
      <c r="K4" s="84">
        <f>D4*I4</f>
        <v>0</v>
      </c>
      <c r="L4" s="76"/>
    </row>
    <row r="5" spans="1:12" ht="27.75" thickBot="1">
      <c r="A5" s="77" t="s">
        <v>118</v>
      </c>
      <c r="B5" s="21" t="s">
        <v>45</v>
      </c>
      <c r="C5" s="14" t="s">
        <v>18</v>
      </c>
      <c r="D5" s="14">
        <v>5</v>
      </c>
      <c r="E5" s="20"/>
      <c r="F5" s="14"/>
      <c r="G5" s="17"/>
      <c r="H5" s="18">
        <v>0.08</v>
      </c>
      <c r="I5" s="26">
        <f t="shared" ref="I5:I8" si="0">G5*1.08</f>
        <v>0</v>
      </c>
      <c r="J5" s="19">
        <f t="shared" ref="J5:J14" si="1">D5*G5</f>
        <v>0</v>
      </c>
      <c r="K5" s="74">
        <f t="shared" ref="K5:K14" si="2">D5*I5</f>
        <v>0</v>
      </c>
      <c r="L5" s="75"/>
    </row>
    <row r="6" spans="1:12" ht="81.75" thickBot="1">
      <c r="A6" s="77" t="s">
        <v>119</v>
      </c>
      <c r="B6" s="21" t="s">
        <v>46</v>
      </c>
      <c r="C6" s="14" t="s">
        <v>17</v>
      </c>
      <c r="D6" s="14">
        <v>80</v>
      </c>
      <c r="E6" s="20"/>
      <c r="F6" s="14"/>
      <c r="G6" s="17"/>
      <c r="H6" s="18">
        <v>0.08</v>
      </c>
      <c r="I6" s="26">
        <f t="shared" si="0"/>
        <v>0</v>
      </c>
      <c r="J6" s="19">
        <f t="shared" si="1"/>
        <v>0</v>
      </c>
      <c r="K6" s="74">
        <f t="shared" si="2"/>
        <v>0</v>
      </c>
      <c r="L6" s="75"/>
    </row>
    <row r="7" spans="1:12" ht="122.25" thickBot="1">
      <c r="A7" s="77" t="s">
        <v>120</v>
      </c>
      <c r="B7" s="21" t="s">
        <v>47</v>
      </c>
      <c r="C7" s="14" t="s">
        <v>17</v>
      </c>
      <c r="D7" s="14">
        <v>50</v>
      </c>
      <c r="E7" s="20"/>
      <c r="F7" s="14"/>
      <c r="G7" s="17"/>
      <c r="H7" s="18">
        <v>0.08</v>
      </c>
      <c r="I7" s="26">
        <f t="shared" si="0"/>
        <v>0</v>
      </c>
      <c r="J7" s="19">
        <f t="shared" si="1"/>
        <v>0</v>
      </c>
      <c r="K7" s="74">
        <f t="shared" si="2"/>
        <v>0</v>
      </c>
      <c r="L7" s="75"/>
    </row>
    <row r="8" spans="1:12" ht="121.5">
      <c r="A8" s="135" t="s">
        <v>121</v>
      </c>
      <c r="B8" s="21" t="s">
        <v>48</v>
      </c>
      <c r="C8" s="123" t="s">
        <v>17</v>
      </c>
      <c r="D8" s="123">
        <v>50</v>
      </c>
      <c r="E8" s="127"/>
      <c r="F8" s="123"/>
      <c r="G8" s="129"/>
      <c r="H8" s="131">
        <v>0.08</v>
      </c>
      <c r="I8" s="119">
        <f t="shared" si="0"/>
        <v>0</v>
      </c>
      <c r="J8" s="119">
        <f t="shared" si="1"/>
        <v>0</v>
      </c>
      <c r="K8" s="161">
        <f t="shared" si="2"/>
        <v>0</v>
      </c>
      <c r="L8" s="125"/>
    </row>
    <row r="9" spans="1:12" ht="27.75" thickBot="1">
      <c r="A9" s="136"/>
      <c r="B9" s="21" t="s">
        <v>35</v>
      </c>
      <c r="C9" s="124"/>
      <c r="D9" s="124"/>
      <c r="E9" s="128"/>
      <c r="F9" s="124"/>
      <c r="G9" s="130"/>
      <c r="H9" s="132"/>
      <c r="I9" s="120"/>
      <c r="J9" s="120"/>
      <c r="K9" s="162"/>
      <c r="L9" s="126"/>
    </row>
    <row r="10" spans="1:12" ht="68.25" thickBot="1">
      <c r="A10" s="77" t="s">
        <v>122</v>
      </c>
      <c r="B10" s="21" t="s">
        <v>49</v>
      </c>
      <c r="C10" s="15" t="s">
        <v>17</v>
      </c>
      <c r="D10" s="14">
        <v>10</v>
      </c>
      <c r="E10" s="20"/>
      <c r="F10" s="14"/>
      <c r="G10" s="17"/>
      <c r="H10" s="18">
        <v>0.08</v>
      </c>
      <c r="I10" s="26">
        <f>G10*1.08</f>
        <v>0</v>
      </c>
      <c r="J10" s="19">
        <f t="shared" si="1"/>
        <v>0</v>
      </c>
      <c r="K10" s="74">
        <f t="shared" si="2"/>
        <v>0</v>
      </c>
      <c r="L10" s="85"/>
    </row>
    <row r="11" spans="1:12" ht="108.75" thickBot="1">
      <c r="A11" s="77" t="s">
        <v>123</v>
      </c>
      <c r="B11" s="21" t="s">
        <v>50</v>
      </c>
      <c r="C11" s="15" t="s">
        <v>17</v>
      </c>
      <c r="D11" s="14">
        <v>10</v>
      </c>
      <c r="E11" s="20"/>
      <c r="F11" s="14"/>
      <c r="G11" s="17"/>
      <c r="H11" s="18">
        <v>0.08</v>
      </c>
      <c r="I11" s="26">
        <f t="shared" ref="I11:I14" si="3">(G11*H11)+G11</f>
        <v>0</v>
      </c>
      <c r="J11" s="19">
        <f t="shared" si="1"/>
        <v>0</v>
      </c>
      <c r="K11" s="74">
        <f t="shared" si="2"/>
        <v>0</v>
      </c>
      <c r="L11" s="76"/>
    </row>
    <row r="12" spans="1:12" ht="149.25" thickBot="1">
      <c r="A12" s="77" t="s">
        <v>124</v>
      </c>
      <c r="B12" s="21" t="s">
        <v>51</v>
      </c>
      <c r="C12" s="15" t="s">
        <v>17</v>
      </c>
      <c r="D12" s="14">
        <v>100</v>
      </c>
      <c r="E12" s="20"/>
      <c r="F12" s="14"/>
      <c r="G12" s="17"/>
      <c r="H12" s="18">
        <v>0.08</v>
      </c>
      <c r="I12" s="19">
        <f>(G12*H12)+G12</f>
        <v>0</v>
      </c>
      <c r="J12" s="19">
        <f t="shared" si="1"/>
        <v>0</v>
      </c>
      <c r="K12" s="74">
        <f t="shared" si="2"/>
        <v>0</v>
      </c>
      <c r="L12" s="75"/>
    </row>
    <row r="13" spans="1:12" ht="54.75" thickBot="1">
      <c r="A13" s="77" t="s">
        <v>125</v>
      </c>
      <c r="B13" s="21" t="s">
        <v>52</v>
      </c>
      <c r="C13" s="15" t="s">
        <v>17</v>
      </c>
      <c r="D13" s="14">
        <v>5</v>
      </c>
      <c r="E13" s="20"/>
      <c r="F13" s="14"/>
      <c r="G13" s="17"/>
      <c r="H13" s="18">
        <v>0.08</v>
      </c>
      <c r="I13" s="26">
        <f t="shared" si="3"/>
        <v>0</v>
      </c>
      <c r="J13" s="19">
        <f t="shared" si="1"/>
        <v>0</v>
      </c>
      <c r="K13" s="74">
        <f t="shared" si="2"/>
        <v>0</v>
      </c>
      <c r="L13" s="75"/>
    </row>
    <row r="14" spans="1:12" ht="54.75" thickBot="1">
      <c r="A14" s="77" t="s">
        <v>126</v>
      </c>
      <c r="B14" s="21" t="s">
        <v>53</v>
      </c>
      <c r="C14" s="10" t="s">
        <v>17</v>
      </c>
      <c r="D14" s="53">
        <v>20</v>
      </c>
      <c r="E14" s="11"/>
      <c r="F14" s="1"/>
      <c r="G14" s="2"/>
      <c r="H14" s="7">
        <v>0.08</v>
      </c>
      <c r="I14" s="26">
        <f t="shared" si="3"/>
        <v>0</v>
      </c>
      <c r="J14" s="8">
        <f t="shared" si="1"/>
        <v>0</v>
      </c>
      <c r="K14" s="69">
        <f t="shared" si="2"/>
        <v>0</v>
      </c>
      <c r="L14" s="67"/>
    </row>
    <row r="15" spans="1:12" s="31" customFormat="1" ht="21.75" customHeight="1" thickBot="1">
      <c r="A15" s="77"/>
      <c r="B15" s="101" t="s">
        <v>31</v>
      </c>
      <c r="C15" s="102"/>
      <c r="D15" s="102"/>
      <c r="E15" s="102"/>
      <c r="F15" s="102"/>
      <c r="G15" s="102"/>
      <c r="H15" s="102"/>
      <c r="I15" s="103"/>
      <c r="J15" s="29">
        <f>SUM(J4:J14)</f>
        <v>0</v>
      </c>
      <c r="K15" s="79">
        <f>SUM(K4:K14)</f>
        <v>0</v>
      </c>
      <c r="L15" s="67"/>
    </row>
    <row r="16" spans="1:12" ht="21.75" customHeight="1" thickBot="1">
      <c r="B16" s="143" t="s">
        <v>20</v>
      </c>
      <c r="C16" s="144"/>
      <c r="D16" s="144"/>
      <c r="E16" s="144"/>
      <c r="F16" s="144"/>
      <c r="G16" s="144"/>
      <c r="H16" s="144"/>
      <c r="I16" s="144"/>
      <c r="J16" s="144"/>
      <c r="K16" s="144"/>
      <c r="L16" s="145"/>
    </row>
    <row r="17" spans="1:12" ht="54.75" thickBot="1">
      <c r="A17" s="77" t="s">
        <v>117</v>
      </c>
      <c r="B17" s="21" t="s">
        <v>54</v>
      </c>
      <c r="C17" s="10" t="s">
        <v>17</v>
      </c>
      <c r="D17" s="53">
        <v>30</v>
      </c>
      <c r="E17" s="11"/>
      <c r="F17" s="1"/>
      <c r="G17" s="2"/>
      <c r="H17" s="7">
        <v>0.08</v>
      </c>
      <c r="I17" s="8">
        <f t="shared" ref="I17:I58" si="4">G17*1.08</f>
        <v>0</v>
      </c>
      <c r="J17" s="8">
        <f t="shared" ref="J17:J71" si="5">D17*G17</f>
        <v>0</v>
      </c>
      <c r="K17" s="69">
        <f t="shared" ref="K17:K71" si="6">D17*I17</f>
        <v>0</v>
      </c>
      <c r="L17" s="67"/>
    </row>
    <row r="18" spans="1:12" ht="81.75" thickBot="1">
      <c r="A18" s="77" t="s">
        <v>118</v>
      </c>
      <c r="B18" s="21" t="s">
        <v>55</v>
      </c>
      <c r="C18" s="10" t="s">
        <v>17</v>
      </c>
      <c r="D18" s="53">
        <v>50</v>
      </c>
      <c r="E18" s="11"/>
      <c r="F18" s="1"/>
      <c r="G18" s="2"/>
      <c r="H18" s="7">
        <v>0.08</v>
      </c>
      <c r="I18" s="8">
        <f t="shared" si="4"/>
        <v>0</v>
      </c>
      <c r="J18" s="32">
        <f t="shared" si="5"/>
        <v>0</v>
      </c>
      <c r="K18" s="82">
        <f t="shared" si="6"/>
        <v>0</v>
      </c>
      <c r="L18" s="67"/>
    </row>
    <row r="19" spans="1:12" s="31" customFormat="1" ht="21.75" customHeight="1" thickBot="1">
      <c r="A19" s="77"/>
      <c r="B19" s="156" t="s">
        <v>31</v>
      </c>
      <c r="C19" s="157"/>
      <c r="D19" s="157"/>
      <c r="E19" s="157"/>
      <c r="F19" s="157"/>
      <c r="G19" s="157"/>
      <c r="H19" s="157"/>
      <c r="I19" s="158"/>
      <c r="J19" s="56">
        <f>SUM(J17:J18)</f>
        <v>0</v>
      </c>
      <c r="K19" s="83">
        <f>SUM(K17:K18)</f>
        <v>0</v>
      </c>
      <c r="L19" s="67"/>
    </row>
    <row r="20" spans="1:12" ht="21.75" customHeight="1" thickBot="1">
      <c r="B20" s="151" t="s">
        <v>21</v>
      </c>
      <c r="C20" s="151"/>
      <c r="D20" s="151"/>
      <c r="E20" s="151"/>
      <c r="F20" s="151"/>
      <c r="G20" s="151"/>
      <c r="H20" s="151"/>
      <c r="I20" s="151"/>
      <c r="J20" s="151"/>
      <c r="K20" s="151"/>
      <c r="L20" s="152"/>
    </row>
    <row r="21" spans="1:12" ht="54">
      <c r="A21" s="77" t="s">
        <v>117</v>
      </c>
      <c r="B21" s="21" t="s">
        <v>56</v>
      </c>
      <c r="C21" s="10" t="s">
        <v>17</v>
      </c>
      <c r="D21" s="53">
        <v>10</v>
      </c>
      <c r="E21" s="11"/>
      <c r="F21" s="1"/>
      <c r="G21" s="2"/>
      <c r="H21" s="7">
        <v>0.08</v>
      </c>
      <c r="I21" s="8">
        <f t="shared" si="4"/>
        <v>0</v>
      </c>
      <c r="J21" s="8">
        <f t="shared" si="5"/>
        <v>0</v>
      </c>
      <c r="K21" s="69">
        <f t="shared" si="6"/>
        <v>0</v>
      </c>
      <c r="L21" s="80"/>
    </row>
    <row r="22" spans="1:12" ht="41.25" thickBot="1">
      <c r="A22" s="77" t="s">
        <v>118</v>
      </c>
      <c r="B22" s="57" t="s">
        <v>57</v>
      </c>
      <c r="C22" s="58" t="s">
        <v>17</v>
      </c>
      <c r="D22" s="55">
        <v>10</v>
      </c>
      <c r="E22" s="59"/>
      <c r="F22" s="60"/>
      <c r="G22" s="61"/>
      <c r="H22" s="62">
        <v>0.08</v>
      </c>
      <c r="I22" s="63">
        <f t="shared" si="4"/>
        <v>0</v>
      </c>
      <c r="J22" s="63">
        <f t="shared" si="5"/>
        <v>0</v>
      </c>
      <c r="K22" s="78">
        <f t="shared" si="6"/>
        <v>0</v>
      </c>
      <c r="L22" s="81"/>
    </row>
    <row r="23" spans="1:12" ht="41.25" thickBot="1">
      <c r="A23" s="77" t="s">
        <v>127</v>
      </c>
      <c r="B23" s="21" t="s">
        <v>58</v>
      </c>
      <c r="C23" s="10" t="s">
        <v>17</v>
      </c>
      <c r="D23" s="53">
        <v>10</v>
      </c>
      <c r="E23" s="11"/>
      <c r="F23" s="1"/>
      <c r="G23" s="2"/>
      <c r="H23" s="7">
        <v>0.08</v>
      </c>
      <c r="I23" s="8">
        <f t="shared" si="4"/>
        <v>0</v>
      </c>
      <c r="J23" s="8">
        <f t="shared" si="5"/>
        <v>0</v>
      </c>
      <c r="K23" s="69">
        <f t="shared" si="6"/>
        <v>0</v>
      </c>
      <c r="L23" s="67"/>
    </row>
    <row r="24" spans="1:12" ht="41.25" thickBot="1">
      <c r="A24" s="77" t="s">
        <v>128</v>
      </c>
      <c r="B24" s="21" t="s">
        <v>59</v>
      </c>
      <c r="C24" s="10" t="s">
        <v>17</v>
      </c>
      <c r="D24" s="53">
        <v>30</v>
      </c>
      <c r="E24" s="11"/>
      <c r="F24" s="1"/>
      <c r="G24" s="2"/>
      <c r="H24" s="7">
        <v>0.08</v>
      </c>
      <c r="I24" s="8">
        <f t="shared" si="4"/>
        <v>0</v>
      </c>
      <c r="J24" s="8">
        <f t="shared" si="5"/>
        <v>0</v>
      </c>
      <c r="K24" s="69">
        <f t="shared" si="6"/>
        <v>0</v>
      </c>
      <c r="L24" s="67"/>
    </row>
    <row r="25" spans="1:12" ht="15.75" customHeight="1">
      <c r="A25" s="135" t="s">
        <v>129</v>
      </c>
      <c r="B25" s="41" t="s">
        <v>60</v>
      </c>
      <c r="C25" s="115" t="s">
        <v>17</v>
      </c>
      <c r="D25" s="104">
        <v>200</v>
      </c>
      <c r="E25" s="117"/>
      <c r="F25" s="106"/>
      <c r="G25" s="108"/>
      <c r="H25" s="110">
        <v>0.08</v>
      </c>
      <c r="I25" s="95">
        <f t="shared" si="4"/>
        <v>0</v>
      </c>
      <c r="J25" s="95">
        <f t="shared" si="5"/>
        <v>0</v>
      </c>
      <c r="K25" s="97">
        <f t="shared" si="6"/>
        <v>0</v>
      </c>
      <c r="L25" s="99"/>
    </row>
    <row r="26" spans="1:12" ht="27.75" thickBot="1">
      <c r="A26" s="136"/>
      <c r="B26" s="21" t="s">
        <v>36</v>
      </c>
      <c r="C26" s="116"/>
      <c r="D26" s="105"/>
      <c r="E26" s="118"/>
      <c r="F26" s="107"/>
      <c r="G26" s="109"/>
      <c r="H26" s="111"/>
      <c r="I26" s="96"/>
      <c r="J26" s="96"/>
      <c r="K26" s="98"/>
      <c r="L26" s="100"/>
    </row>
    <row r="27" spans="1:12" ht="30.75" customHeight="1" thickBot="1">
      <c r="A27" s="77" t="s">
        <v>130</v>
      </c>
      <c r="B27" s="21" t="s">
        <v>61</v>
      </c>
      <c r="C27" s="10" t="s">
        <v>17</v>
      </c>
      <c r="D27" s="53">
        <v>200</v>
      </c>
      <c r="E27" s="11"/>
      <c r="F27" s="1"/>
      <c r="G27" s="2"/>
      <c r="H27" s="7">
        <v>0.08</v>
      </c>
      <c r="I27" s="8">
        <f t="shared" si="4"/>
        <v>0</v>
      </c>
      <c r="J27" s="8">
        <f t="shared" si="5"/>
        <v>0</v>
      </c>
      <c r="K27" s="69">
        <f t="shared" si="6"/>
        <v>0</v>
      </c>
      <c r="L27" s="67"/>
    </row>
    <row r="28" spans="1:12" ht="68.25" thickBot="1">
      <c r="A28" s="91" t="s">
        <v>131</v>
      </c>
      <c r="B28" s="21" t="s">
        <v>62</v>
      </c>
      <c r="C28" s="10" t="s">
        <v>17</v>
      </c>
      <c r="D28" s="53">
        <v>30</v>
      </c>
      <c r="E28" s="11"/>
      <c r="F28" s="1"/>
      <c r="G28" s="2"/>
      <c r="H28" s="7">
        <v>0.08</v>
      </c>
      <c r="I28" s="8">
        <f t="shared" si="4"/>
        <v>0</v>
      </c>
      <c r="J28" s="8">
        <f t="shared" si="5"/>
        <v>0</v>
      </c>
      <c r="K28" s="69">
        <f t="shared" si="6"/>
        <v>0</v>
      </c>
      <c r="L28" s="67"/>
    </row>
    <row r="29" spans="1:12" ht="41.25" thickBot="1">
      <c r="A29" s="77" t="s">
        <v>132</v>
      </c>
      <c r="B29" s="21" t="s">
        <v>63</v>
      </c>
      <c r="C29" s="10" t="s">
        <v>17</v>
      </c>
      <c r="D29" s="53">
        <v>30</v>
      </c>
      <c r="E29" s="11"/>
      <c r="F29" s="1"/>
      <c r="G29" s="2"/>
      <c r="H29" s="7">
        <v>0.08</v>
      </c>
      <c r="I29" s="8">
        <f t="shared" si="4"/>
        <v>0</v>
      </c>
      <c r="J29" s="8">
        <f t="shared" si="5"/>
        <v>0</v>
      </c>
      <c r="K29" s="69">
        <f t="shared" si="6"/>
        <v>0</v>
      </c>
      <c r="L29" s="67"/>
    </row>
    <row r="30" spans="1:12" ht="68.25" thickBot="1">
      <c r="A30" s="91" t="s">
        <v>133</v>
      </c>
      <c r="B30" s="21" t="s">
        <v>64</v>
      </c>
      <c r="C30" s="10" t="s">
        <v>17</v>
      </c>
      <c r="D30" s="53">
        <v>20</v>
      </c>
      <c r="E30" s="11"/>
      <c r="F30" s="1"/>
      <c r="G30" s="2"/>
      <c r="H30" s="7">
        <v>0.08</v>
      </c>
      <c r="I30" s="8">
        <f t="shared" si="4"/>
        <v>0</v>
      </c>
      <c r="J30" s="8">
        <f t="shared" si="5"/>
        <v>0</v>
      </c>
      <c r="K30" s="69">
        <f t="shared" si="6"/>
        <v>0</v>
      </c>
      <c r="L30" s="67"/>
    </row>
    <row r="31" spans="1:12" ht="21.75" customHeight="1" thickBot="1">
      <c r="A31" s="91"/>
      <c r="E31" s="11"/>
      <c r="F31" s="1"/>
      <c r="G31" s="2"/>
      <c r="H31" s="101" t="s">
        <v>31</v>
      </c>
      <c r="I31" s="103"/>
      <c r="J31" s="29">
        <f>SUM(J21:J30)</f>
        <v>0</v>
      </c>
      <c r="K31" s="79">
        <f>SUM(K21:K30)</f>
        <v>0</v>
      </c>
      <c r="L31" s="67"/>
    </row>
    <row r="32" spans="1:12" ht="21.75" customHeight="1" thickBot="1">
      <c r="B32" s="148" t="s">
        <v>22</v>
      </c>
      <c r="C32" s="149"/>
      <c r="D32" s="149"/>
      <c r="E32" s="149"/>
      <c r="F32" s="149"/>
      <c r="G32" s="149"/>
      <c r="H32" s="149"/>
      <c r="I32" s="149"/>
      <c r="J32" s="149"/>
      <c r="K32" s="149"/>
      <c r="L32" s="150"/>
    </row>
    <row r="33" spans="1:12" ht="149.25" thickBot="1">
      <c r="A33" s="77" t="s">
        <v>117</v>
      </c>
      <c r="B33" s="21" t="s">
        <v>65</v>
      </c>
      <c r="C33" s="10" t="s">
        <v>17</v>
      </c>
      <c r="D33" s="53">
        <v>500</v>
      </c>
      <c r="E33" s="11"/>
      <c r="F33" s="1"/>
      <c r="G33" s="2"/>
      <c r="H33" s="7">
        <v>0.08</v>
      </c>
      <c r="I33" s="19">
        <f>(G33*H33)+G33</f>
        <v>0</v>
      </c>
      <c r="J33" s="8">
        <f t="shared" si="5"/>
        <v>0</v>
      </c>
      <c r="K33" s="69">
        <f t="shared" si="6"/>
        <v>0</v>
      </c>
      <c r="L33" s="67"/>
    </row>
    <row r="34" spans="1:12" ht="54">
      <c r="A34" s="135" t="s">
        <v>119</v>
      </c>
      <c r="B34" s="21" t="s">
        <v>66</v>
      </c>
      <c r="C34" s="115" t="s">
        <v>17</v>
      </c>
      <c r="D34" s="104">
        <v>600</v>
      </c>
      <c r="E34" s="117"/>
      <c r="F34" s="106"/>
      <c r="G34" s="108"/>
      <c r="H34" s="110">
        <v>0.08</v>
      </c>
      <c r="I34" s="119">
        <f>(G34*H34)+G34</f>
        <v>0</v>
      </c>
      <c r="J34" s="95">
        <f t="shared" si="5"/>
        <v>0</v>
      </c>
      <c r="K34" s="97">
        <f t="shared" si="6"/>
        <v>0</v>
      </c>
      <c r="L34" s="99"/>
    </row>
    <row r="35" spans="1:12" ht="132" customHeight="1" thickBot="1">
      <c r="A35" s="136"/>
      <c r="B35" s="21" t="s">
        <v>67</v>
      </c>
      <c r="C35" s="116"/>
      <c r="D35" s="105"/>
      <c r="E35" s="118"/>
      <c r="F35" s="107"/>
      <c r="G35" s="109"/>
      <c r="H35" s="111"/>
      <c r="I35" s="120"/>
      <c r="J35" s="96"/>
      <c r="K35" s="98"/>
      <c r="L35" s="100"/>
    </row>
    <row r="36" spans="1:12" ht="54.75" thickBot="1">
      <c r="A36" s="77" t="s">
        <v>120</v>
      </c>
      <c r="B36" s="21" t="s">
        <v>68</v>
      </c>
      <c r="C36" s="10" t="s">
        <v>17</v>
      </c>
      <c r="D36" s="53">
        <v>10</v>
      </c>
      <c r="E36" s="11"/>
      <c r="F36" s="1"/>
      <c r="G36" s="2"/>
      <c r="H36" s="7">
        <v>0.08</v>
      </c>
      <c r="I36" s="8">
        <f t="shared" si="4"/>
        <v>0</v>
      </c>
      <c r="J36" s="8">
        <f t="shared" si="5"/>
        <v>0</v>
      </c>
      <c r="K36" s="69">
        <f t="shared" si="6"/>
        <v>0</v>
      </c>
      <c r="L36" s="67"/>
    </row>
    <row r="37" spans="1:12" ht="123" customHeight="1" thickBot="1">
      <c r="A37" s="77" t="s">
        <v>121</v>
      </c>
      <c r="B37" s="21" t="s">
        <v>69</v>
      </c>
      <c r="C37" s="10" t="s">
        <v>17</v>
      </c>
      <c r="D37" s="53">
        <v>20</v>
      </c>
      <c r="E37" s="11"/>
      <c r="F37" s="1"/>
      <c r="G37" s="2"/>
      <c r="H37" s="7">
        <v>0.08</v>
      </c>
      <c r="I37" s="8">
        <f t="shared" si="4"/>
        <v>0</v>
      </c>
      <c r="J37" s="8">
        <f t="shared" si="5"/>
        <v>0</v>
      </c>
      <c r="K37" s="69">
        <f t="shared" si="6"/>
        <v>0</v>
      </c>
      <c r="L37" s="67"/>
    </row>
    <row r="38" spans="1:12" ht="175.5">
      <c r="A38" s="77" t="s">
        <v>122</v>
      </c>
      <c r="B38" s="21" t="s">
        <v>70</v>
      </c>
      <c r="C38" s="115" t="s">
        <v>17</v>
      </c>
      <c r="D38" s="104">
        <v>500</v>
      </c>
      <c r="E38" s="117"/>
      <c r="F38" s="106"/>
      <c r="G38" s="108"/>
      <c r="H38" s="110">
        <v>0.08</v>
      </c>
      <c r="I38" s="95">
        <f t="shared" si="4"/>
        <v>0</v>
      </c>
      <c r="J38" s="95">
        <f t="shared" si="5"/>
        <v>0</v>
      </c>
      <c r="K38" s="159">
        <f t="shared" si="6"/>
        <v>0</v>
      </c>
      <c r="L38" s="112"/>
    </row>
    <row r="39" spans="1:12" ht="21.75" customHeight="1" thickBot="1">
      <c r="B39" s="41" t="s">
        <v>37</v>
      </c>
      <c r="C39" s="116"/>
      <c r="D39" s="105"/>
      <c r="E39" s="118"/>
      <c r="F39" s="107"/>
      <c r="G39" s="109"/>
      <c r="H39" s="111"/>
      <c r="I39" s="96"/>
      <c r="J39" s="96"/>
      <c r="K39" s="160"/>
      <c r="L39" s="113"/>
    </row>
    <row r="40" spans="1:12" ht="176.25" thickBot="1">
      <c r="A40" s="77" t="s">
        <v>123</v>
      </c>
      <c r="B40" s="21" t="s">
        <v>71</v>
      </c>
      <c r="C40" s="10" t="s">
        <v>17</v>
      </c>
      <c r="D40" s="53">
        <v>20</v>
      </c>
      <c r="E40" s="11"/>
      <c r="F40" s="1"/>
      <c r="G40" s="2"/>
      <c r="H40" s="7">
        <v>0.08</v>
      </c>
      <c r="I40" s="8">
        <f t="shared" si="4"/>
        <v>0</v>
      </c>
      <c r="J40" s="8">
        <f t="shared" si="5"/>
        <v>0</v>
      </c>
      <c r="K40" s="69">
        <f t="shared" si="6"/>
        <v>0</v>
      </c>
      <c r="L40" s="67"/>
    </row>
    <row r="41" spans="1:12" ht="243.75" thickBot="1">
      <c r="A41" s="135" t="s">
        <v>124</v>
      </c>
      <c r="B41" s="21" t="s">
        <v>72</v>
      </c>
      <c r="C41" s="10" t="s">
        <v>17</v>
      </c>
      <c r="D41" s="53">
        <v>100</v>
      </c>
      <c r="E41" s="11"/>
      <c r="F41" s="1"/>
      <c r="G41" s="2"/>
      <c r="H41" s="7">
        <v>0.08</v>
      </c>
      <c r="I41" s="8">
        <f t="shared" si="4"/>
        <v>0</v>
      </c>
      <c r="J41" s="8">
        <f t="shared" si="5"/>
        <v>0</v>
      </c>
      <c r="K41" s="69">
        <f t="shared" si="6"/>
        <v>0</v>
      </c>
      <c r="L41" s="67"/>
    </row>
    <row r="42" spans="1:12" ht="41.25" thickBot="1">
      <c r="A42" s="136"/>
      <c r="B42" s="21" t="s">
        <v>38</v>
      </c>
      <c r="C42" s="10"/>
      <c r="E42" s="11"/>
      <c r="F42" s="1"/>
      <c r="G42" s="2"/>
      <c r="H42" s="7"/>
      <c r="I42" s="8"/>
      <c r="J42" s="8"/>
      <c r="K42" s="69"/>
      <c r="L42" s="81"/>
    </row>
    <row r="43" spans="1:12" ht="95.25" thickBot="1">
      <c r="A43" s="77" t="s">
        <v>125</v>
      </c>
      <c r="B43" s="21" t="s">
        <v>73</v>
      </c>
      <c r="C43" s="10" t="s">
        <v>17</v>
      </c>
      <c r="D43" s="53">
        <v>30</v>
      </c>
      <c r="E43" s="11"/>
      <c r="F43" s="1"/>
      <c r="G43" s="2"/>
      <c r="H43" s="7">
        <v>0.08</v>
      </c>
      <c r="I43" s="8">
        <f t="shared" si="4"/>
        <v>0</v>
      </c>
      <c r="J43" s="8">
        <f t="shared" si="5"/>
        <v>0</v>
      </c>
      <c r="K43" s="69">
        <f t="shared" si="6"/>
        <v>0</v>
      </c>
      <c r="L43" s="67"/>
    </row>
    <row r="44" spans="1:12" ht="95.25" thickBot="1">
      <c r="A44" s="77" t="s">
        <v>126</v>
      </c>
      <c r="B44" s="21" t="s">
        <v>74</v>
      </c>
      <c r="C44" s="10" t="s">
        <v>17</v>
      </c>
      <c r="D44" s="53">
        <v>15</v>
      </c>
      <c r="E44" s="11"/>
      <c r="F44" s="1"/>
      <c r="G44" s="2"/>
      <c r="H44" s="7">
        <v>0.08</v>
      </c>
      <c r="I44" s="8">
        <f t="shared" si="4"/>
        <v>0</v>
      </c>
      <c r="J44" s="8">
        <f t="shared" si="5"/>
        <v>0</v>
      </c>
      <c r="K44" s="69">
        <f t="shared" si="6"/>
        <v>0</v>
      </c>
      <c r="L44" s="67"/>
    </row>
    <row r="45" spans="1:12" ht="54.75" thickBot="1">
      <c r="A45" s="77" t="s">
        <v>134</v>
      </c>
      <c r="B45" s="21" t="s">
        <v>75</v>
      </c>
      <c r="C45" s="10" t="s">
        <v>17</v>
      </c>
      <c r="D45" s="53">
        <v>300</v>
      </c>
      <c r="E45" s="11"/>
      <c r="F45" s="1"/>
      <c r="G45" s="2"/>
      <c r="H45" s="7">
        <v>0.08</v>
      </c>
      <c r="I45" s="8">
        <f t="shared" si="4"/>
        <v>0</v>
      </c>
      <c r="J45" s="8">
        <f t="shared" si="5"/>
        <v>0</v>
      </c>
      <c r="K45" s="69">
        <f t="shared" si="6"/>
        <v>0</v>
      </c>
      <c r="L45" s="67"/>
    </row>
    <row r="46" spans="1:12" ht="68.25" thickBot="1">
      <c r="A46" s="135" t="s">
        <v>135</v>
      </c>
      <c r="B46" s="21" t="s">
        <v>76</v>
      </c>
      <c r="C46" s="10" t="s">
        <v>17</v>
      </c>
      <c r="D46" s="53">
        <v>50</v>
      </c>
      <c r="E46" s="11"/>
      <c r="F46" s="1"/>
      <c r="G46" s="2"/>
      <c r="H46" s="7">
        <v>0.08</v>
      </c>
      <c r="I46" s="8">
        <f t="shared" si="4"/>
        <v>0</v>
      </c>
      <c r="J46" s="8">
        <f t="shared" si="5"/>
        <v>0</v>
      </c>
      <c r="K46" s="69">
        <f t="shared" si="6"/>
        <v>0</v>
      </c>
      <c r="L46" s="67"/>
    </row>
    <row r="47" spans="1:12" ht="68.25" thickBot="1">
      <c r="A47" s="136"/>
      <c r="B47" s="21" t="s">
        <v>77</v>
      </c>
      <c r="C47" s="10"/>
      <c r="E47" s="11"/>
      <c r="F47" s="1"/>
      <c r="G47" s="2"/>
      <c r="H47" s="7"/>
      <c r="I47" s="8"/>
      <c r="J47" s="8"/>
      <c r="K47" s="69"/>
      <c r="L47" s="81"/>
    </row>
    <row r="48" spans="1:12" ht="108.75" thickBot="1">
      <c r="A48" s="77" t="s">
        <v>136</v>
      </c>
      <c r="B48" s="21" t="s">
        <v>78</v>
      </c>
      <c r="C48" s="10" t="s">
        <v>17</v>
      </c>
      <c r="D48" s="53">
        <v>100</v>
      </c>
      <c r="E48" s="11"/>
      <c r="F48" s="1"/>
      <c r="G48" s="2"/>
      <c r="H48" s="7">
        <v>0.08</v>
      </c>
      <c r="I48" s="8">
        <f t="shared" si="4"/>
        <v>0</v>
      </c>
      <c r="J48" s="8">
        <f t="shared" si="5"/>
        <v>0</v>
      </c>
      <c r="K48" s="69">
        <f t="shared" si="6"/>
        <v>0</v>
      </c>
      <c r="L48" s="67"/>
    </row>
    <row r="49" spans="1:12" ht="16.5" thickBot="1">
      <c r="A49" s="77" t="s">
        <v>137</v>
      </c>
      <c r="B49" s="41" t="s">
        <v>79</v>
      </c>
      <c r="C49" s="10" t="s">
        <v>18</v>
      </c>
      <c r="D49" s="53">
        <v>3</v>
      </c>
      <c r="E49" s="11"/>
      <c r="F49" s="1"/>
      <c r="G49" s="2"/>
      <c r="H49" s="7">
        <v>0.08</v>
      </c>
      <c r="I49" s="8">
        <f t="shared" si="4"/>
        <v>0</v>
      </c>
      <c r="J49" s="8">
        <f t="shared" si="5"/>
        <v>0</v>
      </c>
      <c r="K49" s="69">
        <f t="shared" si="6"/>
        <v>0</v>
      </c>
      <c r="L49" s="67"/>
    </row>
    <row r="50" spans="1:12" ht="203.25" thickBot="1">
      <c r="A50" s="77" t="s">
        <v>138</v>
      </c>
      <c r="B50" s="21" t="s">
        <v>80</v>
      </c>
      <c r="C50" s="10" t="s">
        <v>17</v>
      </c>
      <c r="D50" s="53">
        <v>10</v>
      </c>
      <c r="E50" s="11"/>
      <c r="F50" s="1"/>
      <c r="G50" s="2"/>
      <c r="H50" s="7">
        <v>0.08</v>
      </c>
      <c r="I50" s="8">
        <f t="shared" si="4"/>
        <v>0</v>
      </c>
      <c r="J50" s="32">
        <f t="shared" si="5"/>
        <v>0</v>
      </c>
      <c r="K50" s="82">
        <f t="shared" si="6"/>
        <v>0</v>
      </c>
      <c r="L50" s="67"/>
    </row>
    <row r="51" spans="1:12" ht="21.75" customHeight="1" thickBot="1">
      <c r="B51" s="101" t="s">
        <v>31</v>
      </c>
      <c r="C51" s="102"/>
      <c r="D51" s="102"/>
      <c r="E51" s="102"/>
      <c r="F51" s="102"/>
      <c r="G51" s="102"/>
      <c r="H51" s="102"/>
      <c r="I51" s="114"/>
      <c r="J51" s="70">
        <f>SUM(J33:J50)</f>
        <v>0</v>
      </c>
      <c r="K51" s="73">
        <f>SUM(K33:K50)</f>
        <v>0</v>
      </c>
      <c r="L51" s="27"/>
    </row>
    <row r="52" spans="1:12" ht="21.75" customHeight="1" thickBot="1">
      <c r="B52" s="148" t="s">
        <v>23</v>
      </c>
      <c r="C52" s="149"/>
      <c r="D52" s="149"/>
      <c r="E52" s="149"/>
      <c r="F52" s="149"/>
      <c r="G52" s="149"/>
      <c r="H52" s="149"/>
      <c r="I52" s="149"/>
      <c r="J52" s="149"/>
      <c r="K52" s="149"/>
      <c r="L52" s="150"/>
    </row>
    <row r="53" spans="1:12" ht="178.5" thickBot="1">
      <c r="A53" s="77" t="s">
        <v>117</v>
      </c>
      <c r="B53" s="21" t="s">
        <v>115</v>
      </c>
      <c r="C53" s="10" t="s">
        <v>17</v>
      </c>
      <c r="D53" s="53">
        <v>50</v>
      </c>
      <c r="E53" s="11"/>
      <c r="F53" s="1"/>
      <c r="G53" s="2"/>
      <c r="H53" s="7">
        <v>0.08</v>
      </c>
      <c r="I53" s="8">
        <f t="shared" si="4"/>
        <v>0</v>
      </c>
      <c r="J53" s="8">
        <f t="shared" si="5"/>
        <v>0</v>
      </c>
      <c r="K53" s="9">
        <f t="shared" si="6"/>
        <v>0</v>
      </c>
      <c r="L53" s="12"/>
    </row>
    <row r="54" spans="1:12" ht="176.25" thickBot="1">
      <c r="A54" s="77" t="s">
        <v>118</v>
      </c>
      <c r="B54" s="21" t="s">
        <v>81</v>
      </c>
      <c r="C54" s="10" t="s">
        <v>17</v>
      </c>
      <c r="D54" s="53">
        <v>150</v>
      </c>
      <c r="E54" s="11"/>
      <c r="F54" s="1"/>
      <c r="G54" s="2"/>
      <c r="H54" s="7">
        <v>0.08</v>
      </c>
      <c r="I54" s="8">
        <f t="shared" si="4"/>
        <v>0</v>
      </c>
      <c r="J54" s="8">
        <f t="shared" si="5"/>
        <v>0</v>
      </c>
      <c r="K54" s="9">
        <f t="shared" si="6"/>
        <v>0</v>
      </c>
      <c r="L54" s="13"/>
    </row>
    <row r="55" spans="1:12" ht="27.75" thickBot="1">
      <c r="A55" s="77" t="s">
        <v>119</v>
      </c>
      <c r="B55" s="21" t="s">
        <v>82</v>
      </c>
      <c r="C55" s="10" t="s">
        <v>18</v>
      </c>
      <c r="D55" s="53">
        <v>3</v>
      </c>
      <c r="E55" s="11"/>
      <c r="F55" s="1"/>
      <c r="G55" s="2"/>
      <c r="H55" s="7">
        <v>0.08</v>
      </c>
      <c r="I55" s="8">
        <f t="shared" si="4"/>
        <v>0</v>
      </c>
      <c r="J55" s="8">
        <f t="shared" si="5"/>
        <v>0</v>
      </c>
      <c r="K55" s="9">
        <f t="shared" si="6"/>
        <v>0</v>
      </c>
      <c r="L55" s="12"/>
    </row>
    <row r="56" spans="1:12" ht="108.75" thickBot="1">
      <c r="A56" s="77" t="s">
        <v>120</v>
      </c>
      <c r="B56" s="21" t="s">
        <v>83</v>
      </c>
      <c r="C56" s="10" t="s">
        <v>17</v>
      </c>
      <c r="D56" s="53">
        <v>25</v>
      </c>
      <c r="E56" s="11"/>
      <c r="F56" s="1"/>
      <c r="G56" s="2"/>
      <c r="H56" s="7">
        <v>0.08</v>
      </c>
      <c r="I56" s="8">
        <f t="shared" si="4"/>
        <v>0</v>
      </c>
      <c r="J56" s="8">
        <f t="shared" si="5"/>
        <v>0</v>
      </c>
      <c r="K56" s="9">
        <f t="shared" si="6"/>
        <v>0</v>
      </c>
      <c r="L56" s="12"/>
    </row>
    <row r="57" spans="1:12" ht="41.25" thickBot="1">
      <c r="B57" s="21" t="s">
        <v>84</v>
      </c>
      <c r="C57" s="10"/>
      <c r="E57" s="11"/>
      <c r="F57" s="1"/>
      <c r="G57" s="2"/>
      <c r="H57" s="7"/>
      <c r="I57" s="8"/>
      <c r="J57" s="8"/>
      <c r="K57" s="9"/>
      <c r="L57" s="28"/>
    </row>
    <row r="58" spans="1:12" ht="162.75" thickBot="1">
      <c r="A58" s="77" t="s">
        <v>121</v>
      </c>
      <c r="B58" s="21" t="s">
        <v>116</v>
      </c>
      <c r="C58" s="10" t="s">
        <v>17</v>
      </c>
      <c r="D58" s="53">
        <v>20</v>
      </c>
      <c r="E58" s="11"/>
      <c r="F58" s="1"/>
      <c r="G58" s="2"/>
      <c r="H58" s="7">
        <v>0.08</v>
      </c>
      <c r="I58" s="8">
        <f t="shared" si="4"/>
        <v>0</v>
      </c>
      <c r="J58" s="8">
        <f t="shared" si="5"/>
        <v>0</v>
      </c>
      <c r="K58" s="9">
        <f t="shared" si="6"/>
        <v>0</v>
      </c>
      <c r="L58" s="12"/>
    </row>
    <row r="59" spans="1:12" ht="81.75" thickBot="1">
      <c r="A59" s="77" t="s">
        <v>122</v>
      </c>
      <c r="B59" s="21" t="s">
        <v>85</v>
      </c>
      <c r="C59" s="10" t="s">
        <v>17</v>
      </c>
      <c r="D59" s="53">
        <v>50</v>
      </c>
      <c r="E59" s="11"/>
      <c r="F59" s="1"/>
      <c r="G59" s="2"/>
      <c r="H59" s="7">
        <v>0.08</v>
      </c>
      <c r="I59" s="8">
        <f t="shared" ref="I59:I104" si="7">G59*1.08</f>
        <v>0</v>
      </c>
      <c r="J59" s="8">
        <f t="shared" si="5"/>
        <v>0</v>
      </c>
      <c r="K59" s="9">
        <f t="shared" si="6"/>
        <v>0</v>
      </c>
      <c r="L59" s="12"/>
    </row>
    <row r="60" spans="1:12" ht="81.75" thickBot="1">
      <c r="A60" s="77" t="s">
        <v>123</v>
      </c>
      <c r="B60" s="21" t="s">
        <v>86</v>
      </c>
      <c r="C60" s="10" t="s">
        <v>17</v>
      </c>
      <c r="D60" s="53">
        <v>20</v>
      </c>
      <c r="E60" s="11"/>
      <c r="F60" s="1"/>
      <c r="G60" s="2"/>
      <c r="H60" s="7">
        <v>0.08</v>
      </c>
      <c r="I60" s="8">
        <f t="shared" si="7"/>
        <v>0</v>
      </c>
      <c r="J60" s="8">
        <f t="shared" si="5"/>
        <v>0</v>
      </c>
      <c r="K60" s="69">
        <f t="shared" si="6"/>
        <v>0</v>
      </c>
      <c r="L60" s="67"/>
    </row>
    <row r="61" spans="1:12" ht="81.75" thickBot="1">
      <c r="A61" s="77" t="s">
        <v>124</v>
      </c>
      <c r="B61" s="21" t="s">
        <v>87</v>
      </c>
      <c r="C61" s="10" t="s">
        <v>17</v>
      </c>
      <c r="D61" s="53">
        <v>10</v>
      </c>
      <c r="E61" s="11"/>
      <c r="F61" s="1"/>
      <c r="G61" s="2"/>
      <c r="H61" s="7">
        <v>0.08</v>
      </c>
      <c r="I61" s="8">
        <f t="shared" si="7"/>
        <v>0</v>
      </c>
      <c r="J61" s="8">
        <f t="shared" si="5"/>
        <v>0</v>
      </c>
      <c r="K61" s="69">
        <f t="shared" si="6"/>
        <v>0</v>
      </c>
      <c r="L61" s="67"/>
    </row>
    <row r="62" spans="1:12" ht="54.75" thickBot="1">
      <c r="A62" s="77" t="s">
        <v>125</v>
      </c>
      <c r="B62" s="21" t="s">
        <v>88</v>
      </c>
      <c r="C62" s="10" t="s">
        <v>17</v>
      </c>
      <c r="D62" s="53">
        <v>5</v>
      </c>
      <c r="E62" s="11"/>
      <c r="F62" s="1"/>
      <c r="G62" s="2"/>
      <c r="H62" s="7">
        <v>0.08</v>
      </c>
      <c r="I62" s="8">
        <f t="shared" si="7"/>
        <v>0</v>
      </c>
      <c r="J62" s="8">
        <f t="shared" si="5"/>
        <v>0</v>
      </c>
      <c r="K62" s="69">
        <f t="shared" si="6"/>
        <v>0</v>
      </c>
      <c r="L62" s="67"/>
    </row>
    <row r="63" spans="1:12" ht="68.25" thickBot="1">
      <c r="B63" s="21" t="s">
        <v>39</v>
      </c>
      <c r="C63" s="10"/>
      <c r="E63" s="11"/>
      <c r="F63" s="1"/>
      <c r="G63" s="2"/>
      <c r="H63" s="7"/>
      <c r="I63" s="8"/>
      <c r="J63" s="8"/>
      <c r="K63" s="9"/>
      <c r="L63" s="28"/>
    </row>
    <row r="64" spans="1:12" ht="27.75" thickBot="1">
      <c r="A64" s="77" t="s">
        <v>126</v>
      </c>
      <c r="B64" s="21" t="s">
        <v>89</v>
      </c>
      <c r="C64" s="10" t="s">
        <v>17</v>
      </c>
      <c r="D64" s="53">
        <v>10</v>
      </c>
      <c r="E64" s="11"/>
      <c r="F64" s="1"/>
      <c r="G64" s="2"/>
      <c r="H64" s="7">
        <v>0.08</v>
      </c>
      <c r="I64" s="8">
        <f t="shared" si="7"/>
        <v>0</v>
      </c>
      <c r="J64" s="8">
        <f t="shared" si="5"/>
        <v>0</v>
      </c>
      <c r="K64" s="9">
        <f t="shared" si="6"/>
        <v>0</v>
      </c>
      <c r="L64" s="12"/>
    </row>
    <row r="65" spans="1:12" ht="230.25" thickBot="1">
      <c r="A65" s="77" t="s">
        <v>134</v>
      </c>
      <c r="B65" s="21" t="s">
        <v>32</v>
      </c>
      <c r="C65" s="10" t="s">
        <v>17</v>
      </c>
      <c r="D65" s="53">
        <v>20</v>
      </c>
      <c r="E65" s="11"/>
      <c r="F65" s="1"/>
      <c r="G65" s="2"/>
      <c r="H65" s="7">
        <v>0.08</v>
      </c>
      <c r="I65" s="8">
        <f t="shared" si="7"/>
        <v>0</v>
      </c>
      <c r="J65" s="8">
        <f t="shared" si="5"/>
        <v>0</v>
      </c>
      <c r="K65" s="9">
        <f t="shared" si="6"/>
        <v>0</v>
      </c>
      <c r="L65" s="12"/>
    </row>
    <row r="66" spans="1:12" ht="176.25" thickBot="1">
      <c r="A66" s="77" t="s">
        <v>135</v>
      </c>
      <c r="B66" s="21" t="s">
        <v>90</v>
      </c>
      <c r="C66" s="10" t="s">
        <v>17</v>
      </c>
      <c r="D66" s="53">
        <v>5</v>
      </c>
      <c r="E66" s="11"/>
      <c r="F66" s="1"/>
      <c r="G66" s="2"/>
      <c r="H66" s="7">
        <v>0.08</v>
      </c>
      <c r="I66" s="8">
        <f t="shared" si="7"/>
        <v>0</v>
      </c>
      <c r="J66" s="8">
        <f t="shared" si="5"/>
        <v>0</v>
      </c>
      <c r="K66" s="69">
        <f t="shared" si="6"/>
        <v>0</v>
      </c>
      <c r="L66" s="67"/>
    </row>
    <row r="67" spans="1:12" ht="41.25" thickBot="1">
      <c r="A67" s="77" t="s">
        <v>136</v>
      </c>
      <c r="B67" s="21" t="s">
        <v>91</v>
      </c>
      <c r="C67" s="10" t="s">
        <v>17</v>
      </c>
      <c r="D67" s="53">
        <v>25</v>
      </c>
      <c r="E67" s="11"/>
      <c r="F67" s="1"/>
      <c r="G67" s="2"/>
      <c r="H67" s="7">
        <v>0.08</v>
      </c>
      <c r="I67" s="8">
        <f t="shared" si="7"/>
        <v>0</v>
      </c>
      <c r="J67" s="8">
        <f t="shared" si="5"/>
        <v>0</v>
      </c>
      <c r="K67" s="69">
        <f t="shared" si="6"/>
        <v>0</v>
      </c>
      <c r="L67" s="67"/>
    </row>
    <row r="68" spans="1:12" ht="86.25" customHeight="1" thickBot="1">
      <c r="B68" s="21" t="s">
        <v>40</v>
      </c>
      <c r="C68" s="10" t="s">
        <v>17</v>
      </c>
      <c r="E68" s="11"/>
      <c r="F68" s="1"/>
      <c r="G68" s="2"/>
      <c r="H68" s="7"/>
      <c r="I68" s="8"/>
      <c r="J68" s="8"/>
      <c r="K68" s="69"/>
      <c r="L68" s="81"/>
    </row>
    <row r="69" spans="1:12" ht="41.25" thickBot="1">
      <c r="A69" s="77" t="s">
        <v>137</v>
      </c>
      <c r="B69" s="21" t="s">
        <v>92</v>
      </c>
      <c r="C69" s="10" t="s">
        <v>17</v>
      </c>
      <c r="D69" s="53">
        <v>15</v>
      </c>
      <c r="E69" s="11"/>
      <c r="F69" s="1"/>
      <c r="G69" s="2"/>
      <c r="H69" s="7">
        <v>0.08</v>
      </c>
      <c r="I69" s="8">
        <f t="shared" si="7"/>
        <v>0</v>
      </c>
      <c r="J69" s="8">
        <f t="shared" si="5"/>
        <v>0</v>
      </c>
      <c r="K69" s="69">
        <f t="shared" si="6"/>
        <v>0</v>
      </c>
      <c r="L69" s="87"/>
    </row>
    <row r="70" spans="1:12" ht="81.75" thickBot="1">
      <c r="A70" s="77" t="s">
        <v>138</v>
      </c>
      <c r="B70" s="21" t="s">
        <v>93</v>
      </c>
      <c r="C70" s="10" t="s">
        <v>30</v>
      </c>
      <c r="D70" s="53">
        <v>10</v>
      </c>
      <c r="E70" s="11"/>
      <c r="F70" s="1"/>
      <c r="G70" s="2"/>
      <c r="H70" s="7">
        <v>0.08</v>
      </c>
      <c r="I70" s="8">
        <f t="shared" si="7"/>
        <v>0</v>
      </c>
      <c r="J70" s="8">
        <f t="shared" si="5"/>
        <v>0</v>
      </c>
      <c r="K70" s="9">
        <f t="shared" si="6"/>
        <v>0</v>
      </c>
      <c r="L70" s="12"/>
    </row>
    <row r="71" spans="1:12" ht="149.25" thickBot="1">
      <c r="A71" s="77" t="s">
        <v>139</v>
      </c>
      <c r="B71" s="21" t="s">
        <v>94</v>
      </c>
      <c r="C71" s="10" t="s">
        <v>17</v>
      </c>
      <c r="D71" s="53">
        <v>15</v>
      </c>
      <c r="E71" s="11"/>
      <c r="F71" s="1"/>
      <c r="G71" s="2"/>
      <c r="H71" s="7">
        <v>0.08</v>
      </c>
      <c r="I71" s="8">
        <f t="shared" si="7"/>
        <v>0</v>
      </c>
      <c r="J71" s="8">
        <f t="shared" si="5"/>
        <v>0</v>
      </c>
      <c r="K71" s="9">
        <f t="shared" si="6"/>
        <v>0</v>
      </c>
      <c r="L71" s="12"/>
    </row>
    <row r="72" spans="1:12" ht="149.25" thickBot="1">
      <c r="A72" s="77" t="s">
        <v>140</v>
      </c>
      <c r="B72" s="21" t="s">
        <v>95</v>
      </c>
      <c r="C72" s="10" t="s">
        <v>17</v>
      </c>
      <c r="D72" s="53">
        <v>15</v>
      </c>
      <c r="E72" s="11"/>
      <c r="F72" s="1"/>
      <c r="G72" s="2"/>
      <c r="H72" s="7">
        <v>0.08</v>
      </c>
      <c r="I72" s="8">
        <f t="shared" si="7"/>
        <v>0</v>
      </c>
      <c r="J72" s="8">
        <f t="shared" ref="J72:J104" si="8">D72*G72</f>
        <v>0</v>
      </c>
      <c r="K72" s="69">
        <f t="shared" ref="K72:K104" si="9">D72*I72</f>
        <v>0</v>
      </c>
      <c r="L72" s="67"/>
    </row>
    <row r="73" spans="1:12" ht="54.75" thickBot="1">
      <c r="A73" s="77" t="s">
        <v>141</v>
      </c>
      <c r="B73" s="21" t="s">
        <v>33</v>
      </c>
      <c r="C73" s="10" t="s">
        <v>17</v>
      </c>
      <c r="D73" s="53">
        <v>20</v>
      </c>
      <c r="E73" s="11"/>
      <c r="F73" s="1"/>
      <c r="G73" s="2"/>
      <c r="H73" s="7">
        <v>0.08</v>
      </c>
      <c r="I73" s="8">
        <f t="shared" si="7"/>
        <v>0</v>
      </c>
      <c r="J73" s="8">
        <f t="shared" si="8"/>
        <v>0</v>
      </c>
      <c r="K73" s="69">
        <f t="shared" si="9"/>
        <v>0</v>
      </c>
      <c r="L73" s="67"/>
    </row>
    <row r="74" spans="1:12" ht="21.75" customHeight="1" thickBot="1">
      <c r="B74" s="101" t="s">
        <v>31</v>
      </c>
      <c r="C74" s="102"/>
      <c r="D74" s="102"/>
      <c r="E74" s="102"/>
      <c r="F74" s="102"/>
      <c r="G74" s="102"/>
      <c r="H74" s="102"/>
      <c r="I74" s="103"/>
      <c r="J74" s="29">
        <f>SUM(J53:J73)</f>
        <v>0</v>
      </c>
      <c r="K74" s="88">
        <f>SUM(K53:K73)</f>
        <v>0</v>
      </c>
      <c r="L74" s="67"/>
    </row>
    <row r="75" spans="1:12" ht="21.75" customHeight="1" thickBot="1">
      <c r="B75" s="138" t="s">
        <v>24</v>
      </c>
      <c r="C75" s="139"/>
      <c r="D75" s="139"/>
      <c r="E75" s="139"/>
      <c r="F75" s="139"/>
      <c r="G75" s="139"/>
      <c r="H75" s="139"/>
      <c r="I75" s="139"/>
      <c r="J75" s="139"/>
      <c r="K75" s="139"/>
      <c r="L75" s="140"/>
    </row>
    <row r="76" spans="1:12" ht="68.25" thickBot="1">
      <c r="A76" s="77" t="s">
        <v>117</v>
      </c>
      <c r="B76" s="21" t="s">
        <v>96</v>
      </c>
      <c r="C76" s="10" t="s">
        <v>17</v>
      </c>
      <c r="D76" s="53">
        <v>20</v>
      </c>
      <c r="E76" s="11"/>
      <c r="F76" s="1"/>
      <c r="G76" s="2"/>
      <c r="H76" s="7">
        <v>0.08</v>
      </c>
      <c r="I76" s="8">
        <f t="shared" si="7"/>
        <v>0</v>
      </c>
      <c r="J76" s="8">
        <f t="shared" si="8"/>
        <v>0</v>
      </c>
      <c r="K76" s="69">
        <f t="shared" si="9"/>
        <v>0</v>
      </c>
      <c r="L76" s="87"/>
    </row>
    <row r="77" spans="1:12" ht="135.75" thickBot="1">
      <c r="A77" s="77" t="s">
        <v>118</v>
      </c>
      <c r="B77" s="21" t="s">
        <v>97</v>
      </c>
      <c r="C77" s="10" t="s">
        <v>17</v>
      </c>
      <c r="D77" s="53">
        <v>10</v>
      </c>
      <c r="E77" s="11"/>
      <c r="F77" s="1"/>
      <c r="G77" s="2"/>
      <c r="H77" s="7">
        <v>0.08</v>
      </c>
      <c r="I77" s="8">
        <f t="shared" si="7"/>
        <v>0</v>
      </c>
      <c r="J77" s="8">
        <f t="shared" si="8"/>
        <v>0</v>
      </c>
      <c r="K77" s="9">
        <f t="shared" si="9"/>
        <v>0</v>
      </c>
      <c r="L77" s="13"/>
    </row>
    <row r="78" spans="1:12" ht="54.75" thickBot="1">
      <c r="A78" s="77" t="s">
        <v>119</v>
      </c>
      <c r="B78" s="21" t="s">
        <v>98</v>
      </c>
      <c r="C78" s="10" t="s">
        <v>17</v>
      </c>
      <c r="D78" s="53">
        <v>10</v>
      </c>
      <c r="E78" s="1"/>
      <c r="F78" s="1"/>
      <c r="G78" s="2"/>
      <c r="H78" s="7">
        <v>0.08</v>
      </c>
      <c r="I78" s="8">
        <f t="shared" si="7"/>
        <v>0</v>
      </c>
      <c r="J78" s="8">
        <f t="shared" si="8"/>
        <v>0</v>
      </c>
      <c r="K78" s="69">
        <f t="shared" si="9"/>
        <v>0</v>
      </c>
      <c r="L78" s="67"/>
    </row>
    <row r="79" spans="1:12" ht="81">
      <c r="A79" s="137" t="s">
        <v>120</v>
      </c>
      <c r="B79" s="21" t="s">
        <v>99</v>
      </c>
      <c r="C79" s="115" t="s">
        <v>17</v>
      </c>
      <c r="D79" s="104">
        <v>3</v>
      </c>
      <c r="E79" s="106"/>
      <c r="F79" s="106"/>
      <c r="G79" s="108"/>
      <c r="H79" s="110">
        <v>0.08</v>
      </c>
      <c r="I79" s="95">
        <f t="shared" si="7"/>
        <v>0</v>
      </c>
      <c r="J79" s="95">
        <f t="shared" si="8"/>
        <v>0</v>
      </c>
      <c r="K79" s="97">
        <f t="shared" si="9"/>
        <v>0</v>
      </c>
      <c r="L79" s="99"/>
    </row>
    <row r="80" spans="1:12" ht="81.75" thickBot="1">
      <c r="A80" s="137"/>
      <c r="B80" s="21" t="s">
        <v>41</v>
      </c>
      <c r="C80" s="116"/>
      <c r="D80" s="105"/>
      <c r="E80" s="107"/>
      <c r="F80" s="107"/>
      <c r="G80" s="109"/>
      <c r="H80" s="111"/>
      <c r="I80" s="96"/>
      <c r="J80" s="96"/>
      <c r="K80" s="98"/>
      <c r="L80" s="100"/>
    </row>
    <row r="81" spans="1:12" ht="16.5" thickBot="1">
      <c r="A81" s="137"/>
      <c r="B81" s="121" t="s">
        <v>31</v>
      </c>
      <c r="C81" s="122"/>
      <c r="D81" s="122"/>
      <c r="E81" s="122"/>
      <c r="F81" s="122"/>
      <c r="G81" s="122"/>
      <c r="H81" s="122"/>
      <c r="I81" s="122"/>
      <c r="J81" s="93">
        <f>SUM(J76:J80)</f>
        <v>0</v>
      </c>
      <c r="K81" s="94">
        <f>SUM(K76:K79)</f>
        <v>0</v>
      </c>
      <c r="L81" s="67"/>
    </row>
    <row r="82" spans="1:12" ht="21.75" customHeight="1" thickBot="1">
      <c r="B82" s="141" t="s">
        <v>25</v>
      </c>
      <c r="C82" s="141"/>
      <c r="D82" s="141"/>
      <c r="E82" s="141"/>
      <c r="F82" s="141"/>
      <c r="G82" s="141"/>
      <c r="H82" s="141"/>
      <c r="I82" s="141"/>
      <c r="J82" s="142"/>
      <c r="K82" s="142"/>
      <c r="L82" s="142"/>
    </row>
    <row r="83" spans="1:12" ht="68.25" thickBot="1">
      <c r="A83" s="77" t="s">
        <v>117</v>
      </c>
      <c r="B83" s="21" t="s">
        <v>100</v>
      </c>
      <c r="C83" s="10" t="s">
        <v>18</v>
      </c>
      <c r="D83" s="53">
        <v>10</v>
      </c>
      <c r="E83" s="11"/>
      <c r="F83" s="1"/>
      <c r="G83" s="2"/>
      <c r="H83" s="7">
        <v>0.08</v>
      </c>
      <c r="I83" s="8">
        <f t="shared" si="7"/>
        <v>0</v>
      </c>
      <c r="J83" s="29">
        <f t="shared" si="8"/>
        <v>0</v>
      </c>
      <c r="K83" s="30">
        <f t="shared" si="9"/>
        <v>0</v>
      </c>
      <c r="L83" s="12"/>
    </row>
    <row r="84" spans="1:12" ht="21.75" customHeight="1" thickBot="1">
      <c r="B84" s="143" t="s">
        <v>26</v>
      </c>
      <c r="C84" s="144"/>
      <c r="D84" s="144"/>
      <c r="E84" s="144"/>
      <c r="F84" s="144"/>
      <c r="G84" s="144"/>
      <c r="H84" s="144"/>
      <c r="I84" s="144"/>
      <c r="J84" s="144"/>
      <c r="K84" s="144"/>
      <c r="L84" s="145"/>
    </row>
    <row r="85" spans="1:12" ht="122.25" thickBot="1">
      <c r="A85" s="77" t="s">
        <v>117</v>
      </c>
      <c r="B85" s="21" t="s">
        <v>42</v>
      </c>
      <c r="C85" s="10" t="s">
        <v>17</v>
      </c>
      <c r="D85" s="53">
        <v>50</v>
      </c>
      <c r="E85" s="11"/>
      <c r="F85" s="1"/>
      <c r="G85" s="2"/>
      <c r="H85" s="7">
        <v>0.08</v>
      </c>
      <c r="I85" s="8">
        <f t="shared" si="7"/>
        <v>0</v>
      </c>
      <c r="J85" s="29">
        <f t="shared" si="8"/>
        <v>0</v>
      </c>
      <c r="K85" s="30">
        <f t="shared" si="9"/>
        <v>0</v>
      </c>
      <c r="L85" s="12"/>
    </row>
    <row r="86" spans="1:12" ht="21.75" customHeight="1" thickBot="1">
      <c r="B86" s="143" t="s">
        <v>27</v>
      </c>
      <c r="C86" s="144"/>
      <c r="D86" s="144"/>
      <c r="E86" s="144"/>
      <c r="F86" s="144"/>
      <c r="G86" s="144"/>
      <c r="H86" s="144"/>
      <c r="I86" s="144"/>
      <c r="J86" s="144"/>
      <c r="K86" s="144"/>
      <c r="L86" s="145"/>
    </row>
    <row r="87" spans="1:12" ht="41.25" thickBot="1">
      <c r="A87" s="77" t="s">
        <v>117</v>
      </c>
      <c r="B87" s="21" t="s">
        <v>101</v>
      </c>
      <c r="C87" s="10" t="s">
        <v>17</v>
      </c>
      <c r="D87" s="53">
        <v>10</v>
      </c>
      <c r="E87" s="11"/>
      <c r="F87" s="1"/>
      <c r="G87" s="2"/>
      <c r="H87" s="7">
        <v>0.08</v>
      </c>
      <c r="I87" s="8">
        <f t="shared" si="7"/>
        <v>0</v>
      </c>
      <c r="J87" s="8">
        <f t="shared" si="8"/>
        <v>0</v>
      </c>
      <c r="K87" s="9">
        <f t="shared" si="9"/>
        <v>0</v>
      </c>
      <c r="L87" s="12"/>
    </row>
    <row r="88" spans="1:12" ht="27.75" thickBot="1">
      <c r="A88" s="77" t="s">
        <v>118</v>
      </c>
      <c r="B88" s="21" t="s">
        <v>102</v>
      </c>
      <c r="C88" s="10" t="s">
        <v>17</v>
      </c>
      <c r="D88" s="53">
        <v>10</v>
      </c>
      <c r="E88" s="11"/>
      <c r="F88" s="1"/>
      <c r="G88" s="2"/>
      <c r="H88" s="7">
        <v>0.08</v>
      </c>
      <c r="I88" s="8">
        <f t="shared" si="7"/>
        <v>0</v>
      </c>
      <c r="J88" s="8">
        <f t="shared" si="8"/>
        <v>0</v>
      </c>
      <c r="K88" s="9">
        <f t="shared" si="9"/>
        <v>0</v>
      </c>
      <c r="L88" s="12"/>
    </row>
    <row r="89" spans="1:12" ht="54.75" thickBot="1">
      <c r="A89" s="77" t="s">
        <v>119</v>
      </c>
      <c r="B89" s="21" t="s">
        <v>103</v>
      </c>
      <c r="C89" s="10" t="s">
        <v>17</v>
      </c>
      <c r="D89" s="53">
        <v>3</v>
      </c>
      <c r="E89" s="11"/>
      <c r="F89" s="1"/>
      <c r="G89" s="2"/>
      <c r="H89" s="7">
        <v>0.08</v>
      </c>
      <c r="I89" s="8">
        <f t="shared" si="7"/>
        <v>0</v>
      </c>
      <c r="J89" s="8">
        <f t="shared" si="8"/>
        <v>0</v>
      </c>
      <c r="K89" s="9">
        <f t="shared" si="9"/>
        <v>0</v>
      </c>
      <c r="L89" s="12"/>
    </row>
    <row r="90" spans="1:12" ht="41.25" thickBot="1">
      <c r="A90" s="77" t="s">
        <v>120</v>
      </c>
      <c r="B90" s="21" t="s">
        <v>104</v>
      </c>
      <c r="C90" s="10" t="s">
        <v>17</v>
      </c>
      <c r="D90" s="53">
        <v>10</v>
      </c>
      <c r="E90" s="11"/>
      <c r="F90" s="1"/>
      <c r="G90" s="2"/>
      <c r="H90" s="7">
        <v>0.08</v>
      </c>
      <c r="I90" s="8">
        <f t="shared" si="7"/>
        <v>0</v>
      </c>
      <c r="J90" s="8">
        <f t="shared" si="8"/>
        <v>0</v>
      </c>
      <c r="K90" s="9">
        <f t="shared" si="9"/>
        <v>0</v>
      </c>
      <c r="L90" s="28"/>
    </row>
    <row r="91" spans="1:12" ht="108.75" thickBot="1">
      <c r="A91" s="77" t="s">
        <v>121</v>
      </c>
      <c r="B91" s="21" t="s">
        <v>105</v>
      </c>
      <c r="C91" s="10" t="s">
        <v>17</v>
      </c>
      <c r="D91" s="53">
        <v>50</v>
      </c>
      <c r="E91" s="11"/>
      <c r="F91" s="1"/>
      <c r="G91" s="2"/>
      <c r="H91" s="7">
        <v>0.08</v>
      </c>
      <c r="I91" s="8">
        <f t="shared" ref="I91" si="10">G91*1.08</f>
        <v>0</v>
      </c>
      <c r="J91" s="8">
        <f t="shared" ref="J91" si="11">D91*G91</f>
        <v>0</v>
      </c>
      <c r="K91" s="9">
        <f t="shared" ref="K91" si="12">D91*I91</f>
        <v>0</v>
      </c>
      <c r="L91" s="12"/>
    </row>
    <row r="92" spans="1:12" ht="68.25" thickBot="1">
      <c r="A92" s="77" t="s">
        <v>130</v>
      </c>
      <c r="B92" s="21" t="s">
        <v>106</v>
      </c>
      <c r="C92" s="10" t="s">
        <v>17</v>
      </c>
      <c r="D92" s="53">
        <v>50</v>
      </c>
      <c r="E92" s="11"/>
      <c r="F92" s="1"/>
      <c r="G92" s="2"/>
      <c r="H92" s="7">
        <v>0.08</v>
      </c>
      <c r="I92" s="8">
        <f t="shared" si="7"/>
        <v>0</v>
      </c>
      <c r="J92" s="8">
        <f t="shared" si="8"/>
        <v>0</v>
      </c>
      <c r="K92" s="9">
        <f t="shared" si="9"/>
        <v>0</v>
      </c>
      <c r="L92" s="12"/>
    </row>
    <row r="93" spans="1:12" ht="95.25" thickBot="1">
      <c r="A93" s="77" t="s">
        <v>131</v>
      </c>
      <c r="B93" s="21" t="s">
        <v>107</v>
      </c>
      <c r="C93" s="10" t="s">
        <v>17</v>
      </c>
      <c r="D93" s="53">
        <v>100</v>
      </c>
      <c r="E93" s="11"/>
      <c r="F93" s="1"/>
      <c r="G93" s="2"/>
      <c r="H93" s="7">
        <v>0.08</v>
      </c>
      <c r="I93" s="8">
        <f t="shared" si="7"/>
        <v>0</v>
      </c>
      <c r="J93" s="8">
        <f t="shared" si="8"/>
        <v>0</v>
      </c>
      <c r="K93" s="9">
        <f t="shared" si="9"/>
        <v>0</v>
      </c>
      <c r="L93" s="12"/>
    </row>
    <row r="94" spans="1:12" ht="27.75" thickBot="1">
      <c r="A94" s="77" t="s">
        <v>132</v>
      </c>
      <c r="B94" s="21" t="s">
        <v>108</v>
      </c>
      <c r="C94" s="10" t="s">
        <v>17</v>
      </c>
      <c r="D94" s="53">
        <v>5</v>
      </c>
      <c r="E94" s="11"/>
      <c r="F94" s="1"/>
      <c r="G94" s="2"/>
      <c r="H94" s="7">
        <v>0.08</v>
      </c>
      <c r="I94" s="8">
        <f t="shared" si="7"/>
        <v>0</v>
      </c>
      <c r="J94" s="8">
        <f t="shared" si="8"/>
        <v>0</v>
      </c>
      <c r="K94" s="9">
        <f t="shared" si="9"/>
        <v>0</v>
      </c>
      <c r="L94" s="12"/>
    </row>
    <row r="95" spans="1:12" ht="21.75" customHeight="1" thickBot="1">
      <c r="B95" s="101" t="s">
        <v>31</v>
      </c>
      <c r="C95" s="102"/>
      <c r="D95" s="102"/>
      <c r="E95" s="102"/>
      <c r="F95" s="102"/>
      <c r="G95" s="102"/>
      <c r="H95" s="102"/>
      <c r="I95" s="103"/>
      <c r="J95" s="29">
        <f>SUM(J87:J94)</f>
        <v>0</v>
      </c>
      <c r="K95" s="30">
        <f>SUM(K87:K94)</f>
        <v>0</v>
      </c>
      <c r="L95" s="12"/>
    </row>
    <row r="96" spans="1:12" ht="21.75" customHeight="1" thickBot="1">
      <c r="B96" s="143" t="s">
        <v>28</v>
      </c>
      <c r="C96" s="144"/>
      <c r="D96" s="144"/>
      <c r="E96" s="144"/>
      <c r="F96" s="144"/>
      <c r="G96" s="144"/>
      <c r="H96" s="144"/>
      <c r="I96" s="144"/>
      <c r="J96" s="144"/>
      <c r="K96" s="144"/>
      <c r="L96" s="145"/>
    </row>
    <row r="97" spans="1:12" ht="81.75" thickBot="1">
      <c r="A97" s="77" t="s">
        <v>117</v>
      </c>
      <c r="B97" s="21" t="s">
        <v>109</v>
      </c>
      <c r="C97" s="10" t="s">
        <v>17</v>
      </c>
      <c r="D97" s="53">
        <v>20</v>
      </c>
      <c r="E97" s="34"/>
      <c r="F97" s="1"/>
      <c r="G97" s="2"/>
      <c r="H97" s="7">
        <v>0.08</v>
      </c>
      <c r="I97" s="8">
        <f t="shared" si="7"/>
        <v>0</v>
      </c>
      <c r="J97" s="8">
        <f t="shared" si="8"/>
        <v>0</v>
      </c>
      <c r="K97" s="9">
        <f t="shared" si="9"/>
        <v>0</v>
      </c>
      <c r="L97" s="35"/>
    </row>
    <row r="98" spans="1:12" ht="54.75" thickBot="1">
      <c r="A98" s="77" t="s">
        <v>118</v>
      </c>
      <c r="B98" s="21" t="s">
        <v>110</v>
      </c>
      <c r="C98" s="10" t="s">
        <v>17</v>
      </c>
      <c r="D98" s="53">
        <v>150</v>
      </c>
      <c r="E98" s="11"/>
      <c r="F98" s="1"/>
      <c r="G98" s="2"/>
      <c r="H98" s="7">
        <v>0.08</v>
      </c>
      <c r="I98" s="8">
        <f t="shared" si="7"/>
        <v>0</v>
      </c>
      <c r="J98" s="8">
        <f t="shared" si="8"/>
        <v>0</v>
      </c>
      <c r="K98" s="9">
        <f t="shared" si="9"/>
        <v>0</v>
      </c>
      <c r="L98" s="12"/>
    </row>
    <row r="99" spans="1:12" ht="16.5" thickBot="1">
      <c r="B99" s="41" t="s">
        <v>43</v>
      </c>
      <c r="C99" s="10"/>
      <c r="E99" s="11"/>
      <c r="F99" s="1"/>
      <c r="G99" s="2"/>
      <c r="H99" s="7"/>
      <c r="I99" s="8"/>
      <c r="J99" s="8"/>
      <c r="K99" s="9"/>
      <c r="L99" s="28"/>
    </row>
    <row r="100" spans="1:12" ht="68.25" thickBot="1">
      <c r="A100" s="77" t="s">
        <v>119</v>
      </c>
      <c r="B100" s="21" t="s">
        <v>111</v>
      </c>
      <c r="C100" s="10" t="s">
        <v>17</v>
      </c>
      <c r="D100" s="53">
        <v>15</v>
      </c>
      <c r="E100" s="11"/>
      <c r="F100" s="1"/>
      <c r="G100" s="2"/>
      <c r="H100" s="7">
        <v>0.08</v>
      </c>
      <c r="I100" s="8">
        <f t="shared" si="7"/>
        <v>0</v>
      </c>
      <c r="J100" s="32">
        <f t="shared" si="8"/>
        <v>0</v>
      </c>
      <c r="K100" s="33">
        <f t="shared" si="9"/>
        <v>0</v>
      </c>
      <c r="L100" s="12"/>
    </row>
    <row r="101" spans="1:12" ht="21.75" customHeight="1" thickBot="1">
      <c r="B101" s="101" t="s">
        <v>31</v>
      </c>
      <c r="C101" s="102"/>
      <c r="D101" s="102"/>
      <c r="E101" s="102"/>
      <c r="F101" s="102"/>
      <c r="G101" s="102"/>
      <c r="H101" s="102"/>
      <c r="I101" s="102"/>
      <c r="J101" s="71">
        <f>SUM(J97:J100)</f>
        <v>0</v>
      </c>
      <c r="K101" s="72">
        <f>SUM(K97:K100)</f>
        <v>0</v>
      </c>
      <c r="L101" s="12"/>
    </row>
    <row r="102" spans="1:12" ht="21.75" customHeight="1" thickBot="1">
      <c r="B102" s="143" t="s">
        <v>29</v>
      </c>
      <c r="C102" s="144"/>
      <c r="D102" s="144"/>
      <c r="E102" s="144"/>
      <c r="F102" s="144"/>
      <c r="G102" s="144"/>
      <c r="H102" s="144"/>
      <c r="I102" s="144"/>
      <c r="J102" s="144"/>
      <c r="K102" s="144"/>
      <c r="L102" s="145"/>
    </row>
    <row r="103" spans="1:12" ht="95.25" thickBot="1">
      <c r="A103" s="77" t="s">
        <v>117</v>
      </c>
      <c r="B103" s="21" t="s">
        <v>112</v>
      </c>
      <c r="C103" s="10" t="s">
        <v>17</v>
      </c>
      <c r="D103" s="53">
        <v>50</v>
      </c>
      <c r="E103" s="11"/>
      <c r="F103" s="1"/>
      <c r="G103" s="2"/>
      <c r="H103" s="7">
        <v>0.08</v>
      </c>
      <c r="I103" s="8">
        <f t="shared" si="7"/>
        <v>0</v>
      </c>
      <c r="J103" s="8">
        <f t="shared" si="8"/>
        <v>0</v>
      </c>
      <c r="K103" s="69">
        <f t="shared" si="9"/>
        <v>0</v>
      </c>
      <c r="L103" s="67"/>
    </row>
    <row r="104" spans="1:12" ht="81.75" thickBot="1">
      <c r="A104" s="77" t="s">
        <v>118</v>
      </c>
      <c r="B104" s="21" t="s">
        <v>113</v>
      </c>
      <c r="C104" s="10" t="s">
        <v>17</v>
      </c>
      <c r="D104" s="53">
        <v>50</v>
      </c>
      <c r="E104" s="11"/>
      <c r="F104" s="1"/>
      <c r="G104" s="2"/>
      <c r="H104" s="7">
        <v>0.08</v>
      </c>
      <c r="I104" s="8">
        <f t="shared" si="7"/>
        <v>0</v>
      </c>
      <c r="J104" s="8">
        <f t="shared" si="8"/>
        <v>0</v>
      </c>
      <c r="K104" s="69">
        <f t="shared" si="9"/>
        <v>0</v>
      </c>
      <c r="L104" s="67"/>
    </row>
    <row r="105" spans="1:12" s="37" customFormat="1" ht="21.75" customHeight="1" thickBot="1">
      <c r="A105" s="91"/>
      <c r="B105" s="163" t="s">
        <v>31</v>
      </c>
      <c r="C105" s="164"/>
      <c r="D105" s="164"/>
      <c r="E105" s="164"/>
      <c r="F105" s="164"/>
      <c r="G105" s="164"/>
      <c r="H105" s="164"/>
      <c r="I105" s="165"/>
      <c r="J105" s="64">
        <f>SUM(J97:J104)</f>
        <v>0</v>
      </c>
      <c r="K105" s="68">
        <f>SUM(K97:K104)</f>
        <v>0</v>
      </c>
      <c r="L105" s="67"/>
    </row>
    <row r="106" spans="1:12" s="37" customFormat="1" ht="21.75" customHeight="1" thickBot="1">
      <c r="A106" s="91"/>
      <c r="B106" s="166" t="s">
        <v>34</v>
      </c>
      <c r="C106" s="166"/>
      <c r="D106" s="166"/>
      <c r="E106" s="166"/>
      <c r="F106" s="166"/>
      <c r="G106" s="166"/>
      <c r="H106" s="166"/>
      <c r="I106" s="166"/>
      <c r="J106" s="166"/>
      <c r="K106" s="166"/>
      <c r="L106" s="167"/>
    </row>
    <row r="107" spans="1:12" ht="27.75" thickBot="1">
      <c r="A107" s="77" t="s">
        <v>131</v>
      </c>
      <c r="B107" s="57" t="s">
        <v>114</v>
      </c>
      <c r="C107" s="58" t="s">
        <v>17</v>
      </c>
      <c r="D107" s="55">
        <v>500</v>
      </c>
      <c r="E107" s="59"/>
      <c r="F107" s="60"/>
      <c r="G107" s="61"/>
      <c r="H107" s="62">
        <v>0.08</v>
      </c>
      <c r="I107" s="63">
        <f>G107*1.08</f>
        <v>0</v>
      </c>
      <c r="J107" s="65">
        <f>D107*G107</f>
        <v>0</v>
      </c>
      <c r="K107" s="66">
        <f>D107*I107</f>
        <v>0</v>
      </c>
      <c r="L107" s="67"/>
    </row>
    <row r="108" spans="1:12" s="37" customFormat="1" ht="21.75" customHeight="1" thickBot="1">
      <c r="A108" s="92"/>
      <c r="B108" s="42"/>
      <c r="C108" s="27"/>
      <c r="D108" s="54"/>
      <c r="E108" s="3"/>
      <c r="F108" s="27"/>
      <c r="G108" s="38"/>
      <c r="H108" s="38"/>
      <c r="I108" s="38"/>
      <c r="J108" s="36"/>
      <c r="K108" s="36"/>
      <c r="L108" s="27"/>
    </row>
    <row r="109" spans="1:12" s="37" customFormat="1" ht="21.75" customHeight="1" thickBot="1">
      <c r="A109" s="92"/>
      <c r="B109" s="42"/>
      <c r="C109" s="27"/>
      <c r="D109" s="54"/>
      <c r="E109" s="3"/>
      <c r="F109" s="27"/>
      <c r="G109" s="36"/>
      <c r="H109" s="133" t="s">
        <v>31</v>
      </c>
      <c r="I109" s="134"/>
      <c r="J109" s="39">
        <f>SUM(J15+J19+J31+J51+J74+J81+J83+J85+J95+J101+J105+J107)</f>
        <v>0</v>
      </c>
      <c r="K109" s="39">
        <f>SUM(K15+K19+K31+K51+K74+K81+K83+K85+K95+K101+K105+K107)</f>
        <v>0</v>
      </c>
      <c r="L109" s="27"/>
    </row>
    <row r="110" spans="1:12" s="37" customFormat="1" ht="21.75" customHeight="1">
      <c r="A110" s="92"/>
      <c r="B110" s="42"/>
      <c r="C110" s="27"/>
      <c r="D110" s="54"/>
      <c r="E110" s="3"/>
      <c r="F110" s="27"/>
      <c r="G110" s="36"/>
      <c r="H110" s="40"/>
      <c r="I110" s="36"/>
      <c r="J110" s="36"/>
      <c r="K110" s="36"/>
      <c r="L110" s="27"/>
    </row>
    <row r="111" spans="1:12" s="37" customFormat="1" ht="21.75" customHeight="1">
      <c r="A111" s="92"/>
      <c r="B111" s="42"/>
      <c r="C111" s="27"/>
      <c r="D111" s="54"/>
      <c r="E111" s="3"/>
      <c r="F111" s="27"/>
      <c r="G111" s="36"/>
      <c r="H111" s="40"/>
      <c r="I111" s="36"/>
      <c r="J111" s="36"/>
      <c r="K111" s="36"/>
      <c r="L111" s="27"/>
    </row>
    <row r="112" spans="1:12" s="37" customFormat="1" ht="21.75" customHeight="1">
      <c r="A112" s="92"/>
      <c r="B112" s="42"/>
      <c r="C112" s="27"/>
      <c r="D112" s="54"/>
      <c r="E112" s="3"/>
      <c r="F112" s="27"/>
      <c r="G112" s="36"/>
      <c r="H112" s="40"/>
      <c r="I112" s="36" t="s">
        <v>142</v>
      </c>
      <c r="J112" s="36"/>
      <c r="K112" s="36"/>
      <c r="L112" s="27"/>
    </row>
    <row r="113" spans="1:12" s="37" customFormat="1" ht="21.75" customHeight="1">
      <c r="A113" s="92"/>
      <c r="B113" s="42"/>
      <c r="C113" s="27"/>
      <c r="D113" s="54"/>
      <c r="E113" s="3"/>
      <c r="F113" s="27"/>
      <c r="G113" s="36"/>
      <c r="H113" s="40"/>
      <c r="I113" s="36"/>
      <c r="J113" s="36"/>
      <c r="K113" s="36"/>
      <c r="L113" s="27"/>
    </row>
    <row r="114" spans="1:12" s="37" customFormat="1" ht="21.75" customHeight="1">
      <c r="A114" s="92"/>
      <c r="B114" s="42"/>
      <c r="C114" s="27"/>
      <c r="D114" s="54"/>
      <c r="E114" s="3"/>
      <c r="F114" s="27"/>
      <c r="G114" s="36"/>
      <c r="H114" s="40"/>
      <c r="I114" s="36"/>
      <c r="J114" s="36"/>
      <c r="K114" s="36"/>
      <c r="L114" s="27"/>
    </row>
  </sheetData>
  <mergeCells count="79">
    <mergeCell ref="B105:I105"/>
    <mergeCell ref="B102:L102"/>
    <mergeCell ref="B106:L106"/>
    <mergeCell ref="K38:K39"/>
    <mergeCell ref="J8:J9"/>
    <mergeCell ref="K8:K9"/>
    <mergeCell ref="B96:L96"/>
    <mergeCell ref="B101:I101"/>
    <mergeCell ref="E3:L3"/>
    <mergeCell ref="H31:I31"/>
    <mergeCell ref="B32:L32"/>
    <mergeCell ref="B20:L20"/>
    <mergeCell ref="B3:D3"/>
    <mergeCell ref="B16:L16"/>
    <mergeCell ref="B19:I19"/>
    <mergeCell ref="H109:I109"/>
    <mergeCell ref="A8:A9"/>
    <mergeCell ref="A79:A81"/>
    <mergeCell ref="A34:A35"/>
    <mergeCell ref="A41:A42"/>
    <mergeCell ref="A46:A47"/>
    <mergeCell ref="A25:A26"/>
    <mergeCell ref="B75:L75"/>
    <mergeCell ref="B82:L82"/>
    <mergeCell ref="B84:L84"/>
    <mergeCell ref="B86:L86"/>
    <mergeCell ref="B15:I15"/>
    <mergeCell ref="I8:I9"/>
    <mergeCell ref="B52:L52"/>
    <mergeCell ref="I38:I39"/>
    <mergeCell ref="J38:J39"/>
    <mergeCell ref="L8:L9"/>
    <mergeCell ref="E8:E9"/>
    <mergeCell ref="F8:F9"/>
    <mergeCell ref="G8:G9"/>
    <mergeCell ref="H8:H9"/>
    <mergeCell ref="D8:D9"/>
    <mergeCell ref="C8:C9"/>
    <mergeCell ref="H25:H26"/>
    <mergeCell ref="I25:I26"/>
    <mergeCell ref="J25:J26"/>
    <mergeCell ref="C25:C26"/>
    <mergeCell ref="D25:D26"/>
    <mergeCell ref="K25:K26"/>
    <mergeCell ref="L25:L26"/>
    <mergeCell ref="G25:G26"/>
    <mergeCell ref="F25:F26"/>
    <mergeCell ref="E25:E26"/>
    <mergeCell ref="C38:C39"/>
    <mergeCell ref="D38:D39"/>
    <mergeCell ref="E38:E39"/>
    <mergeCell ref="F38:F39"/>
    <mergeCell ref="G38:G39"/>
    <mergeCell ref="H38:H39"/>
    <mergeCell ref="L38:L39"/>
    <mergeCell ref="B51:I51"/>
    <mergeCell ref="B95:I9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B81:I81"/>
    <mergeCell ref="C79:C80"/>
    <mergeCell ref="I79:I80"/>
    <mergeCell ref="J79:J80"/>
    <mergeCell ref="K79:K80"/>
    <mergeCell ref="L79:L80"/>
    <mergeCell ref="B74:I74"/>
    <mergeCell ref="D79:D80"/>
    <mergeCell ref="E79:E80"/>
    <mergeCell ref="F79:F80"/>
    <mergeCell ref="G79:G80"/>
    <mergeCell ref="H79:H80"/>
  </mergeCells>
  <pageMargins left="0.70866141732283472" right="0.49660852713178294" top="0.74803149606299213" bottom="0.74803149606299213" header="0.31496062992125984" footer="0.31496062992125984"/>
  <pageSetup paperSize="9" scale="95" fitToHeight="0" orientation="landscape" horizontalDpi="300" verticalDpi="300" r:id="rId1"/>
  <headerFooter>
    <oddHeader>&amp;L&amp;"Arial,Pogrubiony"Sprawa nr 29/2024&amp;C&amp;"Arial,Pogrubiony"&amp;11FORMULARZ CENOWY&amp;R&amp;"Arial,Pogrubiony"Załącznik nr 2 do SWZ</oddHeader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Dziemieńczuk</dc:creator>
  <cp:lastModifiedBy>10 wsk</cp:lastModifiedBy>
  <cp:lastPrinted>2024-03-04T06:24:13Z</cp:lastPrinted>
  <dcterms:created xsi:type="dcterms:W3CDTF">2024-01-16T11:04:59Z</dcterms:created>
  <dcterms:modified xsi:type="dcterms:W3CDTF">2024-03-04T06:25:26Z</dcterms:modified>
</cp:coreProperties>
</file>