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opia starego pc\Desktop\Przetargi 2023\Opatrunki\"/>
    </mc:Choice>
  </mc:AlternateContent>
  <xr:revisionPtr revIDLastSave="0" documentId="8_{680122BC-916D-4ACB-8E02-48B440F9FA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la DZP" sheetId="1" r:id="rId1"/>
  </sheets>
  <definedNames>
    <definedName name="_xlnm._FilterDatabase" localSheetId="0" hidden="1">'dla DZP'!$G$1:$G$194</definedName>
    <definedName name="a" localSheetId="0">'dla DZP'!$A$1:$V$194</definedName>
    <definedName name="h" localSheetId="0">'dla DZP'!$A$1:$VCV$193</definedName>
    <definedName name="_xlnm.Print_Area" localSheetId="0">'dla DZP'!$A$1:$AC$193</definedName>
    <definedName name="Print_Area" localSheetId="0">'dla DZP'!$A$1:$V$193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93" i="1" l="1"/>
  <c r="O193" i="1" s="1"/>
  <c r="N190" i="1"/>
  <c r="O190" i="1" s="1"/>
  <c r="N189" i="1"/>
  <c r="N188" i="1"/>
  <c r="N187" i="1"/>
  <c r="O187" i="1" s="1"/>
  <c r="N186" i="1"/>
  <c r="O186" i="1" s="1"/>
  <c r="N185" i="1"/>
  <c r="N182" i="1"/>
  <c r="N181" i="1"/>
  <c r="N180" i="1"/>
  <c r="N179" i="1"/>
  <c r="N178" i="1"/>
  <c r="O178" i="1" s="1"/>
  <c r="N177" i="1"/>
  <c r="O177" i="1" s="1"/>
  <c r="N174" i="1"/>
  <c r="O174" i="1" s="1"/>
  <c r="N171" i="1"/>
  <c r="O171" i="1" s="1"/>
  <c r="N170" i="1"/>
  <c r="N169" i="1"/>
  <c r="N166" i="1"/>
  <c r="O166" i="1" s="1"/>
  <c r="N165" i="1"/>
  <c r="O165" i="1" s="1"/>
  <c r="N162" i="1"/>
  <c r="O162" i="1" s="1"/>
  <c r="N161" i="1"/>
  <c r="O161" i="1" s="1"/>
  <c r="N160" i="1"/>
  <c r="O160" i="1" s="1"/>
  <c r="N159" i="1"/>
  <c r="N158" i="1"/>
  <c r="O158" i="1" s="1"/>
  <c r="N157" i="1"/>
  <c r="O157" i="1" s="1"/>
  <c r="N156" i="1"/>
  <c r="O156" i="1" s="1"/>
  <c r="N155" i="1"/>
  <c r="N154" i="1"/>
  <c r="N153" i="1"/>
  <c r="O153" i="1" s="1"/>
  <c r="N152" i="1"/>
  <c r="N151" i="1"/>
  <c r="O151" i="1" s="1"/>
  <c r="N150" i="1"/>
  <c r="O150" i="1" s="1"/>
  <c r="N149" i="1"/>
  <c r="O149" i="1" s="1"/>
  <c r="N148" i="1"/>
  <c r="N147" i="1"/>
  <c r="O147" i="1" s="1"/>
  <c r="N146" i="1"/>
  <c r="O146" i="1" s="1"/>
  <c r="N145" i="1"/>
  <c r="O145" i="1" s="1"/>
  <c r="N144" i="1"/>
  <c r="O144" i="1" s="1"/>
  <c r="N143" i="1"/>
  <c r="N142" i="1"/>
  <c r="N138" i="1"/>
  <c r="N137" i="1"/>
  <c r="O137" i="1" s="1"/>
  <c r="N136" i="1"/>
  <c r="O136" i="1" s="1"/>
  <c r="N134" i="1"/>
  <c r="O134" i="1" s="1"/>
  <c r="N131" i="1"/>
  <c r="N130" i="1"/>
  <c r="N129" i="1"/>
  <c r="N128" i="1"/>
  <c r="O128" i="1" s="1"/>
  <c r="N127" i="1"/>
  <c r="O127" i="1" s="1"/>
  <c r="N126" i="1"/>
  <c r="O126" i="1" s="1"/>
  <c r="N125" i="1"/>
  <c r="N124" i="1"/>
  <c r="N123" i="1"/>
  <c r="N122" i="1"/>
  <c r="N119" i="1"/>
  <c r="N118" i="1"/>
  <c r="N117" i="1"/>
  <c r="N116" i="1"/>
  <c r="O116" i="1" s="1"/>
  <c r="N115" i="1"/>
  <c r="N112" i="1"/>
  <c r="O112" i="1" s="1"/>
  <c r="N111" i="1"/>
  <c r="O111" i="1" s="1"/>
  <c r="N110" i="1"/>
  <c r="O110" i="1" s="1"/>
  <c r="N109" i="1"/>
  <c r="N106" i="1"/>
  <c r="O106" i="1" s="1"/>
  <c r="N105" i="1"/>
  <c r="N104" i="1"/>
  <c r="O104" i="1" s="1"/>
  <c r="N102" i="1"/>
  <c r="O102" i="1" s="1"/>
  <c r="N100" i="1"/>
  <c r="O100" i="1" s="1"/>
  <c r="N98" i="1"/>
  <c r="N95" i="1"/>
  <c r="O95" i="1" s="1"/>
  <c r="N94" i="1"/>
  <c r="O94" i="1" s="1"/>
  <c r="N93" i="1"/>
  <c r="N92" i="1"/>
  <c r="N91" i="1"/>
  <c r="O91" i="1" s="1"/>
  <c r="N88" i="1"/>
  <c r="O88" i="1" s="1"/>
  <c r="N87" i="1"/>
  <c r="O87" i="1" s="1"/>
  <c r="N86" i="1"/>
  <c r="O86" i="1" s="1"/>
  <c r="N85" i="1"/>
  <c r="O85" i="1" s="1"/>
  <c r="N84" i="1"/>
  <c r="O84" i="1" s="1"/>
  <c r="N83" i="1"/>
  <c r="O83" i="1" s="1"/>
  <c r="N80" i="1"/>
  <c r="N79" i="1"/>
  <c r="O79" i="1" s="1"/>
  <c r="N78" i="1"/>
  <c r="N77" i="1"/>
  <c r="N76" i="1"/>
  <c r="O76" i="1" s="1"/>
  <c r="N75" i="1"/>
  <c r="O75" i="1" s="1"/>
  <c r="N74" i="1"/>
  <c r="O74" i="1" s="1"/>
  <c r="N73" i="1"/>
  <c r="O73" i="1" s="1"/>
  <c r="N72" i="1"/>
  <c r="N71" i="1"/>
  <c r="O71" i="1" s="1"/>
  <c r="N68" i="1"/>
  <c r="O68" i="1" s="1"/>
  <c r="N67" i="1"/>
  <c r="O67" i="1" s="1"/>
  <c r="N66" i="1"/>
  <c r="N65" i="1"/>
  <c r="N64" i="1"/>
  <c r="N63" i="1"/>
  <c r="O63" i="1" s="1"/>
  <c r="N62" i="1"/>
  <c r="O62" i="1" s="1"/>
  <c r="N61" i="1"/>
  <c r="O61" i="1" s="1"/>
  <c r="N60" i="1"/>
  <c r="N59" i="1"/>
  <c r="N58" i="1"/>
  <c r="N57" i="1"/>
  <c r="O57" i="1" s="1"/>
  <c r="N56" i="1"/>
  <c r="O56" i="1" s="1"/>
  <c r="N55" i="1"/>
  <c r="O55" i="1" s="1"/>
  <c r="N52" i="1"/>
  <c r="O52" i="1" s="1"/>
  <c r="N51" i="1"/>
  <c r="O51" i="1" s="1"/>
  <c r="N50" i="1"/>
  <c r="N49" i="1"/>
  <c r="O49" i="1" s="1"/>
  <c r="N46" i="1"/>
  <c r="O46" i="1" s="1"/>
  <c r="N45" i="1"/>
  <c r="O45" i="1" s="1"/>
  <c r="N44" i="1"/>
  <c r="O44" i="1" s="1"/>
  <c r="N40" i="1"/>
  <c r="O40" i="1" s="1"/>
  <c r="N39" i="1"/>
  <c r="O39" i="1" s="1"/>
  <c r="N38" i="1"/>
  <c r="O38" i="1" s="1"/>
  <c r="N37" i="1"/>
  <c r="O37" i="1" s="1"/>
  <c r="N36" i="1"/>
  <c r="O36" i="1" s="1"/>
  <c r="N35" i="1"/>
  <c r="N34" i="1"/>
  <c r="O34" i="1" s="1"/>
  <c r="N33" i="1"/>
  <c r="O33" i="1" s="1"/>
  <c r="N32" i="1"/>
  <c r="O32" i="1" s="1"/>
  <c r="N31" i="1"/>
  <c r="N30" i="1"/>
  <c r="O30" i="1" s="1"/>
  <c r="N29" i="1"/>
  <c r="N28" i="1"/>
  <c r="N25" i="1"/>
  <c r="N24" i="1"/>
  <c r="N23" i="1"/>
  <c r="N22" i="1"/>
  <c r="O22" i="1" s="1"/>
  <c r="N21" i="1"/>
  <c r="O21" i="1" s="1"/>
  <c r="N20" i="1"/>
  <c r="N17" i="1"/>
  <c r="N16" i="1"/>
  <c r="O16" i="1" s="1"/>
  <c r="N15" i="1"/>
  <c r="O15" i="1" s="1"/>
  <c r="N14" i="1"/>
  <c r="O14" i="1" s="1"/>
  <c r="N13" i="1"/>
  <c r="N12" i="1"/>
  <c r="N11" i="1"/>
  <c r="O11" i="1" s="1"/>
  <c r="N8" i="1"/>
  <c r="N7" i="1"/>
  <c r="O7" i="1" s="1"/>
  <c r="N6" i="1"/>
  <c r="O6" i="1" s="1"/>
  <c r="N5" i="1"/>
  <c r="O189" i="1"/>
  <c r="O188" i="1"/>
  <c r="O185" i="1"/>
  <c r="O182" i="1"/>
  <c r="O181" i="1"/>
  <c r="O180" i="1"/>
  <c r="O179" i="1"/>
  <c r="O170" i="1"/>
  <c r="O169" i="1"/>
  <c r="O159" i="1"/>
  <c r="O155" i="1"/>
  <c r="O154" i="1"/>
  <c r="O152" i="1"/>
  <c r="O148" i="1"/>
  <c r="O143" i="1"/>
  <c r="O142" i="1"/>
  <c r="O138" i="1"/>
  <c r="O131" i="1"/>
  <c r="O130" i="1"/>
  <c r="O129" i="1"/>
  <c r="O125" i="1"/>
  <c r="O124" i="1"/>
  <c r="O123" i="1"/>
  <c r="O122" i="1"/>
  <c r="O119" i="1"/>
  <c r="O118" i="1"/>
  <c r="O117" i="1"/>
  <c r="O115" i="1"/>
  <c r="O109" i="1"/>
  <c r="O105" i="1"/>
  <c r="O98" i="1"/>
  <c r="O93" i="1"/>
  <c r="O92" i="1"/>
  <c r="O80" i="1"/>
  <c r="O78" i="1"/>
  <c r="O77" i="1"/>
  <c r="O72" i="1"/>
  <c r="O66" i="1"/>
  <c r="O65" i="1"/>
  <c r="O64" i="1"/>
  <c r="O60" i="1"/>
  <c r="O59" i="1"/>
  <c r="O58" i="1"/>
  <c r="O50" i="1"/>
  <c r="O35" i="1"/>
  <c r="O31" i="1"/>
  <c r="O29" i="1"/>
  <c r="O28" i="1"/>
  <c r="O25" i="1"/>
  <c r="O24" i="1"/>
  <c r="O23" i="1"/>
  <c r="O20" i="1"/>
  <c r="O17" i="1"/>
  <c r="O13" i="1"/>
  <c r="O12" i="1"/>
  <c r="O8" i="1"/>
  <c r="M193" i="1"/>
  <c r="M190" i="1"/>
  <c r="M189" i="1"/>
  <c r="M188" i="1"/>
  <c r="M187" i="1"/>
  <c r="M186" i="1"/>
  <c r="M185" i="1"/>
  <c r="M182" i="1"/>
  <c r="M181" i="1"/>
  <c r="M180" i="1"/>
  <c r="M179" i="1"/>
  <c r="M178" i="1"/>
  <c r="M177" i="1"/>
  <c r="M174" i="1"/>
  <c r="M171" i="1"/>
  <c r="M170" i="1"/>
  <c r="M169" i="1"/>
  <c r="M166" i="1"/>
  <c r="M165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38" i="1"/>
  <c r="M137" i="1"/>
  <c r="M136" i="1"/>
  <c r="M134" i="1"/>
  <c r="M131" i="1"/>
  <c r="M130" i="1"/>
  <c r="M129" i="1"/>
  <c r="M128" i="1"/>
  <c r="M127" i="1"/>
  <c r="M126" i="1"/>
  <c r="M125" i="1"/>
  <c r="M124" i="1"/>
  <c r="M123" i="1"/>
  <c r="M122" i="1"/>
  <c r="M119" i="1"/>
  <c r="M118" i="1"/>
  <c r="M117" i="1"/>
  <c r="M116" i="1"/>
  <c r="M115" i="1"/>
  <c r="M112" i="1"/>
  <c r="M111" i="1"/>
  <c r="M110" i="1"/>
  <c r="M109" i="1"/>
  <c r="M106" i="1"/>
  <c r="M105" i="1"/>
  <c r="M104" i="1"/>
  <c r="M102" i="1"/>
  <c r="M100" i="1"/>
  <c r="M98" i="1"/>
  <c r="M95" i="1"/>
  <c r="M94" i="1"/>
  <c r="M93" i="1"/>
  <c r="M92" i="1"/>
  <c r="M91" i="1"/>
  <c r="M88" i="1"/>
  <c r="M87" i="1"/>
  <c r="M86" i="1"/>
  <c r="M85" i="1"/>
  <c r="M84" i="1"/>
  <c r="M83" i="1"/>
  <c r="M80" i="1"/>
  <c r="M79" i="1"/>
  <c r="M78" i="1"/>
  <c r="M77" i="1"/>
  <c r="M76" i="1"/>
  <c r="M75" i="1"/>
  <c r="M74" i="1"/>
  <c r="M73" i="1"/>
  <c r="M72" i="1"/>
  <c r="M71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2" i="1"/>
  <c r="M51" i="1"/>
  <c r="M50" i="1"/>
  <c r="M49" i="1"/>
  <c r="M46" i="1"/>
  <c r="M45" i="1"/>
  <c r="M44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5" i="1"/>
  <c r="M24" i="1"/>
  <c r="M23" i="1"/>
  <c r="M22" i="1"/>
  <c r="M21" i="1"/>
  <c r="M20" i="1"/>
  <c r="M17" i="1"/>
  <c r="M16" i="1"/>
  <c r="M15" i="1"/>
  <c r="M14" i="1"/>
  <c r="M13" i="1"/>
  <c r="M12" i="1"/>
  <c r="M11" i="1"/>
  <c r="M8" i="1"/>
  <c r="M7" i="1"/>
  <c r="M6" i="1"/>
  <c r="O5" i="1"/>
  <c r="M5" i="1"/>
  <c r="AA193" i="1"/>
  <c r="AA190" i="1"/>
  <c r="AA189" i="1"/>
  <c r="AA188" i="1"/>
  <c r="AA187" i="1"/>
  <c r="AA186" i="1"/>
  <c r="AA185" i="1"/>
  <c r="AA182" i="1"/>
  <c r="AA181" i="1"/>
  <c r="AA180" i="1"/>
  <c r="AA179" i="1"/>
  <c r="AA178" i="1"/>
  <c r="AA177" i="1"/>
  <c r="AA174" i="1"/>
  <c r="AA171" i="1"/>
  <c r="W170" i="1"/>
  <c r="AA170" i="1" s="1"/>
  <c r="AA169" i="1"/>
  <c r="AA166" i="1"/>
  <c r="AA165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38" i="1"/>
  <c r="AA137" i="1"/>
  <c r="AA136" i="1"/>
  <c r="AA134" i="1"/>
  <c r="AA131" i="1"/>
  <c r="AA130" i="1"/>
  <c r="AA129" i="1"/>
  <c r="AA128" i="1"/>
  <c r="AA127" i="1"/>
  <c r="AA126" i="1"/>
  <c r="AA125" i="1"/>
  <c r="AA124" i="1"/>
  <c r="AA123" i="1"/>
  <c r="AA122" i="1"/>
  <c r="AA119" i="1"/>
  <c r="AA118" i="1"/>
  <c r="AA117" i="1"/>
  <c r="AA116" i="1"/>
  <c r="AA115" i="1"/>
  <c r="AA112" i="1"/>
  <c r="AA111" i="1"/>
  <c r="AA110" i="1"/>
  <c r="AA109" i="1"/>
  <c r="AA106" i="1"/>
  <c r="AA105" i="1"/>
  <c r="AA104" i="1"/>
  <c r="AA102" i="1"/>
  <c r="AA100" i="1"/>
  <c r="AA98" i="1"/>
  <c r="AA95" i="1"/>
  <c r="AA94" i="1"/>
  <c r="AA93" i="1"/>
  <c r="AA92" i="1"/>
  <c r="AA91" i="1"/>
  <c r="AA88" i="1"/>
  <c r="AA87" i="1"/>
  <c r="AA86" i="1"/>
  <c r="AA85" i="1"/>
  <c r="AA84" i="1"/>
  <c r="AA83" i="1"/>
  <c r="AA80" i="1"/>
  <c r="AA79" i="1"/>
  <c r="AA78" i="1"/>
  <c r="AA77" i="1"/>
  <c r="AA76" i="1"/>
  <c r="AA75" i="1"/>
  <c r="AA74" i="1"/>
  <c r="AA73" i="1"/>
  <c r="AA72" i="1"/>
  <c r="AA71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2" i="1"/>
  <c r="AA51" i="1"/>
  <c r="AA50" i="1"/>
  <c r="AA49" i="1"/>
  <c r="AA46" i="1"/>
  <c r="AA45" i="1"/>
  <c r="AA44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5" i="1"/>
  <c r="AA24" i="1"/>
  <c r="AA23" i="1"/>
  <c r="AA22" i="1"/>
  <c r="AA21" i="1"/>
  <c r="AA20" i="1"/>
  <c r="AA17" i="1"/>
  <c r="AA16" i="1"/>
  <c r="AA15" i="1"/>
  <c r="AA14" i="1"/>
  <c r="AA13" i="1"/>
  <c r="AA12" i="1"/>
  <c r="AA11" i="1"/>
  <c r="AA8" i="1"/>
  <c r="AA7" i="1"/>
  <c r="AA6" i="1"/>
  <c r="AA5" i="1"/>
  <c r="N120" i="1" l="1"/>
  <c r="N172" i="1"/>
  <c r="VXI100" i="1"/>
  <c r="O139" i="1"/>
  <c r="O167" i="1"/>
  <c r="N81" i="1"/>
  <c r="N42" i="1"/>
  <c r="O96" i="1"/>
  <c r="N132" i="1"/>
  <c r="O132" i="1"/>
  <c r="N18" i="1"/>
  <c r="O183" i="1"/>
  <c r="N191" i="1"/>
  <c r="O18" i="1"/>
  <c r="N53" i="1"/>
  <c r="N96" i="1"/>
  <c r="O191" i="1"/>
  <c r="N139" i="1"/>
  <c r="O42" i="1"/>
  <c r="N113" i="1"/>
  <c r="O120" i="1"/>
  <c r="N167" i="1"/>
  <c r="O81" i="1"/>
  <c r="N9" i="1"/>
  <c r="N47" i="1"/>
  <c r="N89" i="1"/>
  <c r="O113" i="1"/>
  <c r="N183" i="1"/>
  <c r="O26" i="1"/>
  <c r="O69" i="1"/>
  <c r="O53" i="1"/>
  <c r="O107" i="1"/>
  <c r="O163" i="1"/>
  <c r="O9" i="1"/>
  <c r="N26" i="1"/>
  <c r="O47" i="1"/>
  <c r="N69" i="1"/>
  <c r="O89" i="1"/>
  <c r="N107" i="1"/>
  <c r="N163" i="1"/>
  <c r="O172" i="1"/>
</calcChain>
</file>

<file path=xl/sharedStrings.xml><?xml version="1.0" encoding="utf-8"?>
<sst xmlns="http://schemas.openxmlformats.org/spreadsheetml/2006/main" count="833" uniqueCount="291">
  <si>
    <t>L.p.</t>
  </si>
  <si>
    <t>Nazwa materiału, środka</t>
  </si>
  <si>
    <t>Postać</t>
  </si>
  <si>
    <t>Dawka</t>
  </si>
  <si>
    <r>
      <rPr>
        <b/>
        <sz val="8"/>
        <rFont val="Arial Narrow"/>
        <family val="2"/>
        <charset val="238"/>
      </rPr>
      <t>Ilość w
op.</t>
    </r>
  </si>
  <si>
    <t>J.m. w op.</t>
  </si>
  <si>
    <t>Ilość na 24 miesiące</t>
  </si>
  <si>
    <t>Ilość w aktualnej umowie</t>
  </si>
  <si>
    <t>J.m.</t>
  </si>
  <si>
    <t>Ilość oferowanych opakowań handlowych</t>
  </si>
  <si>
    <t>Cena netto opakowania handlowego</t>
  </si>
  <si>
    <t>% VAT</t>
  </si>
  <si>
    <t>Cena brutto opakowania handlowego</t>
  </si>
  <si>
    <t>Wartość netto</t>
  </si>
  <si>
    <t>Wartość brutto</t>
  </si>
  <si>
    <t>Nazwa handlowa</t>
  </si>
  <si>
    <t>Numer katalogowy</t>
  </si>
  <si>
    <t>Producent</t>
  </si>
  <si>
    <t>Ilość sztuk w opakowaniu handlowym</t>
  </si>
  <si>
    <t>Cena urzędowa hurtowa brutto (jeśli dotyczy)</t>
  </si>
  <si>
    <t>EAN</t>
  </si>
  <si>
    <t>Uwagi</t>
  </si>
  <si>
    <t>WYCENA NETTO</t>
  </si>
  <si>
    <t>ŚREDNIA</t>
  </si>
  <si>
    <t>Wypełnia Wykonawca</t>
  </si>
  <si>
    <t>ZADANIE NR 1 - Opatrunki gazowe z chlorheksydyną.</t>
  </si>
  <si>
    <t>MEDAN</t>
  </si>
  <si>
    <t>Opatrunek gazowy siatkowy nasączony parafiną z dodatkiem 0,5% roztworu chlorheksydyny.</t>
  </si>
  <si>
    <t>Opatr.</t>
  </si>
  <si>
    <t>15cm x 100cm (tolerancja +/- 10%)</t>
  </si>
  <si>
    <t>szt.</t>
  </si>
  <si>
    <t>5cm x 5cm 
(tolerancja +/- 10%)</t>
  </si>
  <si>
    <t>15cm x 20cm
(tolerancja +/- 10%)</t>
  </si>
  <si>
    <t>10cm x 10cm (tolerancja +/- 10%)</t>
  </si>
  <si>
    <t>Razem</t>
  </si>
  <si>
    <t>ZADANIE NR 2 - Opatrunki hydrokoloidowe.</t>
  </si>
  <si>
    <t>SKAMEX</t>
  </si>
  <si>
    <t>ZARYS</t>
  </si>
  <si>
    <t>Opatrunek hydrokoloidowy  z różnych koloidów, w postaci żelu.</t>
  </si>
  <si>
    <t>Żel</t>
  </si>
  <si>
    <t>15g</t>
  </si>
  <si>
    <t>Opatrunek samoprzylepny, hydrokoloidowy, podstawowy, na bazie 3 różnych koloidów.</t>
  </si>
  <si>
    <t>20cm x 20cm 
(tolerancja +/- 10%)</t>
  </si>
  <si>
    <t>15cm x 15cm 
(tolerancja +/- 10%)</t>
  </si>
  <si>
    <t>10cm x 10cm 
(tolerancja +/- 10%)</t>
  </si>
  <si>
    <t>nie mniejszy niż 5cm x 5cm</t>
  </si>
  <si>
    <t>Opatrunek hydrokoloidowy z różnego rodzaju koloidów, samoprzylepny, profilowany na kość krzyżową.</t>
  </si>
  <si>
    <t>nie mniejszy niż 12cm x 16cm</t>
  </si>
  <si>
    <t>Opatrunek hydrokoloidowy z różnego rodzaju koloidów samoprzylepny, profilowany na piętę, łokieć.</t>
  </si>
  <si>
    <t>nie mniejszy niż 8cm x 12cm</t>
  </si>
  <si>
    <t>ZADANIE NR 3 - Opatrunki hydrożelowe, opatrunki z miodem Manuka.</t>
  </si>
  <si>
    <t>KIKGEL</t>
  </si>
  <si>
    <t>Przezroczysty opatrunek hydrożelowy z naturalnych i syntetycznych polimerów, o grubości hydrożelu ok.3,5mm i zwartości wody ponad 90%, do stosowania w leczeniu ran, typu Aqua-Gel.</t>
  </si>
  <si>
    <t>6cm x 12cm</t>
  </si>
  <si>
    <t>10cm x 12cm</t>
  </si>
  <si>
    <t>12cm x 24cm</t>
  </si>
  <si>
    <t>Opatrunek hydrożelowy z naturalnych i syntetycznych polimerów: poliwinylopirolidonu, glikolu polietylenowego, agaru usieciowanego za pomocą wiązki elektronów, przepuszczalny dla powietrza, biozgodny typu BurnTec.</t>
  </si>
  <si>
    <t>na twarz         25cm x 25cm</t>
  </si>
  <si>
    <t>szt</t>
  </si>
  <si>
    <t>op.</t>
  </si>
  <si>
    <t>10cm x 10cm</t>
  </si>
  <si>
    <t>20cm x 20cm</t>
  </si>
  <si>
    <t>ZADANIE NR 4 - Opatrunki piankowe i gazowe.</t>
  </si>
  <si>
    <t>HARTMANN</t>
  </si>
  <si>
    <t>LOHMANN</t>
  </si>
  <si>
    <t>Opatrunek piankowy wysokochłonny nieprzylepny.</t>
  </si>
  <si>
    <t>15cm x 15cm (tolerancja +/- 10%)</t>
  </si>
  <si>
    <t>Opatrunek piankowy wysokochłonny samoprzylepny.</t>
  </si>
  <si>
    <t xml:space="preserve"> 12,5cm x 12,5cm (tolerancja +/- 10%)</t>
  </si>
  <si>
    <t>Opatrunek piankowy, wysokochłonny, samoprzylepny, profilowany na kość krzyżową.</t>
  </si>
  <si>
    <t>nie mniejszy niż
16,9cm x 18cm</t>
  </si>
  <si>
    <t>Opatrunek piankowy, wysokochłonny, samoprzylepny, profilowany na łokieć/ piętę.</t>
  </si>
  <si>
    <t>nie mniejszy niż
10,5cm x 13,5cm</t>
  </si>
  <si>
    <t>Opatrunek gazowy siatkowy, nasączony neutralną maścią.</t>
  </si>
  <si>
    <t>10cm x 20cm (tolerancja+/-10%)</t>
  </si>
  <si>
    <t>10cm x 10cm (tolerancja+/-10%)</t>
  </si>
  <si>
    <t xml:space="preserve">Siatkowy rękaw opatrunkowy, o długości w stanie swobodnym 11,6m, wielkość na dłoń, ramię dorosłego i stopę dorosłego. </t>
  </si>
  <si>
    <t>1m</t>
  </si>
  <si>
    <t>mb.*</t>
  </si>
  <si>
    <t>* - opis określa długość mb. w stanie rozciągniętym</t>
  </si>
  <si>
    <t>ZADANIE NR 5 - Opatrunki hydrowłókniste.</t>
  </si>
  <si>
    <t>Opatrunek hydrowłóknisty nawilżający.</t>
  </si>
  <si>
    <t>Opatrunek hydrowłóknisty nawilżający w postaci paska lub taśmy, z możliwością przycinania.</t>
  </si>
  <si>
    <t>2cm x 45cm 
(tolerancja +/-10%)</t>
  </si>
  <si>
    <t>ZADANIE NR 6 - Opatrunki hydrowłókniste z jonami srebra.</t>
  </si>
  <si>
    <t>Opatrunek hydrowłóknisty przeciwbakteryjny, nawilżający z jonami srebra.</t>
  </si>
  <si>
    <t>Opatrunek hydrowłóknisty przeciwbakteryjny, nawilżający z jonami srebra i substancjami zwalczającymi biofilm.</t>
  </si>
  <si>
    <t>Elastyczny, sterylny, hydrowłóknisty opatrunek do ran pooperacyjnych ze srebrem.</t>
  </si>
  <si>
    <t>9cm x 25cm 
(tolerancja +/- 10%)</t>
  </si>
  <si>
    <r>
      <rPr>
        <b/>
        <sz val="8"/>
        <rFont val="Arial Narrow"/>
        <family val="2"/>
        <charset val="238"/>
      </rPr>
      <t>ZADANIE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NR</t>
    </r>
    <r>
      <rPr>
        <sz val="8"/>
        <rFont val="Arial Narrow"/>
        <family val="2"/>
        <charset val="238"/>
      </rPr>
      <t xml:space="preserve"> 7 </t>
    </r>
    <r>
      <rPr>
        <b/>
        <sz val="8"/>
        <rFont val="Arial Narrow"/>
        <family val="2"/>
        <charset val="238"/>
      </rPr>
      <t>-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Opatrunki hydroaktywne.</t>
    </r>
  </si>
  <si>
    <t>Opatrunek do wypełniania rany z alginianem.</t>
  </si>
  <si>
    <t>nie mniejszy niż
7,5cm x 10cm</t>
  </si>
  <si>
    <t xml:space="preserve"> 20cm x 20cm (tolerancja +/- 10%)</t>
  </si>
  <si>
    <t>Opatrunek chłonny piankowy z hydrożelem.</t>
  </si>
  <si>
    <t>10cm x 10cm 
(tolerancja +/-10%)</t>
  </si>
  <si>
    <t>10cm x 20cm
 (tolerancja +/-10%)</t>
  </si>
  <si>
    <t>Opatrunek chłonny piankowy z hydrożelem, profilowany na piętę.</t>
  </si>
  <si>
    <t>18cm x 18,5cm 
(tolerancja +/-10%)</t>
  </si>
  <si>
    <t>Opatrunek chłonny piankowy z hydrożelem profilowany na kość krzyżową.</t>
  </si>
  <si>
    <t>18cm x 18cm 
(tolerancja +/-10%)</t>
  </si>
  <si>
    <t xml:space="preserve">Opatrunek hydroaktywny z mechanizmem płucząco-absorpcyjnym do aktywnego oczyszczania ran. </t>
  </si>
  <si>
    <t>7,5cm x 7,5cm
 (tolerancja +/- 10%)</t>
  </si>
  <si>
    <t>Opatrunek włókninowy do mocowania kaniul, hipoalergiczny, samoprzylepny, z wkładem chłonnym i wyściółką pod kaniulę.</t>
  </si>
  <si>
    <t>8cm x 6cm (tolerancja+/-10%)</t>
  </si>
  <si>
    <t>Opatrunek foliowy wzmocniony włókniną do mocowania kaniul, hipoalergiczny, samoprzylepny.</t>
  </si>
  <si>
    <t>9cm x 7cm (tolerancja+/-10%)</t>
  </si>
  <si>
    <t>12cm x 10cm (tolerancja+/-10%)</t>
  </si>
  <si>
    <t>Opatrunek piankowy wysokochłonny pod rurkę tracheostomijną</t>
  </si>
  <si>
    <t>8cm x 8cm
 (tolerancja +/- 10%)</t>
  </si>
  <si>
    <r>
      <rPr>
        <sz val="8"/>
        <rFont val="Arial Narrow"/>
        <family val="2"/>
        <charset val="238"/>
      </rPr>
      <t>2 000</t>
    </r>
  </si>
  <si>
    <t>Tupfery z gazy, 6cmx6cm, jałowe, z nitką radiacyjną, 24nitki.</t>
  </si>
  <si>
    <t>6cm x 6cm</t>
  </si>
  <si>
    <t xml:space="preserve">ZADANIE NR 8 - Opatrunki lipidokoloidowe. </t>
  </si>
  <si>
    <t>NEOMED</t>
  </si>
  <si>
    <t>Samoprzylepny opatrunek z warstwą lipido-koloidową (TLC), pianką poliuretanową i wodoodporną cienką warstwą zewnetrzną z silikonowym przylepcem na brzegach, profilowany na kość krzyżową, miękki.</t>
  </si>
  <si>
    <t xml:space="preserve">Opatrunek wykonany w technologii lipido-koloidowej (TLC), impregnowany solami srebra. </t>
  </si>
  <si>
    <t>Opatrunek z warstwą lipido-koloidową (TLC) i wysokochłonnymi włóknami poliakrylanu o właściwościach hydro-oczyszczających.</t>
  </si>
  <si>
    <t xml:space="preserve">Opatrunek z warstwą lipido-koloidową (TLC) i wysokochłonnymi włóknami poliakrylanu o właściwościach hydro-oczyszczających. </t>
  </si>
  <si>
    <t>15cm x 15cm</t>
  </si>
  <si>
    <t xml:space="preserve">Opatrunek z warstwą lipido-koloidową (TLC) impregnowaną srebrem i wysokochłonnymi włóknami poliakrylanu o właściwościach hydro-oczyszczających. </t>
  </si>
  <si>
    <r>
      <t xml:space="preserve">Opatrunek w postaci taśmy z wysokochłonnych włókien poliakrylanu. </t>
    </r>
    <r>
      <rPr>
        <strike/>
        <sz val="8"/>
        <rFont val="Arial Narrow"/>
        <family val="2"/>
        <charset val="238"/>
      </rPr>
      <t/>
    </r>
  </si>
  <si>
    <t>40cm x 5cm</t>
  </si>
  <si>
    <t xml:space="preserve">Opatrunek z warstwą lipido-koloidową (TLC) zawierającą  cząsteczki nanooligosacharydów (TLC-NOSF) i wysokochłonnymi włóknami poliakrylanu o właściwościach hydro-oczyszczających. </t>
  </si>
  <si>
    <r>
      <t>Samoprzylepny opatrunek z warstwą lipido-koloidową (TLC) zawierającą cząsteczki nanooligosacharydów (TLC-NOSF), wysokochłonnymi włóknami poliakrylanu o właściwościach hydro-oczyszczających, warstwą pianki poliuretanowej i wodoodporną, paroprzepuszczalną warstwą zewnętrzną, z silikonowym przylepcem na brzegach.</t>
    </r>
    <r>
      <rPr>
        <strike/>
        <sz val="8"/>
        <color rgb="FFFF0000"/>
        <rFont val="Arial Narrow"/>
        <family val="2"/>
        <charset val="238"/>
      </rPr>
      <t/>
    </r>
  </si>
  <si>
    <t>12cm x 12cm</t>
  </si>
  <si>
    <t xml:space="preserve">Opatrunek z siatki poliestrowej, wykonany w technologii lipido-koloidowej (TLC), zawierający cząsteczki nanooligosacharydów (TLC-NOSF), elastyczny, stanowiący warstwę kontaktową. </t>
  </si>
  <si>
    <t>ZADANIE NR 9 - Opatrunki z węglem aktywowanym.</t>
  </si>
  <si>
    <t xml:space="preserve">Opatrunek jałowy z monofilamentowych włókien poliestrowych do opracowywania ran w każdej z faz leczenia po aktywacji 0,9% roztworem NaCl. </t>
  </si>
  <si>
    <t>Opatrunek w postaci kompresu, jałowy, zawierający materiał chłonny, z węglem aktywowanym, pochłaniający nieprzyjemny zapach, paroprzepuszczalny.</t>
  </si>
  <si>
    <t xml:space="preserve">Opatrunek w postaci kompresu, jałowy, zawierający chłonną włókninę, z węglem aktywowanym , impregnowany srebrem, pochłaniający nieprzyjemny zapach, do ran powierzchownych. </t>
  </si>
  <si>
    <t>Opatrunek w postaci kompresu, jałowy, zawierający chłonną włókninę, z węglem aktywowanym , impregnowany srebrem, pochłaniający nieprzyjemny zapach, do ran powierzchownych.</t>
  </si>
  <si>
    <t>10cm x 20cm</t>
  </si>
  <si>
    <t>Opatrunek włókninowy wysokochłonny z warstwą aluminiową pod rurkę tracheostomijną</t>
  </si>
  <si>
    <t>8cm x 9cm (tolerancja +/-10%)</t>
  </si>
  <si>
    <t>Kompresy celulozowe z 10-warstw, nawinięte na rolkę, połączone ze sobą, z perforacją umożliwiającą podział</t>
  </si>
  <si>
    <t>Kompr.</t>
  </si>
  <si>
    <t>rozmiar pojedynczego kompresu: 4cm x 5cm</t>
  </si>
  <si>
    <t>2 rolki po 500 szt.</t>
  </si>
  <si>
    <t>ZADANIE NR 10 - Opatrunki samoprzylepne pooperacyjne.</t>
  </si>
  <si>
    <t>Opatrunek samoprzylepny pooperacyjny, włókninowy, hipoalergiczny, jałowy, z warstwą chłonną.</t>
  </si>
  <si>
    <t>10cm x 8cm (tolerancja +/- 10%)</t>
  </si>
  <si>
    <t>15cm x 8cm (tolerancja +/- 10%)</t>
  </si>
  <si>
    <t>20cm x 10cm (tolerancja +/- 10%)</t>
  </si>
  <si>
    <t>Opatrunek samoprzylepny pooperacyjny włókninowy, hipoalergiczny, jałowy, z warstwą chłonną.</t>
  </si>
  <si>
    <t>25cm x 10cm (tolerancja +/- 10%)</t>
  </si>
  <si>
    <t>35cm x 10cm (tolerancja +/- 10%)</t>
  </si>
  <si>
    <t>ZADANIE NR 11 - Opatrunek do mocowania kaniul</t>
  </si>
  <si>
    <t>ZADANIE NR 12 - Opatrunki poliuretanowe.</t>
  </si>
  <si>
    <t>Opatrunek poliuretanowy przezroczysty, paroprzepuszczalny, hipoalergiczny, samoprzylepny, z ramką na hipoalergiczny klej.</t>
  </si>
  <si>
    <t>10cm x 12cm (tolerancja +/- 10%)</t>
  </si>
  <si>
    <t>ZADANIE NR 13 - Opatrunek dla Stacji Dializ.</t>
  </si>
  <si>
    <t>MEDICA</t>
  </si>
  <si>
    <t>Opatrunek z hemostatycznym wkładem chłonnym, hipoalergiczny, jałowy, do zabezpieczenia miejsca wkłucia po usunięciu igieł stosowanych w trakcie dializy.</t>
  </si>
  <si>
    <t>opatr. 30-38mm x 72mm z wkładem hemostat.
15-18mm x 20mm (tolerancja +/- 10%)</t>
  </si>
  <si>
    <t>ZADANIE NR 14 - Gąbki hemostatyczne.</t>
  </si>
  <si>
    <t>PROMEDICA</t>
  </si>
  <si>
    <t>MEDICUS</t>
  </si>
  <si>
    <t>Gąbka hemostatyczna z żelatyny wieprzowej do zębodołu, jałowa, wchłanialna, typu Spongostan Dental, Gelita Dental, Surgispon Dental, Medispon Dental, Clinisponge Dental.</t>
  </si>
  <si>
    <t xml:space="preserve">Gąbka żelatynowa     </t>
  </si>
  <si>
    <t>10mm x 10mm x 10mm</t>
  </si>
  <si>
    <t xml:space="preserve">Gąbka hemostatyczna z żelatyny wieprzowej, jałowa, wchłanialna, typu Spongostan Special, Clinisponge Special, Medispon Special, Surgispon Special. </t>
  </si>
  <si>
    <t>70-80mm x 50mm x 1mm</t>
  </si>
  <si>
    <t xml:space="preserve">Gąbka hemostatyczna z żelatyny wieprzowej, jałowa, wchłanialna, typu Spongostan Standard, Clinisponge Standard, Medispon Standard, Surgispon Standard. </t>
  </si>
  <si>
    <t xml:space="preserve">Gąbka żelatynowa    </t>
  </si>
  <si>
    <t>80mm x 50mm x 10mm</t>
  </si>
  <si>
    <t>ZADANIE NR 15 - Tampony donosowe.</t>
  </si>
  <si>
    <t>Tampon donosowy z rozprężalnej gąbki poliwinylowej o właściwościach hemostatycznych, ze sznurkiem z nici jedwabnej, pakowany pojedynczo, z możliwością aplikacji i usuwania bez przyklejania się tamponu do rany.</t>
  </si>
  <si>
    <t>Gąbka</t>
  </si>
  <si>
    <t>8cm x 2cm x 1,5cm</t>
  </si>
  <si>
    <t>5,5cm x 2cm x 1,5cm</t>
  </si>
  <si>
    <t>Tampon donosowy z rozprężalnej gąbki poliwinylowej o właściwościach hemostatycznych, z zewnętrzną warstwą gazy hemostatycznej z karboksymetylocelulozy, ze sznurkiem z nici jedwabnej, pakowany pojedynczo, z możliwością aplikacji i usuwania bez przyklejania się tamponu do rany.</t>
  </si>
  <si>
    <t xml:space="preserve">Gąbka z gazą hemostatyczną </t>
  </si>
  <si>
    <t>ZADANIE NR 16 - Tampony gazowe donosowe.</t>
  </si>
  <si>
    <t>MEDAG</t>
  </si>
  <si>
    <t>Tampony gazowe, spiczaste, sterylne, z nicią, z nitką radiacyjną, długości 8cm, pakowane po 10szt.</t>
  </si>
  <si>
    <t>8cm</t>
  </si>
  <si>
    <t>Tampony gazowe, spiczaste, sterylne, z nicią, z nitką radiacyjną, długości 13cm, pakowane po 10szt.</t>
  </si>
  <si>
    <t>13cm</t>
  </si>
  <si>
    <t>Tampony gazowe, spiczaste, sterylne, bez nici, z nitką radiacyjną, długości 8cm, pakowane po 10szt.</t>
  </si>
  <si>
    <t>Tampony gazowe, spiczaste, sterylne, bez nici, z nitką radiacyjną, długości 13cm, pakowane po 10szt.</t>
  </si>
  <si>
    <t>Stabilizator zewnętrzny, nosowy, termoplastyczny, biały, kształt trapezu, strona wewnętrzna samoprzylepna, rozmiar 66x42x45mm, grubość 2,4mm, w zestawie 3 samoprzylepne gąbki, opakowanie zbiorcze a.10 szt.</t>
  </si>
  <si>
    <t>Stabilizator nosowy</t>
  </si>
  <si>
    <t>66mm x 42mm x 45mm, grubość 2,4mm</t>
  </si>
  <si>
    <t>ZADANIE NR 17 - Przylepce.</t>
  </si>
  <si>
    <t>Przylepiec z włókniny w rolce, pakowany w kartonik.</t>
  </si>
  <si>
    <t>Plaster</t>
  </si>
  <si>
    <t>10m x 10cm</t>
  </si>
  <si>
    <t>10m x 20cm,</t>
  </si>
  <si>
    <t>10m x 15cm</t>
  </si>
  <si>
    <t>Przylepiec na porowatej, przezroczystej folii, na szpulce/rolce.</t>
  </si>
  <si>
    <t>2,5cm x 9,2m</t>
  </si>
  <si>
    <t>1,25cm x 9,2m</t>
  </si>
  <si>
    <t>Przylepiec na sztucznym jedwabiu o ząbkowanych brzegach, na szpulce/rolce.</t>
  </si>
  <si>
    <t>5cm x 9,2m</t>
  </si>
  <si>
    <t>Plaster włókninowy  z opatrunkiem.</t>
  </si>
  <si>
    <t>1m x 8cm</t>
  </si>
  <si>
    <t>1m x 6cm</t>
  </si>
  <si>
    <t>ZADANIE NR 18 - Gaza bawełniana.</t>
  </si>
  <si>
    <t>TZMO</t>
  </si>
  <si>
    <t>POLMIL</t>
  </si>
  <si>
    <t>Gaza bawełniana min. 17 nitkowa, szer. min 90cm, w składkach, klasa II, reguła 6.</t>
  </si>
  <si>
    <t>Gaza</t>
  </si>
  <si>
    <t>szer min. 0,9m</t>
  </si>
  <si>
    <t>mb</t>
  </si>
  <si>
    <t>ZADANIE NR 19 - Lignina, wata opatrunkowa</t>
  </si>
  <si>
    <t>Lignina miękka, niepyląca, chłonna, bielona, wyrób medyczny.</t>
  </si>
  <si>
    <t>Arkusz</t>
  </si>
  <si>
    <t>60cm x 40cm</t>
  </si>
  <si>
    <t>kg</t>
  </si>
  <si>
    <t>Lignina miękka, niepyląca, chłonna</t>
  </si>
  <si>
    <t>Rolka</t>
  </si>
  <si>
    <t>150g</t>
  </si>
  <si>
    <t>Wata opatrunkowa bawełniana biała, wyrób medyczny.</t>
  </si>
  <si>
    <t>Wata</t>
  </si>
  <si>
    <t>500g</t>
  </si>
  <si>
    <t>ZADANIE NR 20 - Kompresy.</t>
  </si>
  <si>
    <t xml:space="preserve">Kompresy gazowe jałowe (min. 17 nitek i 8 warstw) z podwijanymi brzegami w opakowaniu jednostkowym typu papier-folia zapewniającym sterylność wyrobu. </t>
  </si>
  <si>
    <t>Komp.</t>
  </si>
  <si>
    <t xml:space="preserve">Kompresy gazowe jałowe (min. 17 nitek i 8 warstw) z podwijanymi brzegami w opakowaniu jednostkowym typu papier-folia zapewniającym sterylnośc wyrobu. </t>
  </si>
  <si>
    <t xml:space="preserve">Kompresy gazowe jałowe (min. 17nitek i 12 warstw) z podwijanymi do wewnątrz brzegami w opakowaniu jednostkowym typu papier-folia zapewniającym sterylność wyrobu. </t>
  </si>
  <si>
    <t xml:space="preserve">Kompresy gazowe jałowe (min. 17nitek i 12 warstw)z podwijanymi do wewnątrz brzegami w opakowaniu jednostkowym typu papier-folia zapewniającym sterylność wyrobu. </t>
  </si>
  <si>
    <t>5cm x 5cm</t>
  </si>
  <si>
    <t xml:space="preserve">Kompresy gazowe jałowe (min. 17 nitek i 12 warstw) z podwijanymi brzegami w opakowaniu jednostkowym typu papier-folia zapewniającym sterylność wyrobu. </t>
  </si>
  <si>
    <t>7,5cm x 7,5cm</t>
  </si>
  <si>
    <t xml:space="preserve">Kompresy gazowe jałowe (min. 17 nitek i 8 warstw) z podwijanymi brzegami w opakowaniu jednostkowym typu papier-folia zapewniającym sterylność wyrobu.  </t>
  </si>
  <si>
    <r>
      <t>Opatrunek oczny jałowy, zbudowany z</t>
    </r>
    <r>
      <rPr>
        <u/>
        <sz val="8"/>
        <rFont val="Arial Narrow"/>
        <family val="2"/>
        <charset val="238"/>
      </rPr>
      <t> jednej</t>
    </r>
    <r>
      <rPr>
        <sz val="8"/>
        <rFont val="Arial Narrow"/>
        <family val="2"/>
        <charset val="238"/>
      </rPr>
      <t xml:space="preserve"> warstwy waty bawełnianej (100%) o chłonności nie mniejszej niż 23g/g, zawiniętej w chłonną gazę bawełnianą, 17- nitkową,hydrofilową. o chłonności wody nie mniejszej niż 13,2g/g, czas tonięcia max.1,03s (wg PN-EN 14 079). Brzegi gazy dokładnie zawinięte do środka, brak wysnuwających się nitek oraz waty.</t>
    </r>
  </si>
  <si>
    <t>5cm x 6cm</t>
  </si>
  <si>
    <r>
      <t xml:space="preserve">Opatrunek oczny jałowy, zbudowany z </t>
    </r>
    <r>
      <rPr>
        <u/>
        <sz val="8"/>
        <rFont val="Arial Narrow"/>
        <family val="2"/>
        <charset val="238"/>
      </rPr>
      <t>dwóch</t>
    </r>
    <r>
      <rPr>
        <sz val="8"/>
        <rFont val="Arial Narrow"/>
        <family val="2"/>
        <charset val="238"/>
      </rPr>
      <t xml:space="preserve"> warstw waty bawełnianej (100%) o chłonności wody nie mniejszej niż 23g/g, zawiniętych w chłonną gazę bawełnianą 17- nitkową, hydrofilową. o chłonności wody nie mniejszej niż 13,2g/g, czas tonięcia
max. 1,03s (wg PN-EN 14 079). Brzegi gazy dokładnie zawinięte do środka, brak wysnuwających się nitek oraz waty.</t>
    </r>
  </si>
  <si>
    <t>Kompres na nos niejałowy, wykonany z czterech kompresów o wymiarach 7,5x7,5cm, czterowarstwowych, z włókniny wiskozowo-poliestrowej (wiskoza 67%, poliester 33%), o masie powierzchniowej 30g/m2, chłonności min. 800%, zewnętrzną warstwę stanowi bandaż dziany, którego końce przechodzą w długie troki (35 i 70cm). Bandaż, z którego zbudowany jest opatrunek: wykonany w 100% z włókna wiskozowego., masa powierzchniowa 27g/m2 (+/-2g/m2) (PN-P-04613), siła zrywająca min. 45N/5cm (PN-EN-29073-3).</t>
  </si>
  <si>
    <t>7,5cm x 4cm</t>
  </si>
  <si>
    <r>
      <t>Tupfery 15*15 (kule) jałowe z nitką kontrastującą w RTG pakowane max. po 10 szt.,</t>
    </r>
    <r>
      <rPr>
        <sz val="8"/>
        <rFont val="Arial Narrow"/>
        <family val="2"/>
        <charset val="238"/>
      </rPr>
      <t xml:space="preserve"> wykonane z gazy 17-nitkowej., chłonność wody min. 13,2 g/g, czas tonięcia maks. 1,03 s (wg PN- EN 14 079).</t>
    </r>
  </si>
  <si>
    <t>Kule 15cm x 15cm</t>
  </si>
  <si>
    <r>
      <t>Setony jałowe 2m*5cm 4warstwy,</t>
    </r>
    <r>
      <rPr>
        <sz val="8"/>
        <rFont val="Arial Narrow"/>
        <family val="2"/>
        <charset val="238"/>
      </rPr>
      <t xml:space="preserve"> wykonane z gazy 17-nitkowej.</t>
    </r>
    <r>
      <rPr>
        <strike/>
        <sz val="8"/>
        <rFont val="Arial Narrow"/>
        <family val="2"/>
        <charset val="238"/>
      </rPr>
      <t xml:space="preserve">, </t>
    </r>
    <r>
      <rPr>
        <sz val="8"/>
        <rFont val="Arial Narrow"/>
        <family val="2"/>
        <charset val="238"/>
      </rPr>
      <t>chłonność wody nie mniejsza niż 13,2g/g, czas tonięcia nie więcej niż 1,03s (wg PN-EN 14 079).</t>
    </r>
  </si>
  <si>
    <t>2m x 5cm</t>
  </si>
  <si>
    <r>
      <t>Setony jałowe 2m*1cm 4warstwy,</t>
    </r>
    <r>
      <rPr>
        <sz val="8"/>
        <rFont val="Arial Narrow"/>
        <family val="2"/>
        <charset val="238"/>
      </rPr>
      <t xml:space="preserve"> wykonane z gazy 17-nitkowej. chłonność wody nie mniejsza niż 13,2g/g, czas tonięcia nie więcej niż 1,03s (PN-EN 14 079).</t>
    </r>
  </si>
  <si>
    <t>2m x 1cm</t>
  </si>
  <si>
    <t xml:space="preserve">Kompresy gazowe jałowe z nitką radiacyjną (min. 17 nitek i 8 warstw) z podwijanymi do wewnątrz brzegami w opakowaniu jednostkowym typu papier-folia zapewniającym sterylność wyrobu. </t>
  </si>
  <si>
    <t>Kompresy gazowe jałowe z nitką radiacyjną (min. 17nitek i 12 warstw) z podwijanymi do wewnątrz brzegami w opakowaniu jednostkowym typu papier-folia zapewniającym sterylność wyrobu.</t>
  </si>
  <si>
    <t>Opaska elastyczna jałowa, tkana, zawierająca w składzie bawełnę.</t>
  </si>
  <si>
    <t>Opaska</t>
  </si>
  <si>
    <t>4m x 15cm</t>
  </si>
  <si>
    <t>Opaska wyścielająca podgipsowa jałowa.</t>
  </si>
  <si>
    <t>3m x 15cm</t>
  </si>
  <si>
    <t>Gaza 1/2m2 jałowa (min. 17 nitek).</t>
  </si>
  <si>
    <t>1/2m2</t>
  </si>
  <si>
    <t>Gaza 1m2 jałowa (min. 17 nitek).</t>
  </si>
  <si>
    <t>1m2</t>
  </si>
  <si>
    <t>ZADANIE NR 21 - Kompresy gazowe niejałowe</t>
  </si>
  <si>
    <t>Kompresy gazowe niejałowe (min. 17 nitek i 8 warstw) z podwijanymi brzegami.</t>
  </si>
  <si>
    <t>ZADANIE NR 22 - Serwety.</t>
  </si>
  <si>
    <t>Serweta jałowa operacyjna z nitką lub znacznikiem radiacyjnym i tasiemką (min. 17 nitek i 4 warstwowe), nitka wpleciona lub przyszyta w trakcie produkcji serwety (w procesie technologicznym), jałowo pakowane max. po 5 szt.</t>
  </si>
  <si>
    <t>45cm x 45cm (tolerancja +/- 10%)</t>
  </si>
  <si>
    <t>Serweta jałowa operacyjna z nitką lub znacznikiem radiacyjnym i tasiemką (min. 17 nitek i 4 warstwowe), nitka wpleciona lub przyszyta w trakcie produkcji serwety (w procesie technologicznym), jałowo pakowane max. po 5szt.</t>
  </si>
  <si>
    <t>45cm  x70cm (tolerancja +/- 10%)</t>
  </si>
  <si>
    <t>Serweta jałowa opercyjna z nitką lub znacznikiem radiacyjnym i tasiemką (min. 17 nitek i 4 warstwowe), nitka wpleciona lub przyszyta w trakcie produkcji serwety (w procesie technologicznym), jałowo pakowane max. po 5szt.</t>
  </si>
  <si>
    <t>90cm x 75cm</t>
  </si>
  <si>
    <t>ZADANIE NR 23 - Neurokompresy.</t>
  </si>
  <si>
    <t>Kompres neurochirurgiczny, wykonany z włókniny wiskozowo poliestrowej o chłonności min. 800 % (dla jednej warstwy), 4 warstwy, z przymocowaną na stałe nitką RTG o długości nominalnej 30 cm, wyrób medyczny klasa III reg 6. Zawartość neurotoksyn we włókninie wiskozowo-poliestrowej po jałowieniu maksymalnie 1,8 EU/180 cm2 (wg Farmakopea Polska cz. IX). Neurokompresy pakowane w opakowanie typu blister. Blister - 10 szt. neurokompresów.</t>
  </si>
  <si>
    <t>Neurokompres</t>
  </si>
  <si>
    <t>blister</t>
  </si>
  <si>
    <t>Zad. 23 poz. 1 Wykonawca zobowiązany jest podać numery katalogowe wszystkich wymaganych przez Zamawiającego rozmiarów celem identyfikacji wyrobów.</t>
  </si>
  <si>
    <t>ZADANIE NR 24 - Opaski.</t>
  </si>
  <si>
    <r>
      <t>Opaska elastyczna tkana,</t>
    </r>
    <r>
      <rPr>
        <sz val="8"/>
        <color rgb="FFFF0000"/>
        <rFont val="Arial Narrow"/>
        <family val="2"/>
        <charset val="238"/>
      </rPr>
      <t xml:space="preserve"> </t>
    </r>
    <r>
      <rPr>
        <sz val="8"/>
        <rFont val="Arial Narrow"/>
        <family val="2"/>
        <charset val="238"/>
      </rPr>
      <t>z zapinką, pakowana po 1szt. w kartoniku.</t>
    </r>
  </si>
  <si>
    <t>5m x 15cm</t>
  </si>
  <si>
    <t>5m x 10cm</t>
  </si>
  <si>
    <t>Opaska opatrunkowa dziana a' 1 szt.</t>
  </si>
  <si>
    <t>4m x 5cm</t>
  </si>
  <si>
    <t>4m x 10cm</t>
  </si>
  <si>
    <t>Chusta trójkątna bawełniana.</t>
  </si>
  <si>
    <t>ZADANIE NR 25 - Opaski gipsowe.</t>
  </si>
  <si>
    <t>Opaska gipsowa szybkowiążąca (czas wiązania 2-4 minuty).</t>
  </si>
  <si>
    <t>2,7-3m x 10cm</t>
  </si>
  <si>
    <r>
      <rPr>
        <sz val="8"/>
        <rFont val="Arial Narrow"/>
        <family val="2"/>
        <charset val="238"/>
      </rPr>
      <t>1 000</t>
    </r>
  </si>
  <si>
    <t>2,7-3m x 12-12,5cm</t>
  </si>
  <si>
    <r>
      <rPr>
        <sz val="8"/>
        <rFont val="Arial Narrow"/>
        <family val="2"/>
        <charset val="238"/>
      </rPr>
      <t>1 200</t>
    </r>
  </si>
  <si>
    <t>2,7-3m x 20cm</t>
  </si>
  <si>
    <r>
      <rPr>
        <sz val="8"/>
        <rFont val="Arial Narrow"/>
        <family val="2"/>
        <charset val="238"/>
      </rPr>
      <t>5 100</t>
    </r>
  </si>
  <si>
    <r>
      <rPr>
        <sz val="8"/>
        <rFont val="Arial Narrow"/>
        <family val="2"/>
        <charset val="238"/>
      </rPr>
      <t>6 100</t>
    </r>
  </si>
  <si>
    <t>Opaska wyścielająca podgipsowa</t>
  </si>
  <si>
    <r>
      <rPr>
        <sz val="8"/>
        <rFont val="Arial Narrow"/>
        <family val="2"/>
        <charset val="238"/>
      </rPr>
      <t>6 600</t>
    </r>
  </si>
  <si>
    <t>3m x 10cm</t>
  </si>
  <si>
    <t>ZADANIE NR 26 - Pianka.</t>
  </si>
  <si>
    <t>Profesionalna pianka czyszcząco-pielęgnująca stosowana w zanieczyszczeniach skóry w okolicach narządów płciowych, przy zmianie środka chłonnego np.: Esemtan lub Seni Care.</t>
  </si>
  <si>
    <t>Pianka</t>
  </si>
  <si>
    <t>500ml</t>
  </si>
  <si>
    <t xml:space="preserve">Rozmiary do wyboru przez Zamawiającego na etapie realizacji umowy: 
10mm x 10mm
10mm x 50mm
10mm x 100mm
15mm x 15mm
15mm x 100mm 
20mm x 40mm 
20mm x 50mm 
20mm x 60mm
20mm x 100mm
25mm x 25mm  
25mm x 75mm 
25mm x 100mm
30mm x 30mm
30mm x 50mm 
30mm  75mm  
30mm x 90mm  
50mm x 90mm  </t>
  </si>
  <si>
    <t>Siatkowy rękaw opatrunkowy, o długości w stanie swobodnym 11,6m, wielkość na nogę i ramię dorosłego.</t>
  </si>
  <si>
    <t>Siatkowy rękaw opatrunkowy, o długości w stanie swobodnym 11,6m, wielkość na głowę dorosłego.</t>
  </si>
  <si>
    <t>Siatkowy rękaw opatrunkowy, o długości w stanie swobodnym 11,6m, wielkość na biodro, brzuch, tułów dorosłego.</t>
  </si>
  <si>
    <t xml:space="preserve">Siatkowy rękaw opatrunkowy, o długości w stanie swobodnym 11,6m, wielkość na bardzo duży tułów, klatkę piersiową, duże udo dorosłego. </t>
  </si>
  <si>
    <t>Poz. 1-9 i 16-17 Wyroby medyczne należące do klasy II reguła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</si>
</sst>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#,##0.00_ ;[Red]\-#,##0.00\ "/>
    <numFmt numFmtId="165" formatCode="_-* #,##0.00\ [$zł-415]_-;\-* #,##0.00\ [$zł-415]_-;_-* &quot;-&quot;??\ [$zł-415]_-;_-@_-"/>
  </numFmts>
  <fonts count="18">
    <font>
      <sz val="11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8"/>
      <name val="Arial Narrow"/>
      <family val="2"/>
      <charset val="238"/>
    </font>
    <font>
      <sz val="8"/>
      <color theme="1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sz val="8"/>
      <name val="Arial Narrow"/>
      <family val="2"/>
      <charset val="238"/>
    </font>
    <font>
      <b/>
      <i/>
      <sz val="8"/>
      <color theme="1"/>
      <name val="Arial Narrow"/>
      <family val="2"/>
      <charset val="238"/>
    </font>
    <font>
      <sz val="8"/>
      <color theme="1"/>
      <name val="Czcionka tekstu podstawowego"/>
      <family val="2"/>
      <charset val="238"/>
    </font>
    <font>
      <b/>
      <sz val="8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8"/>
      <color rgb="FFFF0000"/>
      <name val="Arial Narrow"/>
      <family val="2"/>
      <charset val="238"/>
    </font>
    <font>
      <sz val="10"/>
      <name val="Arial CE"/>
      <charset val="238"/>
    </font>
    <font>
      <sz val="8"/>
      <color theme="3" tint="0.39997558519241921"/>
      <name val="Arial Narrow"/>
      <family val="2"/>
      <charset val="238"/>
    </font>
    <font>
      <strike/>
      <sz val="8"/>
      <name val="Arial Narrow"/>
      <family val="2"/>
      <charset val="238"/>
    </font>
    <font>
      <strike/>
      <sz val="8"/>
      <color rgb="FFFF0000"/>
      <name val="Arial Narrow"/>
      <family val="2"/>
      <charset val="238"/>
    </font>
    <font>
      <sz val="11"/>
      <color indexed="8"/>
      <name val="Calibri"/>
      <family val="2"/>
      <charset val="238"/>
    </font>
    <font>
      <sz val="8"/>
      <color rgb="FF0070C0"/>
      <name val="Arial Narrow"/>
      <family val="2"/>
      <charset val="238"/>
    </font>
    <font>
      <u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5" fillId="0" borderId="0"/>
  </cellStyleXfs>
  <cellXfs count="10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" fontId="0" fillId="0" borderId="0" xfId="0" applyNumberFormat="1"/>
    <xf numFmtId="1" fontId="5" fillId="0" borderId="1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shrinkToFit="1"/>
    </xf>
    <xf numFmtId="9" fontId="9" fillId="0" borderId="1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shrinkToFit="1"/>
    </xf>
    <xf numFmtId="4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1" xfId="2" applyNumberFormat="1" applyFont="1" applyBorder="1" applyAlignment="1">
      <alignment horizontal="right" vertical="center" wrapText="1"/>
    </xf>
    <xf numFmtId="49" fontId="2" fillId="0" borderId="1" xfId="2" applyNumberFormat="1" applyFont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right" vertical="center" wrapText="1"/>
    </xf>
    <xf numFmtId="8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/>
    <xf numFmtId="0" fontId="0" fillId="0" borderId="1" xfId="0" applyBorder="1"/>
    <xf numFmtId="2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2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</cellXfs>
  <cellStyles count="3">
    <cellStyle name="Normalny" xfId="0" builtinId="0"/>
    <cellStyle name="Normalny_formularz_cenowy_zad._1-3 (1)_Xl0000090" xfId="2" xr:uid="{00000000-0005-0000-0000-000001000000}"/>
    <cellStyle name="Normalny_przetarg2014.2015opatrunki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XI194"/>
  <sheetViews>
    <sheetView tabSelected="1" view="pageBreakPreview" topLeftCell="A179" zoomScale="110" zoomScaleNormal="120" zoomScaleSheetLayoutView="110" workbookViewId="0">
      <selection activeCell="O107" sqref="O107"/>
    </sheetView>
  </sheetViews>
  <sheetFormatPr defaultRowHeight="14.25" outlineLevelCol="1"/>
  <cols>
    <col min="1" max="1" width="3.125" style="36" bestFit="1" customWidth="1"/>
    <col min="2" max="2" width="39.125" style="37" customWidth="1"/>
    <col min="3" max="3" width="8.25" style="37" customWidth="1"/>
    <col min="4" max="4" width="9.5" style="37" customWidth="1"/>
    <col min="5" max="5" width="4.625" style="36" customWidth="1"/>
    <col min="6" max="6" width="5.125" style="36" customWidth="1"/>
    <col min="7" max="7" width="6.875" style="38" customWidth="1"/>
    <col min="8" max="8" width="7.25" style="36" hidden="1" customWidth="1"/>
    <col min="9" max="9" width="4.875" style="36" bestFit="1" customWidth="1"/>
    <col min="10" max="10" width="8" style="38" customWidth="1"/>
    <col min="11" max="11" width="8" style="37" customWidth="1"/>
    <col min="12" max="12" width="4.625" style="37" bestFit="1" customWidth="1"/>
    <col min="13" max="13" width="7.625" style="37" bestFit="1" customWidth="1"/>
    <col min="14" max="14" width="9.625" style="72" customWidth="1"/>
    <col min="15" max="15" width="9.25" style="72" bestFit="1" customWidth="1"/>
    <col min="16" max="16" width="7.125" style="72" customWidth="1"/>
    <col min="17" max="17" width="7.125" style="73" customWidth="1"/>
    <col min="18" max="18" width="7" style="36" customWidth="1"/>
    <col min="19" max="19" width="7.875" style="36" customWidth="1"/>
    <col min="20" max="20" width="8" style="36" customWidth="1"/>
    <col min="21" max="21" width="5.75" style="36" customWidth="1"/>
    <col min="22" max="22" width="5.125" style="37" customWidth="1"/>
    <col min="23" max="26" width="9" hidden="1" customWidth="1" outlineLevel="1"/>
    <col min="27" max="27" width="0" style="35" hidden="1" customWidth="1" collapsed="1"/>
  </cols>
  <sheetData>
    <row r="1" spans="1:27" ht="63.75">
      <c r="A1" s="77" t="s">
        <v>0</v>
      </c>
      <c r="B1" s="77" t="s">
        <v>1</v>
      </c>
      <c r="C1" s="77" t="s">
        <v>2</v>
      </c>
      <c r="D1" s="77" t="s">
        <v>3</v>
      </c>
      <c r="E1" s="78" t="s">
        <v>4</v>
      </c>
      <c r="F1" s="77" t="s">
        <v>5</v>
      </c>
      <c r="G1" s="79" t="s">
        <v>6</v>
      </c>
      <c r="H1" s="77" t="s">
        <v>7</v>
      </c>
      <c r="I1" s="77" t="s">
        <v>8</v>
      </c>
      <c r="J1" s="40" t="s">
        <v>9</v>
      </c>
      <c r="K1" s="39" t="s">
        <v>10</v>
      </c>
      <c r="L1" s="39" t="s">
        <v>11</v>
      </c>
      <c r="M1" s="39" t="s">
        <v>12</v>
      </c>
      <c r="N1" s="41" t="s">
        <v>13</v>
      </c>
      <c r="O1" s="41" t="s">
        <v>14</v>
      </c>
      <c r="P1" s="41" t="s">
        <v>15</v>
      </c>
      <c r="Q1" s="42" t="s">
        <v>16</v>
      </c>
      <c r="R1" s="39" t="s">
        <v>17</v>
      </c>
      <c r="S1" s="39" t="s">
        <v>18</v>
      </c>
      <c r="T1" s="39" t="s">
        <v>19</v>
      </c>
      <c r="U1" s="39" t="s">
        <v>20</v>
      </c>
      <c r="V1" s="39" t="s">
        <v>21</v>
      </c>
      <c r="W1" s="81" t="s">
        <v>22</v>
      </c>
      <c r="X1" s="81"/>
      <c r="Y1" s="81"/>
      <c r="Z1" s="81"/>
      <c r="AA1" s="2" t="s">
        <v>23</v>
      </c>
    </row>
    <row r="2" spans="1:27" ht="14.25" customHeight="1">
      <c r="A2" s="77"/>
      <c r="B2" s="77"/>
      <c r="C2" s="77"/>
      <c r="D2" s="77"/>
      <c r="E2" s="78"/>
      <c r="F2" s="77"/>
      <c r="G2" s="80"/>
      <c r="H2" s="77"/>
      <c r="I2" s="77"/>
      <c r="J2" s="82" t="s">
        <v>24</v>
      </c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4"/>
      <c r="W2" s="3"/>
      <c r="X2" s="3"/>
      <c r="Y2" s="3"/>
      <c r="Z2" s="3"/>
      <c r="AA2" s="4"/>
    </row>
    <row r="3" spans="1:27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6"/>
      <c r="I3" s="5">
        <v>8</v>
      </c>
      <c r="J3" s="43">
        <v>9</v>
      </c>
      <c r="K3" s="5">
        <v>10</v>
      </c>
      <c r="L3" s="5">
        <v>11</v>
      </c>
      <c r="M3" s="5">
        <v>12</v>
      </c>
      <c r="N3" s="5">
        <v>13</v>
      </c>
      <c r="O3" s="5">
        <v>14</v>
      </c>
      <c r="P3" s="5">
        <v>15</v>
      </c>
      <c r="Q3" s="44">
        <v>16</v>
      </c>
      <c r="R3" s="5">
        <v>17</v>
      </c>
      <c r="S3" s="5">
        <v>18</v>
      </c>
      <c r="T3" s="5">
        <v>19</v>
      </c>
      <c r="U3" s="5">
        <v>20</v>
      </c>
      <c r="V3" s="5">
        <v>21</v>
      </c>
      <c r="W3" s="7"/>
      <c r="X3" s="7"/>
      <c r="Y3" s="7"/>
      <c r="Z3" s="7"/>
      <c r="AA3" s="4"/>
    </row>
    <row r="4" spans="1:27">
      <c r="A4" s="76" t="s">
        <v>25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8" t="s">
        <v>26</v>
      </c>
      <c r="X4" s="9"/>
      <c r="Y4" s="9"/>
      <c r="Z4" s="9"/>
      <c r="AA4" s="4"/>
    </row>
    <row r="5" spans="1:27" ht="35.1" customHeight="1">
      <c r="A5" s="6">
        <v>1</v>
      </c>
      <c r="B5" s="10" t="s">
        <v>27</v>
      </c>
      <c r="C5" s="11" t="s">
        <v>28</v>
      </c>
      <c r="D5" s="11" t="s">
        <v>29</v>
      </c>
      <c r="E5" s="6">
        <v>1</v>
      </c>
      <c r="F5" s="11" t="s">
        <v>30</v>
      </c>
      <c r="G5" s="12">
        <v>20</v>
      </c>
      <c r="H5" s="6">
        <v>25</v>
      </c>
      <c r="I5" s="11" t="s">
        <v>30</v>
      </c>
      <c r="J5" s="45"/>
      <c r="K5" s="46">
        <v>0</v>
      </c>
      <c r="L5" s="47"/>
      <c r="M5" s="74">
        <f>K5*(1+L5)</f>
        <v>0</v>
      </c>
      <c r="N5" s="48">
        <f>J5*K5</f>
        <v>0</v>
      </c>
      <c r="O5" s="48">
        <f>N5*(1+L5)</f>
        <v>0</v>
      </c>
      <c r="P5" s="11"/>
      <c r="Q5" s="49"/>
      <c r="R5" s="11"/>
      <c r="S5" s="15"/>
      <c r="T5" s="50"/>
      <c r="U5" s="11"/>
      <c r="V5" s="16"/>
      <c r="W5" s="9">
        <v>51</v>
      </c>
      <c r="X5" s="9"/>
      <c r="Y5" s="9"/>
      <c r="Z5" s="9"/>
      <c r="AA5" s="13">
        <f>AVERAGE(W5:Z5)</f>
        <v>51</v>
      </c>
    </row>
    <row r="6" spans="1:27" ht="35.1" customHeight="1">
      <c r="A6" s="6">
        <v>2</v>
      </c>
      <c r="B6" s="10" t="s">
        <v>27</v>
      </c>
      <c r="C6" s="11" t="s">
        <v>28</v>
      </c>
      <c r="D6" s="11" t="s">
        <v>31</v>
      </c>
      <c r="E6" s="6">
        <v>1</v>
      </c>
      <c r="F6" s="11" t="s">
        <v>30</v>
      </c>
      <c r="G6" s="12">
        <v>650</v>
      </c>
      <c r="H6" s="6">
        <v>650</v>
      </c>
      <c r="I6" s="11" t="s">
        <v>30</v>
      </c>
      <c r="J6" s="45"/>
      <c r="K6" s="46">
        <v>0</v>
      </c>
      <c r="L6" s="47"/>
      <c r="M6" s="74">
        <f t="shared" ref="M6:M8" si="0">K6*(1+L6)</f>
        <v>0</v>
      </c>
      <c r="N6" s="48">
        <f t="shared" ref="N6:N8" si="1">J6*K6</f>
        <v>0</v>
      </c>
      <c r="O6" s="48">
        <f t="shared" ref="O6:O8" si="2">N6*(1+L6)</f>
        <v>0</v>
      </c>
      <c r="P6" s="11"/>
      <c r="Q6" s="49"/>
      <c r="R6" s="11"/>
      <c r="S6" s="11"/>
      <c r="T6" s="50"/>
      <c r="U6" s="11"/>
      <c r="V6" s="16"/>
      <c r="W6" s="9">
        <v>1.1000000000000001</v>
      </c>
      <c r="X6" s="9"/>
      <c r="Y6" s="9"/>
      <c r="Z6" s="9"/>
      <c r="AA6" s="13">
        <f>AVERAGE(W6:Z6)</f>
        <v>1.1000000000000001</v>
      </c>
    </row>
    <row r="7" spans="1:27" ht="35.1" customHeight="1">
      <c r="A7" s="6">
        <v>3</v>
      </c>
      <c r="B7" s="10" t="s">
        <v>27</v>
      </c>
      <c r="C7" s="11" t="s">
        <v>28</v>
      </c>
      <c r="D7" s="11" t="s">
        <v>32</v>
      </c>
      <c r="E7" s="6">
        <v>1</v>
      </c>
      <c r="F7" s="11" t="s">
        <v>30</v>
      </c>
      <c r="G7" s="12">
        <v>7500</v>
      </c>
      <c r="H7" s="14">
        <v>3000</v>
      </c>
      <c r="I7" s="11" t="s">
        <v>30</v>
      </c>
      <c r="J7" s="45"/>
      <c r="K7" s="46">
        <v>0</v>
      </c>
      <c r="L7" s="47"/>
      <c r="M7" s="74">
        <f t="shared" si="0"/>
        <v>0</v>
      </c>
      <c r="N7" s="48">
        <f t="shared" si="1"/>
        <v>0</v>
      </c>
      <c r="O7" s="48">
        <f t="shared" si="2"/>
        <v>0</v>
      </c>
      <c r="P7" s="11"/>
      <c r="Q7" s="49"/>
      <c r="R7" s="11"/>
      <c r="S7" s="11"/>
      <c r="T7" s="50"/>
      <c r="U7" s="11"/>
      <c r="V7" s="16"/>
      <c r="W7" s="9">
        <v>6.02</v>
      </c>
      <c r="X7" s="9"/>
      <c r="Y7" s="9"/>
      <c r="Z7" s="9"/>
      <c r="AA7" s="13">
        <f>AVERAGE(W7:Z7)</f>
        <v>6.02</v>
      </c>
    </row>
    <row r="8" spans="1:27" ht="35.1" customHeight="1">
      <c r="A8" s="6">
        <v>4</v>
      </c>
      <c r="B8" s="10" t="s">
        <v>27</v>
      </c>
      <c r="C8" s="11" t="s">
        <v>28</v>
      </c>
      <c r="D8" s="11" t="s">
        <v>33</v>
      </c>
      <c r="E8" s="6">
        <v>1</v>
      </c>
      <c r="F8" s="11" t="s">
        <v>30</v>
      </c>
      <c r="G8" s="12">
        <v>2000</v>
      </c>
      <c r="H8" s="14">
        <v>2200</v>
      </c>
      <c r="I8" s="11" t="s">
        <v>30</v>
      </c>
      <c r="J8" s="45"/>
      <c r="K8" s="46">
        <v>0</v>
      </c>
      <c r="L8" s="47"/>
      <c r="M8" s="74">
        <f t="shared" si="0"/>
        <v>0</v>
      </c>
      <c r="N8" s="48">
        <f t="shared" si="1"/>
        <v>0</v>
      </c>
      <c r="O8" s="48">
        <f t="shared" si="2"/>
        <v>0</v>
      </c>
      <c r="P8" s="11"/>
      <c r="Q8" s="49"/>
      <c r="R8" s="11"/>
      <c r="S8" s="11"/>
      <c r="T8" s="50"/>
      <c r="U8" s="11"/>
      <c r="V8" s="16"/>
      <c r="W8" s="9">
        <v>3.17</v>
      </c>
      <c r="X8" s="9"/>
      <c r="Y8" s="9"/>
      <c r="Z8" s="9"/>
      <c r="AA8" s="13">
        <f>AVERAGE(W8:Z8)</f>
        <v>3.17</v>
      </c>
    </row>
    <row r="9" spans="1:27" ht="30" customHeight="1">
      <c r="A9" s="75" t="s">
        <v>34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51">
        <f>SUM(N5:N8)</f>
        <v>0</v>
      </c>
      <c r="O9" s="51">
        <f>SUM(O5:O8)</f>
        <v>0</v>
      </c>
      <c r="P9" s="51"/>
      <c r="Q9" s="42"/>
      <c r="R9" s="15"/>
      <c r="S9" s="15"/>
      <c r="T9" s="15"/>
      <c r="U9" s="15"/>
      <c r="V9" s="16"/>
      <c r="W9" s="9"/>
      <c r="X9" s="9"/>
      <c r="Y9" s="9"/>
      <c r="Z9" s="9"/>
      <c r="AA9" s="13"/>
    </row>
    <row r="10" spans="1:27">
      <c r="A10" s="76" t="s">
        <v>35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8" t="s">
        <v>36</v>
      </c>
      <c r="X10" s="8" t="s">
        <v>37</v>
      </c>
      <c r="Y10" s="9"/>
      <c r="Z10" s="9"/>
      <c r="AA10" s="13"/>
    </row>
    <row r="11" spans="1:27" ht="22.5" customHeight="1">
      <c r="A11" s="6">
        <v>1</v>
      </c>
      <c r="B11" s="10" t="s">
        <v>38</v>
      </c>
      <c r="C11" s="11" t="s">
        <v>39</v>
      </c>
      <c r="D11" s="11" t="s">
        <v>40</v>
      </c>
      <c r="E11" s="6">
        <v>1</v>
      </c>
      <c r="F11" s="11" t="s">
        <v>30</v>
      </c>
      <c r="G11" s="12">
        <v>110</v>
      </c>
      <c r="H11" s="6">
        <v>160</v>
      </c>
      <c r="I11" s="11" t="s">
        <v>30</v>
      </c>
      <c r="J11" s="45"/>
      <c r="K11" s="46">
        <v>0</v>
      </c>
      <c r="L11" s="47"/>
      <c r="M11" s="74">
        <f t="shared" ref="M11:M17" si="3">K11*(1+L11)</f>
        <v>0</v>
      </c>
      <c r="N11" s="48">
        <f>J11*K11</f>
        <v>0</v>
      </c>
      <c r="O11" s="48">
        <f t="shared" ref="O11:O17" si="4">N11*(1+L11)</f>
        <v>0</v>
      </c>
      <c r="P11" s="11"/>
      <c r="Q11" s="49"/>
      <c r="R11" s="11"/>
      <c r="S11" s="11"/>
      <c r="T11" s="50"/>
      <c r="U11" s="11"/>
      <c r="V11" s="16"/>
      <c r="W11" s="9">
        <v>7.66</v>
      </c>
      <c r="X11" s="9">
        <v>7.9</v>
      </c>
      <c r="Y11" s="9"/>
      <c r="Z11" s="9"/>
      <c r="AA11" s="13">
        <f t="shared" ref="AA11:AA17" si="5">AVERAGE(W11:Z11)</f>
        <v>7.78</v>
      </c>
    </row>
    <row r="12" spans="1:27" ht="38.25">
      <c r="A12" s="6">
        <v>2</v>
      </c>
      <c r="B12" s="10" t="s">
        <v>41</v>
      </c>
      <c r="C12" s="11" t="s">
        <v>28</v>
      </c>
      <c r="D12" s="11" t="s">
        <v>42</v>
      </c>
      <c r="E12" s="6">
        <v>1</v>
      </c>
      <c r="F12" s="11" t="s">
        <v>30</v>
      </c>
      <c r="G12" s="12">
        <v>210</v>
      </c>
      <c r="H12" s="6">
        <v>350</v>
      </c>
      <c r="I12" s="11" t="s">
        <v>30</v>
      </c>
      <c r="J12" s="45"/>
      <c r="K12" s="46">
        <v>0</v>
      </c>
      <c r="L12" s="47"/>
      <c r="M12" s="74">
        <f t="shared" si="3"/>
        <v>0</v>
      </c>
      <c r="N12" s="48">
        <f t="shared" ref="N12:N17" si="6">J12*K12</f>
        <v>0</v>
      </c>
      <c r="O12" s="48">
        <f t="shared" si="4"/>
        <v>0</v>
      </c>
      <c r="P12" s="11"/>
      <c r="Q12" s="49"/>
      <c r="R12" s="11"/>
      <c r="S12" s="11"/>
      <c r="T12" s="50"/>
      <c r="U12" s="11"/>
      <c r="V12" s="16"/>
      <c r="W12" s="9">
        <v>19.11</v>
      </c>
      <c r="X12" s="9">
        <v>26</v>
      </c>
      <c r="Y12" s="9"/>
      <c r="Z12" s="9"/>
      <c r="AA12" s="13">
        <f t="shared" si="5"/>
        <v>22.555</v>
      </c>
    </row>
    <row r="13" spans="1:27" ht="35.1" customHeight="1">
      <c r="A13" s="6">
        <v>3</v>
      </c>
      <c r="B13" s="10" t="s">
        <v>41</v>
      </c>
      <c r="C13" s="11" t="s">
        <v>28</v>
      </c>
      <c r="D13" s="11" t="s">
        <v>43</v>
      </c>
      <c r="E13" s="6">
        <v>1</v>
      </c>
      <c r="F13" s="11" t="s">
        <v>30</v>
      </c>
      <c r="G13" s="12">
        <v>200</v>
      </c>
      <c r="H13" s="14">
        <v>1000</v>
      </c>
      <c r="I13" s="11" t="s">
        <v>30</v>
      </c>
      <c r="J13" s="45"/>
      <c r="K13" s="46">
        <v>0</v>
      </c>
      <c r="L13" s="47"/>
      <c r="M13" s="74">
        <f t="shared" si="3"/>
        <v>0</v>
      </c>
      <c r="N13" s="48">
        <f t="shared" si="6"/>
        <v>0</v>
      </c>
      <c r="O13" s="48">
        <f t="shared" si="4"/>
        <v>0</v>
      </c>
      <c r="P13" s="11"/>
      <c r="Q13" s="49"/>
      <c r="R13" s="11"/>
      <c r="S13" s="11"/>
      <c r="T13" s="50"/>
      <c r="U13" s="11"/>
      <c r="V13" s="16"/>
      <c r="W13" s="9">
        <v>10.5</v>
      </c>
      <c r="X13" s="9">
        <v>18</v>
      </c>
      <c r="Y13" s="9"/>
      <c r="Z13" s="9"/>
      <c r="AA13" s="13">
        <f t="shared" si="5"/>
        <v>14.25</v>
      </c>
    </row>
    <row r="14" spans="1:27" ht="35.1" customHeight="1">
      <c r="A14" s="6">
        <v>4</v>
      </c>
      <c r="B14" s="10" t="s">
        <v>41</v>
      </c>
      <c r="C14" s="11" t="s">
        <v>28</v>
      </c>
      <c r="D14" s="11" t="s">
        <v>44</v>
      </c>
      <c r="E14" s="6">
        <v>1</v>
      </c>
      <c r="F14" s="11" t="s">
        <v>30</v>
      </c>
      <c r="G14" s="12">
        <v>1000</v>
      </c>
      <c r="H14" s="14">
        <v>1200</v>
      </c>
      <c r="I14" s="11" t="s">
        <v>30</v>
      </c>
      <c r="J14" s="45"/>
      <c r="K14" s="46">
        <v>0</v>
      </c>
      <c r="L14" s="47"/>
      <c r="M14" s="74">
        <f t="shared" si="3"/>
        <v>0</v>
      </c>
      <c r="N14" s="48">
        <f t="shared" si="6"/>
        <v>0</v>
      </c>
      <c r="O14" s="48">
        <f t="shared" si="4"/>
        <v>0</v>
      </c>
      <c r="P14" s="11"/>
      <c r="Q14" s="49"/>
      <c r="R14" s="11"/>
      <c r="S14" s="11"/>
      <c r="T14" s="50"/>
      <c r="U14" s="11"/>
      <c r="V14" s="16"/>
      <c r="W14" s="9">
        <v>4.8499999999999996</v>
      </c>
      <c r="X14" s="9">
        <v>12.68</v>
      </c>
      <c r="Y14" s="9"/>
      <c r="Z14" s="9"/>
      <c r="AA14" s="13">
        <f t="shared" si="5"/>
        <v>8.7650000000000006</v>
      </c>
    </row>
    <row r="15" spans="1:27" ht="35.1" customHeight="1">
      <c r="A15" s="6">
        <v>5</v>
      </c>
      <c r="B15" s="10" t="s">
        <v>41</v>
      </c>
      <c r="C15" s="11" t="s">
        <v>28</v>
      </c>
      <c r="D15" s="11" t="s">
        <v>45</v>
      </c>
      <c r="E15" s="6">
        <v>1</v>
      </c>
      <c r="F15" s="11" t="s">
        <v>30</v>
      </c>
      <c r="G15" s="12">
        <v>200</v>
      </c>
      <c r="H15" s="6">
        <v>30</v>
      </c>
      <c r="I15" s="11" t="s">
        <v>30</v>
      </c>
      <c r="J15" s="45"/>
      <c r="K15" s="46">
        <v>0</v>
      </c>
      <c r="L15" s="47"/>
      <c r="M15" s="74">
        <f t="shared" si="3"/>
        <v>0</v>
      </c>
      <c r="N15" s="48">
        <f t="shared" si="6"/>
        <v>0</v>
      </c>
      <c r="O15" s="48">
        <f t="shared" si="4"/>
        <v>0</v>
      </c>
      <c r="P15" s="11"/>
      <c r="Q15" s="49"/>
      <c r="R15" s="11"/>
      <c r="S15" s="11"/>
      <c r="T15" s="50"/>
      <c r="U15" s="11"/>
      <c r="V15" s="16"/>
      <c r="W15" s="9">
        <v>5.3</v>
      </c>
      <c r="X15" s="9">
        <v>6.7</v>
      </c>
      <c r="Y15" s="9"/>
      <c r="Z15" s="9"/>
      <c r="AA15" s="13">
        <f t="shared" si="5"/>
        <v>6</v>
      </c>
    </row>
    <row r="16" spans="1:27" ht="35.1" customHeight="1">
      <c r="A16" s="6">
        <v>6</v>
      </c>
      <c r="B16" s="10" t="s">
        <v>46</v>
      </c>
      <c r="C16" s="11" t="s">
        <v>28</v>
      </c>
      <c r="D16" s="11" t="s">
        <v>47</v>
      </c>
      <c r="E16" s="6">
        <v>1</v>
      </c>
      <c r="F16" s="11" t="s">
        <v>30</v>
      </c>
      <c r="G16" s="12">
        <v>400</v>
      </c>
      <c r="H16" s="6">
        <v>600</v>
      </c>
      <c r="I16" s="11" t="s">
        <v>30</v>
      </c>
      <c r="J16" s="45"/>
      <c r="K16" s="46">
        <v>0</v>
      </c>
      <c r="L16" s="47"/>
      <c r="M16" s="74">
        <f t="shared" si="3"/>
        <v>0</v>
      </c>
      <c r="N16" s="48">
        <f t="shared" si="6"/>
        <v>0</v>
      </c>
      <c r="O16" s="48">
        <f t="shared" si="4"/>
        <v>0</v>
      </c>
      <c r="P16" s="11"/>
      <c r="Q16" s="49"/>
      <c r="R16" s="11"/>
      <c r="S16" s="11"/>
      <c r="T16" s="50"/>
      <c r="U16" s="11"/>
      <c r="V16" s="16"/>
      <c r="W16" s="9">
        <v>21</v>
      </c>
      <c r="X16" s="9">
        <v>45.8</v>
      </c>
      <c r="Y16" s="9"/>
      <c r="Z16" s="9"/>
      <c r="AA16" s="13">
        <f t="shared" si="5"/>
        <v>33.4</v>
      </c>
    </row>
    <row r="17" spans="1:27" ht="35.1" customHeight="1">
      <c r="A17" s="6">
        <v>7</v>
      </c>
      <c r="B17" s="10" t="s">
        <v>48</v>
      </c>
      <c r="C17" s="11" t="s">
        <v>28</v>
      </c>
      <c r="D17" s="11" t="s">
        <v>49</v>
      </c>
      <c r="E17" s="6">
        <v>1</v>
      </c>
      <c r="F17" s="11" t="s">
        <v>30</v>
      </c>
      <c r="G17" s="12">
        <v>150</v>
      </c>
      <c r="H17" s="6">
        <v>50</v>
      </c>
      <c r="I17" s="11" t="s">
        <v>30</v>
      </c>
      <c r="J17" s="45"/>
      <c r="K17" s="46">
        <v>0</v>
      </c>
      <c r="L17" s="47"/>
      <c r="M17" s="74">
        <f t="shared" si="3"/>
        <v>0</v>
      </c>
      <c r="N17" s="48">
        <f t="shared" si="6"/>
        <v>0</v>
      </c>
      <c r="O17" s="48">
        <f t="shared" si="4"/>
        <v>0</v>
      </c>
      <c r="P17" s="11"/>
      <c r="Q17" s="49"/>
      <c r="R17" s="11"/>
      <c r="S17" s="11"/>
      <c r="T17" s="50"/>
      <c r="U17" s="11"/>
      <c r="V17" s="16"/>
      <c r="W17" s="9">
        <v>21</v>
      </c>
      <c r="X17" s="9"/>
      <c r="Y17" s="9"/>
      <c r="Z17" s="9"/>
      <c r="AA17" s="13">
        <f t="shared" si="5"/>
        <v>21</v>
      </c>
    </row>
    <row r="18" spans="1:27">
      <c r="A18" s="75" t="s">
        <v>34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51">
        <f>SUM(N11:N17)</f>
        <v>0</v>
      </c>
      <c r="O18" s="51">
        <f>SUM(O11:O17)</f>
        <v>0</v>
      </c>
      <c r="P18" s="51"/>
      <c r="Q18" s="42"/>
      <c r="R18" s="15"/>
      <c r="S18" s="15"/>
      <c r="T18" s="15"/>
      <c r="U18" s="15"/>
      <c r="V18" s="16"/>
      <c r="W18" s="9"/>
      <c r="X18" s="9"/>
      <c r="Y18" s="9"/>
      <c r="Z18" s="9"/>
      <c r="AA18" s="13"/>
    </row>
    <row r="19" spans="1:27" ht="14.25" customHeight="1">
      <c r="A19" s="76" t="s">
        <v>50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8" t="s">
        <v>51</v>
      </c>
      <c r="X19" s="9"/>
      <c r="Y19" s="9"/>
      <c r="Z19" s="9"/>
      <c r="AA19" s="13"/>
    </row>
    <row r="20" spans="1:27" ht="45" customHeight="1">
      <c r="A20" s="6">
        <v>1</v>
      </c>
      <c r="B20" s="10" t="s">
        <v>52</v>
      </c>
      <c r="C20" s="11" t="s">
        <v>28</v>
      </c>
      <c r="D20" s="11" t="s">
        <v>53</v>
      </c>
      <c r="E20" s="6">
        <v>1</v>
      </c>
      <c r="F20" s="11" t="s">
        <v>30</v>
      </c>
      <c r="G20" s="12">
        <v>250</v>
      </c>
      <c r="H20" s="6">
        <v>180</v>
      </c>
      <c r="I20" s="11" t="s">
        <v>30</v>
      </c>
      <c r="J20" s="45"/>
      <c r="K20" s="46">
        <v>0</v>
      </c>
      <c r="L20" s="47"/>
      <c r="M20" s="74">
        <f t="shared" ref="M20:M25" si="7">K20*(1+L20)</f>
        <v>0</v>
      </c>
      <c r="N20" s="48">
        <f>J20*K20</f>
        <v>0</v>
      </c>
      <c r="O20" s="48">
        <f t="shared" ref="O20:O25" si="8">N20*(1+L20)</f>
        <v>0</v>
      </c>
      <c r="P20" s="11"/>
      <c r="Q20" s="49"/>
      <c r="R20" s="11"/>
      <c r="S20" s="11"/>
      <c r="T20" s="50"/>
      <c r="U20" s="11"/>
      <c r="V20" s="16"/>
      <c r="W20" s="9">
        <v>5.0999999999999996</v>
      </c>
      <c r="X20" s="9"/>
      <c r="Y20" s="9"/>
      <c r="Z20" s="9"/>
      <c r="AA20" s="13">
        <f t="shared" ref="AA20:AA25" si="9">AVERAGE(W20:Z20)</f>
        <v>5.0999999999999996</v>
      </c>
    </row>
    <row r="21" spans="1:27" ht="45" customHeight="1">
      <c r="A21" s="6">
        <v>2</v>
      </c>
      <c r="B21" s="10" t="s">
        <v>52</v>
      </c>
      <c r="C21" s="11" t="s">
        <v>28</v>
      </c>
      <c r="D21" s="11" t="s">
        <v>54</v>
      </c>
      <c r="E21" s="6">
        <v>1</v>
      </c>
      <c r="F21" s="11" t="s">
        <v>30</v>
      </c>
      <c r="G21" s="12">
        <v>200</v>
      </c>
      <c r="H21" s="6">
        <v>120</v>
      </c>
      <c r="I21" s="11" t="s">
        <v>30</v>
      </c>
      <c r="J21" s="45"/>
      <c r="K21" s="46">
        <v>0</v>
      </c>
      <c r="L21" s="47"/>
      <c r="M21" s="74">
        <f t="shared" si="7"/>
        <v>0</v>
      </c>
      <c r="N21" s="48">
        <f t="shared" ref="N21:N25" si="10">J21*K21</f>
        <v>0</v>
      </c>
      <c r="O21" s="48">
        <f t="shared" si="8"/>
        <v>0</v>
      </c>
      <c r="P21" s="11"/>
      <c r="Q21" s="49"/>
      <c r="R21" s="11"/>
      <c r="S21" s="11"/>
      <c r="T21" s="50"/>
      <c r="U21" s="11"/>
      <c r="V21" s="16"/>
      <c r="W21" s="9">
        <v>7.3</v>
      </c>
      <c r="X21" s="9"/>
      <c r="Y21" s="9"/>
      <c r="Z21" s="9"/>
      <c r="AA21" s="13">
        <f t="shared" si="9"/>
        <v>7.3</v>
      </c>
    </row>
    <row r="22" spans="1:27" ht="45" customHeight="1">
      <c r="A22" s="6">
        <v>3</v>
      </c>
      <c r="B22" s="10" t="s">
        <v>52</v>
      </c>
      <c r="C22" s="11" t="s">
        <v>28</v>
      </c>
      <c r="D22" s="11" t="s">
        <v>55</v>
      </c>
      <c r="E22" s="6">
        <v>1</v>
      </c>
      <c r="F22" s="11" t="s">
        <v>30</v>
      </c>
      <c r="G22" s="12">
        <v>40</v>
      </c>
      <c r="H22" s="6">
        <v>120</v>
      </c>
      <c r="I22" s="11" t="s">
        <v>30</v>
      </c>
      <c r="J22" s="45"/>
      <c r="K22" s="46">
        <v>0</v>
      </c>
      <c r="L22" s="47"/>
      <c r="M22" s="74">
        <f t="shared" si="7"/>
        <v>0</v>
      </c>
      <c r="N22" s="48">
        <f t="shared" si="10"/>
        <v>0</v>
      </c>
      <c r="O22" s="48">
        <f t="shared" si="8"/>
        <v>0</v>
      </c>
      <c r="P22" s="11"/>
      <c r="Q22" s="49"/>
      <c r="R22" s="11"/>
      <c r="S22" s="11"/>
      <c r="T22" s="50"/>
      <c r="U22" s="11"/>
      <c r="V22" s="16"/>
      <c r="W22" s="9">
        <v>15.86</v>
      </c>
      <c r="X22" s="9"/>
      <c r="Y22" s="9"/>
      <c r="Z22" s="9"/>
      <c r="AA22" s="13">
        <f t="shared" si="9"/>
        <v>15.86</v>
      </c>
    </row>
    <row r="23" spans="1:27" ht="45" customHeight="1">
      <c r="A23" s="6">
        <v>4</v>
      </c>
      <c r="B23" s="10" t="s">
        <v>56</v>
      </c>
      <c r="C23" s="11" t="s">
        <v>28</v>
      </c>
      <c r="D23" s="11" t="s">
        <v>57</v>
      </c>
      <c r="E23" s="6">
        <v>1</v>
      </c>
      <c r="F23" s="11" t="s">
        <v>58</v>
      </c>
      <c r="G23" s="12">
        <v>10</v>
      </c>
      <c r="H23" s="6">
        <v>10</v>
      </c>
      <c r="I23" s="11" t="s">
        <v>59</v>
      </c>
      <c r="J23" s="45"/>
      <c r="K23" s="46">
        <v>0</v>
      </c>
      <c r="L23" s="47"/>
      <c r="M23" s="74">
        <f t="shared" si="7"/>
        <v>0</v>
      </c>
      <c r="N23" s="48">
        <f t="shared" si="10"/>
        <v>0</v>
      </c>
      <c r="O23" s="48">
        <f t="shared" si="8"/>
        <v>0</v>
      </c>
      <c r="P23" s="11"/>
      <c r="Q23" s="49"/>
      <c r="R23" s="11"/>
      <c r="S23" s="11"/>
      <c r="T23" s="50"/>
      <c r="U23" s="11"/>
      <c r="V23" s="52"/>
      <c r="W23" s="9">
        <v>60.2</v>
      </c>
      <c r="X23" s="9"/>
      <c r="Y23" s="9"/>
      <c r="Z23" s="9"/>
      <c r="AA23" s="13">
        <f t="shared" si="9"/>
        <v>60.2</v>
      </c>
    </row>
    <row r="24" spans="1:27" ht="45" customHeight="1">
      <c r="A24" s="6">
        <v>5</v>
      </c>
      <c r="B24" s="10" t="s">
        <v>56</v>
      </c>
      <c r="C24" s="11" t="s">
        <v>28</v>
      </c>
      <c r="D24" s="11" t="s">
        <v>60</v>
      </c>
      <c r="E24" s="6">
        <v>1</v>
      </c>
      <c r="F24" s="11" t="s">
        <v>58</v>
      </c>
      <c r="G24" s="12">
        <v>10</v>
      </c>
      <c r="H24" s="6">
        <v>5</v>
      </c>
      <c r="I24" s="11" t="s">
        <v>59</v>
      </c>
      <c r="J24" s="45"/>
      <c r="K24" s="46">
        <v>0</v>
      </c>
      <c r="L24" s="47"/>
      <c r="M24" s="74">
        <f t="shared" si="7"/>
        <v>0</v>
      </c>
      <c r="N24" s="48">
        <f t="shared" si="10"/>
        <v>0</v>
      </c>
      <c r="O24" s="48">
        <f t="shared" si="8"/>
        <v>0</v>
      </c>
      <c r="P24" s="11"/>
      <c r="Q24" s="49"/>
      <c r="R24" s="11"/>
      <c r="S24" s="11"/>
      <c r="T24" s="50"/>
      <c r="U24" s="11"/>
      <c r="V24" s="52"/>
      <c r="W24" s="9">
        <v>10.9</v>
      </c>
      <c r="X24" s="9"/>
      <c r="Y24" s="9"/>
      <c r="Z24" s="9"/>
      <c r="AA24" s="13">
        <f t="shared" si="9"/>
        <v>10.9</v>
      </c>
    </row>
    <row r="25" spans="1:27" ht="45" customHeight="1">
      <c r="A25" s="6">
        <v>6</v>
      </c>
      <c r="B25" s="10" t="s">
        <v>56</v>
      </c>
      <c r="C25" s="11" t="s">
        <v>28</v>
      </c>
      <c r="D25" s="11" t="s">
        <v>61</v>
      </c>
      <c r="E25" s="6">
        <v>1</v>
      </c>
      <c r="F25" s="11" t="s">
        <v>58</v>
      </c>
      <c r="G25" s="12">
        <v>5</v>
      </c>
      <c r="H25" s="6">
        <v>5</v>
      </c>
      <c r="I25" s="11" t="s">
        <v>59</v>
      </c>
      <c r="J25" s="45"/>
      <c r="K25" s="46">
        <v>0</v>
      </c>
      <c r="L25" s="47"/>
      <c r="M25" s="74">
        <f t="shared" si="7"/>
        <v>0</v>
      </c>
      <c r="N25" s="48">
        <f t="shared" si="10"/>
        <v>0</v>
      </c>
      <c r="O25" s="48">
        <f t="shared" si="8"/>
        <v>0</v>
      </c>
      <c r="P25" s="11"/>
      <c r="Q25" s="49"/>
      <c r="R25" s="11"/>
      <c r="S25" s="11"/>
      <c r="T25" s="50"/>
      <c r="U25" s="11"/>
      <c r="V25" s="52"/>
      <c r="W25" s="9">
        <v>36.1</v>
      </c>
      <c r="X25" s="9"/>
      <c r="Y25" s="9"/>
      <c r="Z25" s="9"/>
      <c r="AA25" s="13">
        <f t="shared" si="9"/>
        <v>36.1</v>
      </c>
    </row>
    <row r="26" spans="1:27" ht="30" customHeight="1">
      <c r="A26" s="85" t="s">
        <v>34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7"/>
      <c r="N26" s="51">
        <f>SUM(N20:N25)</f>
        <v>0</v>
      </c>
      <c r="O26" s="51">
        <f>SUM(O20:O25)</f>
        <v>0</v>
      </c>
      <c r="P26" s="51"/>
      <c r="Q26" s="42"/>
      <c r="R26" s="15"/>
      <c r="S26" s="15"/>
      <c r="T26" s="15"/>
      <c r="U26" s="15"/>
      <c r="V26" s="16"/>
      <c r="W26" s="9"/>
      <c r="X26" s="9"/>
      <c r="Y26" s="9"/>
      <c r="Z26" s="9"/>
      <c r="AA26" s="13"/>
    </row>
    <row r="27" spans="1:27" ht="14.25" customHeight="1">
      <c r="A27" s="95" t="s">
        <v>62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7"/>
      <c r="W27" s="8" t="s">
        <v>63</v>
      </c>
      <c r="X27" s="8" t="s">
        <v>64</v>
      </c>
      <c r="Y27" s="8" t="s">
        <v>37</v>
      </c>
      <c r="Z27" s="9"/>
      <c r="AA27" s="13"/>
    </row>
    <row r="28" spans="1:27" ht="24.95" customHeight="1">
      <c r="A28" s="6">
        <v>1</v>
      </c>
      <c r="B28" s="10" t="s">
        <v>65</v>
      </c>
      <c r="C28" s="11" t="s">
        <v>28</v>
      </c>
      <c r="D28" s="11" t="s">
        <v>33</v>
      </c>
      <c r="E28" s="6">
        <v>1</v>
      </c>
      <c r="F28" s="11" t="s">
        <v>30</v>
      </c>
      <c r="G28" s="12">
        <v>400</v>
      </c>
      <c r="H28" s="6">
        <v>600</v>
      </c>
      <c r="I28" s="11" t="s">
        <v>30</v>
      </c>
      <c r="J28" s="45"/>
      <c r="K28" s="46">
        <v>0</v>
      </c>
      <c r="L28" s="47"/>
      <c r="M28" s="74">
        <f t="shared" ref="M28:M40" si="11">K28*(1+L28)</f>
        <v>0</v>
      </c>
      <c r="N28" s="48">
        <f>J28*K28</f>
        <v>0</v>
      </c>
      <c r="O28" s="48">
        <f t="shared" ref="O28:O40" si="12">N28*(1+L28)</f>
        <v>0</v>
      </c>
      <c r="P28" s="11"/>
      <c r="Q28" s="49"/>
      <c r="R28" s="11"/>
      <c r="S28" s="11"/>
      <c r="T28" s="50"/>
      <c r="U28" s="11"/>
      <c r="V28" s="16"/>
      <c r="W28" s="9">
        <v>7.18</v>
      </c>
      <c r="X28" s="9">
        <v>9.64</v>
      </c>
      <c r="Y28" s="9"/>
      <c r="Z28" s="9"/>
      <c r="AA28" s="13">
        <f t="shared" ref="AA28:AA35" si="13">AVERAGE(W28:Z28)</f>
        <v>8.41</v>
      </c>
    </row>
    <row r="29" spans="1:27" ht="24.95" customHeight="1">
      <c r="A29" s="6">
        <v>2</v>
      </c>
      <c r="B29" s="10" t="s">
        <v>65</v>
      </c>
      <c r="C29" s="11" t="s">
        <v>28</v>
      </c>
      <c r="D29" s="11" t="s">
        <v>66</v>
      </c>
      <c r="E29" s="6">
        <v>1</v>
      </c>
      <c r="F29" s="11" t="s">
        <v>30</v>
      </c>
      <c r="G29" s="12">
        <v>80</v>
      </c>
      <c r="H29" s="6">
        <v>70</v>
      </c>
      <c r="I29" s="11" t="s">
        <v>30</v>
      </c>
      <c r="J29" s="45"/>
      <c r="K29" s="46">
        <v>0</v>
      </c>
      <c r="L29" s="47"/>
      <c r="M29" s="74">
        <f t="shared" si="11"/>
        <v>0</v>
      </c>
      <c r="N29" s="48">
        <f t="shared" ref="N29:N40" si="14">J29*K29</f>
        <v>0</v>
      </c>
      <c r="O29" s="48">
        <f t="shared" si="12"/>
        <v>0</v>
      </c>
      <c r="P29" s="11"/>
      <c r="Q29" s="49"/>
      <c r="R29" s="11"/>
      <c r="S29" s="11"/>
      <c r="T29" s="50"/>
      <c r="U29" s="11"/>
      <c r="V29" s="16"/>
      <c r="W29" s="9">
        <v>16.09</v>
      </c>
      <c r="X29" s="9">
        <v>20.36</v>
      </c>
      <c r="Y29" s="9"/>
      <c r="Z29" s="9"/>
      <c r="AA29" s="13">
        <f t="shared" si="13"/>
        <v>18.225000000000001</v>
      </c>
    </row>
    <row r="30" spans="1:27" ht="24.95" customHeight="1">
      <c r="A30" s="6">
        <v>3</v>
      </c>
      <c r="B30" s="10" t="s">
        <v>67</v>
      </c>
      <c r="C30" s="11" t="s">
        <v>28</v>
      </c>
      <c r="D30" s="11" t="s">
        <v>33</v>
      </c>
      <c r="E30" s="6">
        <v>1</v>
      </c>
      <c r="F30" s="11" t="s">
        <v>30</v>
      </c>
      <c r="G30" s="12">
        <v>380</v>
      </c>
      <c r="H30" s="6">
        <v>80</v>
      </c>
      <c r="I30" s="11" t="s">
        <v>30</v>
      </c>
      <c r="J30" s="45"/>
      <c r="K30" s="46">
        <v>0</v>
      </c>
      <c r="L30" s="47"/>
      <c r="M30" s="74">
        <f t="shared" si="11"/>
        <v>0</v>
      </c>
      <c r="N30" s="48">
        <f t="shared" si="14"/>
        <v>0</v>
      </c>
      <c r="O30" s="48">
        <f t="shared" si="12"/>
        <v>0</v>
      </c>
      <c r="P30" s="11"/>
      <c r="Q30" s="49"/>
      <c r="R30" s="11"/>
      <c r="S30" s="11"/>
      <c r="T30" s="50"/>
      <c r="U30" s="11"/>
      <c r="V30" s="16"/>
      <c r="W30" s="9">
        <v>8.6199999999999992</v>
      </c>
      <c r="X30" s="9">
        <v>7.46</v>
      </c>
      <c r="Y30" s="9"/>
      <c r="Z30" s="9"/>
      <c r="AA30" s="13">
        <f t="shared" si="13"/>
        <v>8.0399999999999991</v>
      </c>
    </row>
    <row r="31" spans="1:27" ht="24.95" customHeight="1">
      <c r="A31" s="6">
        <v>4</v>
      </c>
      <c r="B31" s="10" t="s">
        <v>67</v>
      </c>
      <c r="C31" s="11" t="s">
        <v>28</v>
      </c>
      <c r="D31" s="11" t="s">
        <v>68</v>
      </c>
      <c r="E31" s="6">
        <v>1</v>
      </c>
      <c r="F31" s="11" t="s">
        <v>30</v>
      </c>
      <c r="G31" s="12">
        <v>500</v>
      </c>
      <c r="H31" s="6">
        <v>700</v>
      </c>
      <c r="I31" s="11" t="s">
        <v>30</v>
      </c>
      <c r="J31" s="45"/>
      <c r="K31" s="46">
        <v>0</v>
      </c>
      <c r="L31" s="47"/>
      <c r="M31" s="74">
        <f t="shared" si="11"/>
        <v>0</v>
      </c>
      <c r="N31" s="48">
        <f t="shared" si="14"/>
        <v>0</v>
      </c>
      <c r="O31" s="48">
        <f t="shared" si="12"/>
        <v>0</v>
      </c>
      <c r="P31" s="11"/>
      <c r="Q31" s="49"/>
      <c r="R31" s="11"/>
      <c r="S31" s="11"/>
      <c r="T31" s="50"/>
      <c r="U31" s="11"/>
      <c r="V31" s="16"/>
      <c r="W31" s="9">
        <v>15.79</v>
      </c>
      <c r="X31" s="9">
        <v>12.7</v>
      </c>
      <c r="Y31" s="9"/>
      <c r="Z31" s="9"/>
      <c r="AA31" s="13">
        <f t="shared" si="13"/>
        <v>14.244999999999999</v>
      </c>
    </row>
    <row r="32" spans="1:27" ht="35.1" customHeight="1">
      <c r="A32" s="6">
        <v>5</v>
      </c>
      <c r="B32" s="10" t="s">
        <v>69</v>
      </c>
      <c r="C32" s="11" t="s">
        <v>28</v>
      </c>
      <c r="D32" s="11" t="s">
        <v>70</v>
      </c>
      <c r="E32" s="6">
        <v>1</v>
      </c>
      <c r="F32" s="11" t="s">
        <v>30</v>
      </c>
      <c r="G32" s="12">
        <v>80</v>
      </c>
      <c r="H32" s="6">
        <v>20</v>
      </c>
      <c r="I32" s="11" t="s">
        <v>30</v>
      </c>
      <c r="J32" s="45"/>
      <c r="K32" s="46">
        <v>0</v>
      </c>
      <c r="L32" s="47"/>
      <c r="M32" s="74">
        <f t="shared" si="11"/>
        <v>0</v>
      </c>
      <c r="N32" s="48">
        <f t="shared" si="14"/>
        <v>0</v>
      </c>
      <c r="O32" s="48">
        <f t="shared" si="12"/>
        <v>0</v>
      </c>
      <c r="P32" s="11"/>
      <c r="Q32" s="49"/>
      <c r="R32" s="11"/>
      <c r="S32" s="15"/>
      <c r="T32" s="50"/>
      <c r="U32" s="11"/>
      <c r="V32" s="52"/>
      <c r="W32" s="9">
        <v>28.71</v>
      </c>
      <c r="X32" s="9">
        <v>22.25</v>
      </c>
      <c r="Y32" s="9"/>
      <c r="Z32" s="9"/>
      <c r="AA32" s="13">
        <f t="shared" si="13"/>
        <v>25.48</v>
      </c>
    </row>
    <row r="33" spans="1:27" ht="35.1" customHeight="1">
      <c r="A33" s="6">
        <v>6</v>
      </c>
      <c r="B33" s="10" t="s">
        <v>71</v>
      </c>
      <c r="C33" s="11" t="s">
        <v>28</v>
      </c>
      <c r="D33" s="11" t="s">
        <v>72</v>
      </c>
      <c r="E33" s="6">
        <v>1</v>
      </c>
      <c r="F33" s="11" t="s">
        <v>30</v>
      </c>
      <c r="G33" s="12">
        <v>60</v>
      </c>
      <c r="H33" s="6">
        <v>60</v>
      </c>
      <c r="I33" s="17" t="s">
        <v>30</v>
      </c>
      <c r="J33" s="45"/>
      <c r="K33" s="46">
        <v>0</v>
      </c>
      <c r="L33" s="47"/>
      <c r="M33" s="74">
        <f t="shared" si="11"/>
        <v>0</v>
      </c>
      <c r="N33" s="48">
        <f t="shared" si="14"/>
        <v>0</v>
      </c>
      <c r="O33" s="48">
        <f t="shared" si="12"/>
        <v>0</v>
      </c>
      <c r="P33" s="15"/>
      <c r="Q33" s="49"/>
      <c r="R33" s="11"/>
      <c r="S33" s="15"/>
      <c r="T33" s="50"/>
      <c r="U33" s="15"/>
      <c r="V33" s="52"/>
      <c r="W33" s="9">
        <v>21.11</v>
      </c>
      <c r="X33" s="9">
        <v>14.4</v>
      </c>
      <c r="Y33" s="9">
        <v>23.2</v>
      </c>
      <c r="Z33" s="9"/>
      <c r="AA33" s="13">
        <f t="shared" si="13"/>
        <v>19.569999999999997</v>
      </c>
    </row>
    <row r="34" spans="1:27" ht="24.95" customHeight="1">
      <c r="A34" s="6">
        <v>7</v>
      </c>
      <c r="B34" s="18" t="s">
        <v>73</v>
      </c>
      <c r="C34" s="11" t="s">
        <v>28</v>
      </c>
      <c r="D34" s="1" t="s">
        <v>74</v>
      </c>
      <c r="E34" s="19">
        <v>1</v>
      </c>
      <c r="F34" s="11" t="s">
        <v>30</v>
      </c>
      <c r="G34" s="12">
        <v>30</v>
      </c>
      <c r="H34" s="20">
        <v>50</v>
      </c>
      <c r="I34" s="11" t="s">
        <v>30</v>
      </c>
      <c r="J34" s="45"/>
      <c r="K34" s="46">
        <v>0</v>
      </c>
      <c r="L34" s="47"/>
      <c r="M34" s="74">
        <f t="shared" si="11"/>
        <v>0</v>
      </c>
      <c r="N34" s="48">
        <f t="shared" si="14"/>
        <v>0</v>
      </c>
      <c r="O34" s="48">
        <f t="shared" si="12"/>
        <v>0</v>
      </c>
      <c r="P34" s="1"/>
      <c r="Q34" s="53"/>
      <c r="R34" s="1"/>
      <c r="S34" s="1"/>
      <c r="T34" s="50"/>
      <c r="U34" s="1"/>
      <c r="V34" s="1"/>
      <c r="W34" s="9">
        <v>3.18</v>
      </c>
      <c r="X34" s="9">
        <v>3.9</v>
      </c>
      <c r="Y34" s="9"/>
      <c r="Z34" s="9"/>
      <c r="AA34" s="13">
        <f t="shared" si="13"/>
        <v>3.54</v>
      </c>
    </row>
    <row r="35" spans="1:27" ht="24.95" customHeight="1">
      <c r="A35" s="6">
        <v>8</v>
      </c>
      <c r="B35" s="18" t="s">
        <v>73</v>
      </c>
      <c r="C35" s="11" t="s">
        <v>28</v>
      </c>
      <c r="D35" s="1" t="s">
        <v>75</v>
      </c>
      <c r="E35" s="1">
        <v>1</v>
      </c>
      <c r="F35" s="11" t="s">
        <v>30</v>
      </c>
      <c r="G35" s="12">
        <v>600</v>
      </c>
      <c r="H35" s="20">
        <v>50</v>
      </c>
      <c r="I35" s="11" t="s">
        <v>30</v>
      </c>
      <c r="J35" s="45"/>
      <c r="K35" s="46">
        <v>0</v>
      </c>
      <c r="L35" s="47"/>
      <c r="M35" s="74">
        <f t="shared" si="11"/>
        <v>0</v>
      </c>
      <c r="N35" s="48">
        <f t="shared" si="14"/>
        <v>0</v>
      </c>
      <c r="O35" s="48">
        <f t="shared" si="12"/>
        <v>0</v>
      </c>
      <c r="P35" s="1"/>
      <c r="Q35" s="53"/>
      <c r="R35" s="1"/>
      <c r="S35" s="1"/>
      <c r="T35" s="50"/>
      <c r="U35" s="1"/>
      <c r="V35" s="18"/>
      <c r="W35" s="9">
        <v>2.34</v>
      </c>
      <c r="X35" s="9">
        <v>1.3</v>
      </c>
      <c r="Y35" s="9"/>
      <c r="Z35" s="9"/>
      <c r="AA35" s="13">
        <f t="shared" si="13"/>
        <v>1.8199999999999998</v>
      </c>
    </row>
    <row r="36" spans="1:27" ht="35.1" customHeight="1">
      <c r="A36" s="6">
        <v>9</v>
      </c>
      <c r="B36" s="10" t="s">
        <v>76</v>
      </c>
      <c r="C36" s="11" t="s">
        <v>28</v>
      </c>
      <c r="D36" s="11" t="s">
        <v>77</v>
      </c>
      <c r="E36" s="15"/>
      <c r="F36" s="11" t="s">
        <v>78</v>
      </c>
      <c r="G36" s="12">
        <v>2000</v>
      </c>
      <c r="H36" s="14">
        <v>4900</v>
      </c>
      <c r="I36" s="11" t="s">
        <v>78</v>
      </c>
      <c r="J36" s="43"/>
      <c r="K36" s="46">
        <v>0</v>
      </c>
      <c r="L36" s="47"/>
      <c r="M36" s="74">
        <f t="shared" si="11"/>
        <v>0</v>
      </c>
      <c r="N36" s="48">
        <f t="shared" si="14"/>
        <v>0</v>
      </c>
      <c r="O36" s="48">
        <f t="shared" si="12"/>
        <v>0</v>
      </c>
      <c r="P36" s="11"/>
      <c r="Q36" s="49"/>
      <c r="R36" s="11"/>
      <c r="S36" s="11"/>
      <c r="T36" s="50"/>
      <c r="U36" s="11"/>
      <c r="V36" s="11"/>
      <c r="W36" s="9">
        <v>1.3</v>
      </c>
      <c r="X36" s="9">
        <v>1.7</v>
      </c>
      <c r="Y36" s="9"/>
      <c r="Z36" s="9"/>
      <c r="AA36" s="13">
        <f>AVERAGE(W36:X36)</f>
        <v>1.5</v>
      </c>
    </row>
    <row r="37" spans="1:27" ht="35.1" customHeight="1">
      <c r="A37" s="6">
        <v>10</v>
      </c>
      <c r="B37" s="10" t="s">
        <v>286</v>
      </c>
      <c r="C37" s="11" t="s">
        <v>28</v>
      </c>
      <c r="D37" s="11" t="s">
        <v>77</v>
      </c>
      <c r="E37" s="15"/>
      <c r="F37" s="11" t="s">
        <v>78</v>
      </c>
      <c r="G37" s="12">
        <v>5000</v>
      </c>
      <c r="H37" s="14">
        <v>6800</v>
      </c>
      <c r="I37" s="11" t="s">
        <v>78</v>
      </c>
      <c r="J37" s="43"/>
      <c r="K37" s="46">
        <v>0</v>
      </c>
      <c r="L37" s="47"/>
      <c r="M37" s="74">
        <f t="shared" si="11"/>
        <v>0</v>
      </c>
      <c r="N37" s="48">
        <f t="shared" si="14"/>
        <v>0</v>
      </c>
      <c r="O37" s="48">
        <f t="shared" si="12"/>
        <v>0</v>
      </c>
      <c r="P37" s="11"/>
      <c r="Q37" s="49"/>
      <c r="R37" s="11"/>
      <c r="S37" s="11"/>
      <c r="T37" s="50"/>
      <c r="U37" s="11"/>
      <c r="V37" s="11"/>
      <c r="W37" s="9">
        <v>1.82</v>
      </c>
      <c r="X37" s="9">
        <v>2.5</v>
      </c>
      <c r="Y37" s="9"/>
      <c r="Z37" s="9"/>
      <c r="AA37" s="13">
        <f t="shared" ref="AA37:AA40" si="15">AVERAGE(W37:X37)</f>
        <v>2.16</v>
      </c>
    </row>
    <row r="38" spans="1:27" ht="35.1" customHeight="1">
      <c r="A38" s="6">
        <v>11</v>
      </c>
      <c r="B38" s="10" t="s">
        <v>287</v>
      </c>
      <c r="C38" s="11" t="s">
        <v>28</v>
      </c>
      <c r="D38" s="11" t="s">
        <v>77</v>
      </c>
      <c r="E38" s="15"/>
      <c r="F38" s="11" t="s">
        <v>78</v>
      </c>
      <c r="G38" s="12">
        <v>9000</v>
      </c>
      <c r="H38" s="14">
        <v>4800</v>
      </c>
      <c r="I38" s="11" t="s">
        <v>78</v>
      </c>
      <c r="J38" s="43"/>
      <c r="K38" s="46">
        <v>0</v>
      </c>
      <c r="L38" s="47"/>
      <c r="M38" s="74">
        <f t="shared" si="11"/>
        <v>0</v>
      </c>
      <c r="N38" s="48">
        <f t="shared" si="14"/>
        <v>0</v>
      </c>
      <c r="O38" s="48">
        <f t="shared" si="12"/>
        <v>0</v>
      </c>
      <c r="P38" s="11"/>
      <c r="Q38" s="49"/>
      <c r="R38" s="11"/>
      <c r="S38" s="11"/>
      <c r="T38" s="50"/>
      <c r="U38" s="11"/>
      <c r="V38" s="11"/>
      <c r="W38" s="9">
        <v>3.53</v>
      </c>
      <c r="X38" s="9">
        <v>4</v>
      </c>
      <c r="Y38" s="9"/>
      <c r="Z38" s="9"/>
      <c r="AA38" s="13">
        <f t="shared" si="15"/>
        <v>3.7649999999999997</v>
      </c>
    </row>
    <row r="39" spans="1:27" ht="35.1" customHeight="1">
      <c r="A39" s="6">
        <v>12</v>
      </c>
      <c r="B39" s="10" t="s">
        <v>288</v>
      </c>
      <c r="C39" s="11" t="s">
        <v>28</v>
      </c>
      <c r="D39" s="11" t="s">
        <v>77</v>
      </c>
      <c r="E39" s="15"/>
      <c r="F39" s="11" t="s">
        <v>78</v>
      </c>
      <c r="G39" s="12">
        <v>5000</v>
      </c>
      <c r="H39" s="14">
        <v>7800</v>
      </c>
      <c r="I39" s="11" t="s">
        <v>78</v>
      </c>
      <c r="J39" s="43"/>
      <c r="K39" s="46">
        <v>0</v>
      </c>
      <c r="L39" s="47"/>
      <c r="M39" s="74">
        <f t="shared" si="11"/>
        <v>0</v>
      </c>
      <c r="N39" s="48">
        <f t="shared" si="14"/>
        <v>0</v>
      </c>
      <c r="O39" s="48">
        <f t="shared" si="12"/>
        <v>0</v>
      </c>
      <c r="P39" s="11"/>
      <c r="Q39" s="49"/>
      <c r="R39" s="11"/>
      <c r="S39" s="11"/>
      <c r="T39" s="50"/>
      <c r="U39" s="11"/>
      <c r="V39" s="11"/>
      <c r="W39" s="9">
        <v>2.71</v>
      </c>
      <c r="X39" s="9">
        <v>4</v>
      </c>
      <c r="Y39" s="9"/>
      <c r="Z39" s="9"/>
      <c r="AA39" s="13">
        <f t="shared" si="15"/>
        <v>3.355</v>
      </c>
    </row>
    <row r="40" spans="1:27" ht="35.1" customHeight="1">
      <c r="A40" s="6">
        <v>13</v>
      </c>
      <c r="B40" s="10" t="s">
        <v>289</v>
      </c>
      <c r="C40" s="11" t="s">
        <v>28</v>
      </c>
      <c r="D40" s="11" t="s">
        <v>77</v>
      </c>
      <c r="E40" s="15"/>
      <c r="F40" s="11" t="s">
        <v>78</v>
      </c>
      <c r="G40" s="12">
        <v>20000</v>
      </c>
      <c r="H40" s="14">
        <v>13000</v>
      </c>
      <c r="I40" s="11" t="s">
        <v>78</v>
      </c>
      <c r="J40" s="43"/>
      <c r="K40" s="46">
        <v>0</v>
      </c>
      <c r="L40" s="47"/>
      <c r="M40" s="74">
        <f t="shared" si="11"/>
        <v>0</v>
      </c>
      <c r="N40" s="48">
        <f t="shared" si="14"/>
        <v>0</v>
      </c>
      <c r="O40" s="48">
        <f t="shared" si="12"/>
        <v>0</v>
      </c>
      <c r="P40" s="11"/>
      <c r="Q40" s="49"/>
      <c r="R40" s="11"/>
      <c r="S40" s="11"/>
      <c r="T40" s="50"/>
      <c r="U40" s="11"/>
      <c r="V40" s="11"/>
      <c r="W40" s="9">
        <v>4.5599999999999996</v>
      </c>
      <c r="X40" s="9">
        <v>5.0999999999999996</v>
      </c>
      <c r="Y40" s="9"/>
      <c r="Z40" s="9"/>
      <c r="AA40" s="13">
        <f t="shared" si="15"/>
        <v>4.83</v>
      </c>
    </row>
    <row r="41" spans="1:27">
      <c r="A41" s="88" t="s">
        <v>79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9"/>
      <c r="X41" s="9"/>
      <c r="Y41" s="9"/>
      <c r="Z41" s="9"/>
      <c r="AA41" s="13"/>
    </row>
    <row r="42" spans="1:27" ht="30" customHeight="1">
      <c r="A42" s="75" t="s">
        <v>34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54">
        <f>SUM(N28:N40)</f>
        <v>0</v>
      </c>
      <c r="O42" s="51">
        <f>SUM(O28:O40)</f>
        <v>0</v>
      </c>
      <c r="P42" s="51"/>
      <c r="Q42" s="42"/>
      <c r="R42" s="15"/>
      <c r="S42" s="15"/>
      <c r="T42" s="15"/>
      <c r="U42" s="15"/>
      <c r="V42" s="16"/>
      <c r="W42" s="9"/>
      <c r="X42" s="9"/>
      <c r="Y42" s="9"/>
      <c r="Z42" s="9"/>
      <c r="AA42" s="13"/>
    </row>
    <row r="43" spans="1:27">
      <c r="A43" s="76" t="s">
        <v>80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8" t="s">
        <v>64</v>
      </c>
      <c r="X43" s="8" t="s">
        <v>36</v>
      </c>
      <c r="Y43" s="9"/>
      <c r="Z43" s="9"/>
      <c r="AA43" s="13"/>
    </row>
    <row r="44" spans="1:27" ht="24.95" customHeight="1">
      <c r="A44" s="6">
        <v>1</v>
      </c>
      <c r="B44" s="10" t="s">
        <v>81</v>
      </c>
      <c r="C44" s="11" t="s">
        <v>28</v>
      </c>
      <c r="D44" s="11" t="s">
        <v>44</v>
      </c>
      <c r="E44" s="6">
        <v>1</v>
      </c>
      <c r="F44" s="11" t="s">
        <v>30</v>
      </c>
      <c r="G44" s="12">
        <v>300</v>
      </c>
      <c r="H44" s="6">
        <v>500</v>
      </c>
      <c r="I44" s="11" t="s">
        <v>30</v>
      </c>
      <c r="J44" s="45"/>
      <c r="K44" s="46">
        <v>0</v>
      </c>
      <c r="L44" s="47"/>
      <c r="M44" s="74">
        <f t="shared" ref="M44:M46" si="16">K44*(1+L44)</f>
        <v>0</v>
      </c>
      <c r="N44" s="48">
        <f>J44*K44</f>
        <v>0</v>
      </c>
      <c r="O44" s="48">
        <f t="shared" ref="O44:O46" si="17">N44*(1+L44)</f>
        <v>0</v>
      </c>
      <c r="P44" s="11"/>
      <c r="Q44" s="49"/>
      <c r="R44" s="11"/>
      <c r="S44" s="11"/>
      <c r="T44" s="50"/>
      <c r="U44" s="11"/>
      <c r="V44" s="16"/>
      <c r="W44" s="9">
        <v>11.92</v>
      </c>
      <c r="X44" s="9">
        <v>10.39</v>
      </c>
      <c r="Y44" s="9"/>
      <c r="Z44" s="9"/>
      <c r="AA44" s="13">
        <f>AVERAGE(W44:Z44)</f>
        <v>11.155000000000001</v>
      </c>
    </row>
    <row r="45" spans="1:27" ht="24.95" customHeight="1">
      <c r="A45" s="6">
        <v>2</v>
      </c>
      <c r="B45" s="10" t="s">
        <v>81</v>
      </c>
      <c r="C45" s="11" t="s">
        <v>28</v>
      </c>
      <c r="D45" s="11" t="s">
        <v>43</v>
      </c>
      <c r="E45" s="6">
        <v>1</v>
      </c>
      <c r="F45" s="11" t="s">
        <v>30</v>
      </c>
      <c r="G45" s="12">
        <v>50</v>
      </c>
      <c r="H45" s="6">
        <v>200</v>
      </c>
      <c r="I45" s="11" t="s">
        <v>30</v>
      </c>
      <c r="J45" s="45"/>
      <c r="K45" s="46">
        <v>0</v>
      </c>
      <c r="L45" s="47"/>
      <c r="M45" s="74">
        <f t="shared" si="16"/>
        <v>0</v>
      </c>
      <c r="N45" s="48">
        <f t="shared" ref="N45:N46" si="18">J45*K45</f>
        <v>0</v>
      </c>
      <c r="O45" s="48">
        <f t="shared" si="17"/>
        <v>0</v>
      </c>
      <c r="P45" s="11"/>
      <c r="Q45" s="49"/>
      <c r="R45" s="11"/>
      <c r="S45" s="11"/>
      <c r="T45" s="50"/>
      <c r="U45" s="11"/>
      <c r="V45" s="16"/>
      <c r="W45" s="9">
        <v>28.41</v>
      </c>
      <c r="X45" s="9">
        <v>23.88</v>
      </c>
      <c r="Y45" s="9"/>
      <c r="Z45" s="9"/>
      <c r="AA45" s="13">
        <f>AVERAGE(W45:Z45)</f>
        <v>26.145</v>
      </c>
    </row>
    <row r="46" spans="1:27" ht="35.1" customHeight="1">
      <c r="A46" s="6">
        <v>3</v>
      </c>
      <c r="B46" s="10" t="s">
        <v>82</v>
      </c>
      <c r="C46" s="11" t="s">
        <v>28</v>
      </c>
      <c r="D46" s="11" t="s">
        <v>83</v>
      </c>
      <c r="E46" s="6">
        <v>1</v>
      </c>
      <c r="F46" s="11" t="s">
        <v>30</v>
      </c>
      <c r="G46" s="12">
        <v>250</v>
      </c>
      <c r="H46" s="6">
        <v>10</v>
      </c>
      <c r="I46" s="11" t="s">
        <v>30</v>
      </c>
      <c r="J46" s="45"/>
      <c r="K46" s="46">
        <v>0</v>
      </c>
      <c r="L46" s="47"/>
      <c r="M46" s="74">
        <f t="shared" si="16"/>
        <v>0</v>
      </c>
      <c r="N46" s="48">
        <f t="shared" si="18"/>
        <v>0</v>
      </c>
      <c r="O46" s="48">
        <f t="shared" si="17"/>
        <v>0</v>
      </c>
      <c r="P46" s="11"/>
      <c r="Q46" s="49"/>
      <c r="R46" s="11"/>
      <c r="S46" s="11"/>
      <c r="T46" s="50"/>
      <c r="U46" s="11"/>
      <c r="V46" s="16"/>
      <c r="W46" s="9">
        <v>14.5</v>
      </c>
      <c r="X46" s="9">
        <v>20.16</v>
      </c>
      <c r="Y46" s="9"/>
      <c r="Z46" s="9"/>
      <c r="AA46" s="13">
        <f>AVERAGE(W46:Z46)</f>
        <v>17.329999999999998</v>
      </c>
    </row>
    <row r="47" spans="1:27" ht="30" customHeight="1">
      <c r="A47" s="75" t="s">
        <v>34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51">
        <f>SUM(N44:N46)</f>
        <v>0</v>
      </c>
      <c r="O47" s="51">
        <f>SUM(O44:O46)</f>
        <v>0</v>
      </c>
      <c r="P47" s="51"/>
      <c r="Q47" s="42"/>
      <c r="R47" s="15"/>
      <c r="S47" s="15"/>
      <c r="T47" s="15"/>
      <c r="U47" s="15"/>
      <c r="V47" s="16"/>
      <c r="W47" s="9"/>
      <c r="X47" s="9"/>
      <c r="Y47" s="9"/>
      <c r="Z47" s="9"/>
      <c r="AA47" s="13"/>
    </row>
    <row r="48" spans="1:27">
      <c r="A48" s="76" t="s">
        <v>84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8" t="s">
        <v>36</v>
      </c>
      <c r="X48" s="9"/>
      <c r="Y48" s="9"/>
      <c r="Z48" s="9"/>
      <c r="AA48" s="13"/>
    </row>
    <row r="49" spans="1:27" ht="24.95" customHeight="1">
      <c r="A49" s="6">
        <v>1</v>
      </c>
      <c r="B49" s="10" t="s">
        <v>85</v>
      </c>
      <c r="C49" s="11" t="s">
        <v>28</v>
      </c>
      <c r="D49" s="11" t="s">
        <v>44</v>
      </c>
      <c r="E49" s="6">
        <v>1</v>
      </c>
      <c r="F49" s="11" t="s">
        <v>30</v>
      </c>
      <c r="G49" s="12">
        <v>800</v>
      </c>
      <c r="H49" s="14">
        <v>1500</v>
      </c>
      <c r="I49" s="11" t="s">
        <v>30</v>
      </c>
      <c r="J49" s="45"/>
      <c r="K49" s="46">
        <v>0</v>
      </c>
      <c r="L49" s="47"/>
      <c r="M49" s="74">
        <f t="shared" ref="M49:M52" si="19">K49*(1+L49)</f>
        <v>0</v>
      </c>
      <c r="N49" s="48">
        <f>J49*K49</f>
        <v>0</v>
      </c>
      <c r="O49" s="48">
        <f t="shared" ref="O49:O52" si="20">N49*(1+L49)</f>
        <v>0</v>
      </c>
      <c r="P49" s="11"/>
      <c r="Q49" s="49"/>
      <c r="R49" s="11"/>
      <c r="S49" s="11"/>
      <c r="T49" s="50"/>
      <c r="U49" s="11"/>
      <c r="V49" s="16"/>
      <c r="W49" s="9">
        <v>17.02</v>
      </c>
      <c r="X49" s="9"/>
      <c r="Y49" s="9"/>
      <c r="Z49" s="9"/>
      <c r="AA49" s="13">
        <f>AVERAGE(W49:Z49)</f>
        <v>17.02</v>
      </c>
    </row>
    <row r="50" spans="1:27" ht="24.95" customHeight="1">
      <c r="A50" s="6">
        <v>2</v>
      </c>
      <c r="B50" s="10" t="s">
        <v>85</v>
      </c>
      <c r="C50" s="11" t="s">
        <v>28</v>
      </c>
      <c r="D50" s="11" t="s">
        <v>31</v>
      </c>
      <c r="E50" s="6">
        <v>1</v>
      </c>
      <c r="F50" s="11" t="s">
        <v>30</v>
      </c>
      <c r="G50" s="12">
        <v>300</v>
      </c>
      <c r="H50" s="6">
        <v>400</v>
      </c>
      <c r="I50" s="11" t="s">
        <v>30</v>
      </c>
      <c r="J50" s="45"/>
      <c r="K50" s="46">
        <v>0</v>
      </c>
      <c r="L50" s="47"/>
      <c r="M50" s="74">
        <f t="shared" si="19"/>
        <v>0</v>
      </c>
      <c r="N50" s="48">
        <f t="shared" ref="N50:N52" si="21">J50*K50</f>
        <v>0</v>
      </c>
      <c r="O50" s="48">
        <f t="shared" si="20"/>
        <v>0</v>
      </c>
      <c r="P50" s="11"/>
      <c r="Q50" s="49"/>
      <c r="R50" s="11"/>
      <c r="S50" s="11"/>
      <c r="T50" s="50"/>
      <c r="U50" s="11"/>
      <c r="V50" s="16"/>
      <c r="W50" s="9">
        <v>4.42</v>
      </c>
      <c r="X50" s="9"/>
      <c r="Y50" s="9"/>
      <c r="Z50" s="9"/>
      <c r="AA50" s="13">
        <f>AVERAGE(W50:Z50)</f>
        <v>4.42</v>
      </c>
    </row>
    <row r="51" spans="1:27" ht="35.1" customHeight="1">
      <c r="A51" s="6">
        <v>3</v>
      </c>
      <c r="B51" s="10" t="s">
        <v>86</v>
      </c>
      <c r="C51" s="11" t="s">
        <v>28</v>
      </c>
      <c r="D51" s="11" t="s">
        <v>44</v>
      </c>
      <c r="E51" s="6">
        <v>1</v>
      </c>
      <c r="F51" s="11" t="s">
        <v>30</v>
      </c>
      <c r="G51" s="12">
        <v>500</v>
      </c>
      <c r="H51" s="6">
        <v>70</v>
      </c>
      <c r="I51" s="11" t="s">
        <v>30</v>
      </c>
      <c r="J51" s="45"/>
      <c r="K51" s="46">
        <v>0</v>
      </c>
      <c r="L51" s="47"/>
      <c r="M51" s="74">
        <f t="shared" si="19"/>
        <v>0</v>
      </c>
      <c r="N51" s="48">
        <f t="shared" si="21"/>
        <v>0</v>
      </c>
      <c r="O51" s="48">
        <f t="shared" si="20"/>
        <v>0</v>
      </c>
      <c r="P51" s="15"/>
      <c r="Q51" s="49"/>
      <c r="R51" s="11"/>
      <c r="S51" s="11"/>
      <c r="T51" s="50"/>
      <c r="U51" s="15"/>
      <c r="V51" s="16"/>
      <c r="W51" s="9">
        <v>17.02</v>
      </c>
      <c r="X51" s="9"/>
      <c r="Y51" s="9"/>
      <c r="Z51" s="9"/>
      <c r="AA51" s="13">
        <f>AVERAGE(W51:Z51)</f>
        <v>17.02</v>
      </c>
    </row>
    <row r="52" spans="1:27" ht="35.1" customHeight="1">
      <c r="A52" s="6">
        <v>4</v>
      </c>
      <c r="B52" s="10" t="s">
        <v>87</v>
      </c>
      <c r="C52" s="11" t="s">
        <v>28</v>
      </c>
      <c r="D52" s="11" t="s">
        <v>88</v>
      </c>
      <c r="E52" s="6">
        <v>1</v>
      </c>
      <c r="F52" s="11" t="s">
        <v>30</v>
      </c>
      <c r="G52" s="12">
        <v>150</v>
      </c>
      <c r="H52" s="6">
        <v>200</v>
      </c>
      <c r="I52" s="11" t="s">
        <v>30</v>
      </c>
      <c r="J52" s="45"/>
      <c r="K52" s="46">
        <v>0</v>
      </c>
      <c r="L52" s="47"/>
      <c r="M52" s="74">
        <f t="shared" si="19"/>
        <v>0</v>
      </c>
      <c r="N52" s="48">
        <f t="shared" si="21"/>
        <v>0</v>
      </c>
      <c r="O52" s="48">
        <f t="shared" si="20"/>
        <v>0</v>
      </c>
      <c r="P52" s="11"/>
      <c r="Q52" s="49"/>
      <c r="R52" s="11"/>
      <c r="S52" s="11"/>
      <c r="T52" s="50"/>
      <c r="U52" s="11"/>
      <c r="V52" s="16"/>
      <c r="W52" s="9">
        <v>75.400000000000006</v>
      </c>
      <c r="X52" s="9"/>
      <c r="Y52" s="9"/>
      <c r="Z52" s="9"/>
      <c r="AA52" s="13">
        <f>AVERAGE(W52:Z52)</f>
        <v>75.400000000000006</v>
      </c>
    </row>
    <row r="53" spans="1:27" ht="30" customHeight="1">
      <c r="A53" s="75" t="s">
        <v>34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54">
        <f>SUM(N49:N52)</f>
        <v>0</v>
      </c>
      <c r="O53" s="51">
        <f>SUM(O49:O52)</f>
        <v>0</v>
      </c>
      <c r="P53" s="51"/>
      <c r="Q53" s="42"/>
      <c r="R53" s="15"/>
      <c r="S53" s="15"/>
      <c r="T53" s="15"/>
      <c r="U53" s="15"/>
      <c r="V53" s="16"/>
      <c r="W53" s="9"/>
      <c r="X53" s="9"/>
      <c r="Y53" s="9"/>
      <c r="Z53" s="9"/>
      <c r="AA53" s="13"/>
    </row>
    <row r="54" spans="1:27">
      <c r="A54" s="89" t="s">
        <v>89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8" t="s">
        <v>63</v>
      </c>
      <c r="X54" s="9"/>
      <c r="Y54" s="9"/>
      <c r="Z54" s="9"/>
      <c r="AA54" s="13"/>
    </row>
    <row r="55" spans="1:27" ht="24.95" customHeight="1">
      <c r="A55" s="6">
        <v>1</v>
      </c>
      <c r="B55" s="10" t="s">
        <v>90</v>
      </c>
      <c r="C55" s="11" t="s">
        <v>28</v>
      </c>
      <c r="D55" s="11" t="s">
        <v>91</v>
      </c>
      <c r="E55" s="6">
        <v>1</v>
      </c>
      <c r="F55" s="11" t="s">
        <v>30</v>
      </c>
      <c r="G55" s="12">
        <v>200</v>
      </c>
      <c r="H55" s="6">
        <v>200</v>
      </c>
      <c r="I55" s="17" t="s">
        <v>30</v>
      </c>
      <c r="J55" s="45"/>
      <c r="K55" s="46">
        <v>0</v>
      </c>
      <c r="L55" s="47"/>
      <c r="M55" s="74">
        <f t="shared" ref="M55:M68" si="22">K55*(1+L55)</f>
        <v>0</v>
      </c>
      <c r="N55" s="48">
        <f>J55*K55</f>
        <v>0</v>
      </c>
      <c r="O55" s="48">
        <f t="shared" ref="O55:O68" si="23">N55*(1+L55)</f>
        <v>0</v>
      </c>
      <c r="P55" s="11"/>
      <c r="Q55" s="49"/>
      <c r="R55" s="11"/>
      <c r="S55" s="15"/>
      <c r="T55" s="50"/>
      <c r="U55" s="11"/>
      <c r="V55" s="16"/>
      <c r="W55" s="9">
        <v>7.6</v>
      </c>
      <c r="X55" s="9"/>
      <c r="Y55" s="9"/>
      <c r="Z55" s="9"/>
      <c r="AA55" s="13">
        <f t="shared" ref="AA55:AA68" si="24">AVERAGE(W55:Z55)</f>
        <v>7.6</v>
      </c>
    </row>
    <row r="56" spans="1:27" ht="24.95" customHeight="1">
      <c r="A56" s="6">
        <v>2</v>
      </c>
      <c r="B56" s="10" t="s">
        <v>65</v>
      </c>
      <c r="C56" s="11" t="s">
        <v>28</v>
      </c>
      <c r="D56" s="11" t="s">
        <v>92</v>
      </c>
      <c r="E56" s="6">
        <v>1</v>
      </c>
      <c r="F56" s="11" t="s">
        <v>30</v>
      </c>
      <c r="G56" s="12">
        <v>60</v>
      </c>
      <c r="H56" s="6">
        <v>15</v>
      </c>
      <c r="I56" s="11" t="s">
        <v>30</v>
      </c>
      <c r="J56" s="45"/>
      <c r="K56" s="46">
        <v>0</v>
      </c>
      <c r="L56" s="47"/>
      <c r="M56" s="74">
        <f t="shared" si="22"/>
        <v>0</v>
      </c>
      <c r="N56" s="48">
        <f t="shared" ref="N56:N68" si="25">J56*K56</f>
        <v>0</v>
      </c>
      <c r="O56" s="48">
        <f t="shared" si="23"/>
        <v>0</v>
      </c>
      <c r="P56" s="11"/>
      <c r="Q56" s="49"/>
      <c r="R56" s="11"/>
      <c r="S56" s="11"/>
      <c r="T56" s="50"/>
      <c r="U56" s="11"/>
      <c r="V56" s="16"/>
      <c r="W56" s="9">
        <v>28.72</v>
      </c>
      <c r="X56" s="9"/>
      <c r="Y56" s="9"/>
      <c r="Z56" s="9"/>
      <c r="AA56" s="13">
        <f t="shared" si="24"/>
        <v>28.72</v>
      </c>
    </row>
    <row r="57" spans="1:27" ht="24.95" customHeight="1">
      <c r="A57" s="6">
        <v>3</v>
      </c>
      <c r="B57" s="10" t="s">
        <v>93</v>
      </c>
      <c r="C57" s="11" t="s">
        <v>28</v>
      </c>
      <c r="D57" s="11" t="s">
        <v>94</v>
      </c>
      <c r="E57" s="6">
        <v>1</v>
      </c>
      <c r="F57" s="11" t="s">
        <v>30</v>
      </c>
      <c r="G57" s="12">
        <v>500</v>
      </c>
      <c r="H57" s="6">
        <v>100</v>
      </c>
      <c r="I57" s="17" t="s">
        <v>30</v>
      </c>
      <c r="J57" s="45"/>
      <c r="K57" s="46">
        <v>0</v>
      </c>
      <c r="L57" s="47"/>
      <c r="M57" s="74">
        <f t="shared" si="22"/>
        <v>0</v>
      </c>
      <c r="N57" s="48">
        <f t="shared" si="25"/>
        <v>0</v>
      </c>
      <c r="O57" s="48">
        <f t="shared" si="23"/>
        <v>0</v>
      </c>
      <c r="P57" s="11"/>
      <c r="Q57" s="49"/>
      <c r="R57" s="11"/>
      <c r="S57" s="15"/>
      <c r="T57" s="50"/>
      <c r="U57" s="11"/>
      <c r="V57" s="16"/>
      <c r="W57" s="9">
        <v>8.32</v>
      </c>
      <c r="X57" s="9"/>
      <c r="Y57" s="9"/>
      <c r="Z57" s="9"/>
      <c r="AA57" s="13">
        <f t="shared" si="24"/>
        <v>8.32</v>
      </c>
    </row>
    <row r="58" spans="1:27" ht="24.95" customHeight="1">
      <c r="A58" s="6">
        <v>4</v>
      </c>
      <c r="B58" s="10" t="s">
        <v>93</v>
      </c>
      <c r="C58" s="11" t="s">
        <v>28</v>
      </c>
      <c r="D58" s="11" t="s">
        <v>43</v>
      </c>
      <c r="E58" s="6">
        <v>1</v>
      </c>
      <c r="F58" s="11" t="s">
        <v>30</v>
      </c>
      <c r="G58" s="12">
        <v>200</v>
      </c>
      <c r="H58" s="6">
        <v>80</v>
      </c>
      <c r="I58" s="17" t="s">
        <v>30</v>
      </c>
      <c r="J58" s="45"/>
      <c r="K58" s="46">
        <v>0</v>
      </c>
      <c r="L58" s="47"/>
      <c r="M58" s="74">
        <f t="shared" si="22"/>
        <v>0</v>
      </c>
      <c r="N58" s="48">
        <f t="shared" si="25"/>
        <v>0</v>
      </c>
      <c r="O58" s="48">
        <f t="shared" si="23"/>
        <v>0</v>
      </c>
      <c r="P58" s="11"/>
      <c r="Q58" s="49"/>
      <c r="R58" s="11"/>
      <c r="S58" s="15"/>
      <c r="T58" s="50"/>
      <c r="U58" s="11"/>
      <c r="V58" s="16"/>
      <c r="W58" s="9">
        <v>19.559999999999999</v>
      </c>
      <c r="X58" s="9"/>
      <c r="Y58" s="9"/>
      <c r="Z58" s="9"/>
      <c r="AA58" s="13">
        <f t="shared" si="24"/>
        <v>19.559999999999999</v>
      </c>
    </row>
    <row r="59" spans="1:27" ht="24.95" customHeight="1">
      <c r="A59" s="6">
        <v>5</v>
      </c>
      <c r="B59" s="10" t="s">
        <v>93</v>
      </c>
      <c r="C59" s="11" t="s">
        <v>28</v>
      </c>
      <c r="D59" s="11" t="s">
        <v>95</v>
      </c>
      <c r="E59" s="6">
        <v>1</v>
      </c>
      <c r="F59" s="11" t="s">
        <v>30</v>
      </c>
      <c r="G59" s="12">
        <v>300</v>
      </c>
      <c r="H59" s="6">
        <v>120</v>
      </c>
      <c r="I59" s="17" t="s">
        <v>30</v>
      </c>
      <c r="J59" s="45"/>
      <c r="K59" s="46">
        <v>0</v>
      </c>
      <c r="L59" s="47"/>
      <c r="M59" s="74">
        <f t="shared" si="22"/>
        <v>0</v>
      </c>
      <c r="N59" s="48">
        <f t="shared" si="25"/>
        <v>0</v>
      </c>
      <c r="O59" s="48">
        <f t="shared" si="23"/>
        <v>0</v>
      </c>
      <c r="P59" s="11"/>
      <c r="Q59" s="49"/>
      <c r="R59" s="11"/>
      <c r="S59" s="15"/>
      <c r="T59" s="50"/>
      <c r="U59" s="11"/>
      <c r="V59" s="16"/>
      <c r="W59" s="9">
        <v>17.600000000000001</v>
      </c>
      <c r="X59" s="9"/>
      <c r="Y59" s="9"/>
      <c r="Z59" s="9"/>
      <c r="AA59" s="13">
        <f t="shared" si="24"/>
        <v>17.600000000000001</v>
      </c>
    </row>
    <row r="60" spans="1:27" ht="24.95" customHeight="1">
      <c r="A60" s="6">
        <v>6</v>
      </c>
      <c r="B60" s="10" t="s">
        <v>96</v>
      </c>
      <c r="C60" s="11" t="s">
        <v>28</v>
      </c>
      <c r="D60" s="11" t="s">
        <v>97</v>
      </c>
      <c r="E60" s="6">
        <v>1</v>
      </c>
      <c r="F60" s="11" t="s">
        <v>30</v>
      </c>
      <c r="G60" s="12">
        <v>20</v>
      </c>
      <c r="H60" s="6">
        <v>20</v>
      </c>
      <c r="I60" s="17" t="s">
        <v>30</v>
      </c>
      <c r="J60" s="45"/>
      <c r="K60" s="46">
        <v>0</v>
      </c>
      <c r="L60" s="47"/>
      <c r="M60" s="74">
        <f t="shared" si="22"/>
        <v>0</v>
      </c>
      <c r="N60" s="48">
        <f t="shared" si="25"/>
        <v>0</v>
      </c>
      <c r="O60" s="48">
        <f t="shared" si="23"/>
        <v>0</v>
      </c>
      <c r="P60" s="15"/>
      <c r="Q60" s="49"/>
      <c r="R60" s="11"/>
      <c r="S60" s="15"/>
      <c r="T60" s="50"/>
      <c r="U60" s="15"/>
      <c r="V60" s="16"/>
      <c r="W60" s="9">
        <v>35.619999999999997</v>
      </c>
      <c r="X60" s="9"/>
      <c r="Y60" s="9"/>
      <c r="Z60" s="9"/>
      <c r="AA60" s="13">
        <f t="shared" si="24"/>
        <v>35.619999999999997</v>
      </c>
    </row>
    <row r="61" spans="1:27" ht="24.95" customHeight="1">
      <c r="A61" s="6">
        <v>7</v>
      </c>
      <c r="B61" s="10" t="s">
        <v>98</v>
      </c>
      <c r="C61" s="11" t="s">
        <v>28</v>
      </c>
      <c r="D61" s="11" t="s">
        <v>99</v>
      </c>
      <c r="E61" s="6">
        <v>1</v>
      </c>
      <c r="F61" s="11" t="s">
        <v>30</v>
      </c>
      <c r="G61" s="12">
        <v>50</v>
      </c>
      <c r="H61" s="6">
        <v>10</v>
      </c>
      <c r="I61" s="17" t="s">
        <v>30</v>
      </c>
      <c r="J61" s="45"/>
      <c r="K61" s="46">
        <v>0</v>
      </c>
      <c r="L61" s="47"/>
      <c r="M61" s="74">
        <f t="shared" si="22"/>
        <v>0</v>
      </c>
      <c r="N61" s="48">
        <f t="shared" si="25"/>
        <v>0</v>
      </c>
      <c r="O61" s="48">
        <f t="shared" si="23"/>
        <v>0</v>
      </c>
      <c r="P61" s="15"/>
      <c r="Q61" s="49"/>
      <c r="R61" s="11"/>
      <c r="S61" s="15"/>
      <c r="T61" s="50"/>
      <c r="U61" s="15"/>
      <c r="V61" s="16"/>
      <c r="W61" s="9">
        <v>23.68</v>
      </c>
      <c r="X61" s="9"/>
      <c r="Y61" s="9"/>
      <c r="Z61" s="9"/>
      <c r="AA61" s="13">
        <f t="shared" si="24"/>
        <v>23.68</v>
      </c>
    </row>
    <row r="62" spans="1:27" ht="35.1" customHeight="1">
      <c r="A62" s="6">
        <v>8</v>
      </c>
      <c r="B62" s="10" t="s">
        <v>100</v>
      </c>
      <c r="C62" s="11" t="s">
        <v>28</v>
      </c>
      <c r="D62" s="11" t="s">
        <v>101</v>
      </c>
      <c r="E62" s="6">
        <v>1</v>
      </c>
      <c r="F62" s="11" t="s">
        <v>30</v>
      </c>
      <c r="G62" s="12">
        <v>150</v>
      </c>
      <c r="H62" s="6">
        <v>150</v>
      </c>
      <c r="I62" s="17" t="s">
        <v>30</v>
      </c>
      <c r="J62" s="45"/>
      <c r="K62" s="46">
        <v>0</v>
      </c>
      <c r="L62" s="47"/>
      <c r="M62" s="74">
        <f t="shared" si="22"/>
        <v>0</v>
      </c>
      <c r="N62" s="48">
        <f t="shared" si="25"/>
        <v>0</v>
      </c>
      <c r="O62" s="48">
        <f t="shared" si="23"/>
        <v>0</v>
      </c>
      <c r="P62" s="11"/>
      <c r="Q62" s="49"/>
      <c r="R62" s="11"/>
      <c r="S62" s="11"/>
      <c r="T62" s="50"/>
      <c r="U62" s="11"/>
      <c r="V62" s="16"/>
      <c r="W62" s="9">
        <v>31.9</v>
      </c>
      <c r="X62" s="9"/>
      <c r="Y62" s="9"/>
      <c r="Z62" s="9"/>
      <c r="AA62" s="13">
        <f t="shared" si="24"/>
        <v>31.9</v>
      </c>
    </row>
    <row r="63" spans="1:27" ht="35.1" customHeight="1">
      <c r="A63" s="6">
        <v>9</v>
      </c>
      <c r="B63" s="10" t="s">
        <v>100</v>
      </c>
      <c r="C63" s="11" t="s">
        <v>28</v>
      </c>
      <c r="D63" s="11" t="s">
        <v>44</v>
      </c>
      <c r="E63" s="6">
        <v>1</v>
      </c>
      <c r="F63" s="11" t="s">
        <v>30</v>
      </c>
      <c r="G63" s="12">
        <v>200</v>
      </c>
      <c r="H63" s="6">
        <v>150</v>
      </c>
      <c r="I63" s="17" t="s">
        <v>30</v>
      </c>
      <c r="J63" s="45"/>
      <c r="K63" s="46">
        <v>0</v>
      </c>
      <c r="L63" s="47"/>
      <c r="M63" s="74">
        <f t="shared" si="22"/>
        <v>0</v>
      </c>
      <c r="N63" s="48">
        <f t="shared" si="25"/>
        <v>0</v>
      </c>
      <c r="O63" s="48">
        <f t="shared" si="23"/>
        <v>0</v>
      </c>
      <c r="P63" s="11"/>
      <c r="Q63" s="49"/>
      <c r="R63" s="11"/>
      <c r="S63" s="11"/>
      <c r="T63" s="50"/>
      <c r="U63" s="11"/>
      <c r="V63" s="16"/>
      <c r="W63" s="9">
        <v>56.71</v>
      </c>
      <c r="X63" s="9"/>
      <c r="Y63" s="9"/>
      <c r="Z63" s="9"/>
      <c r="AA63" s="13">
        <f t="shared" si="24"/>
        <v>56.71</v>
      </c>
    </row>
    <row r="64" spans="1:27" ht="35.1" customHeight="1">
      <c r="A64" s="6">
        <v>10</v>
      </c>
      <c r="B64" s="10" t="s">
        <v>102</v>
      </c>
      <c r="C64" s="11" t="s">
        <v>28</v>
      </c>
      <c r="D64" s="1" t="s">
        <v>103</v>
      </c>
      <c r="E64" s="1">
        <v>50</v>
      </c>
      <c r="F64" s="11" t="s">
        <v>30</v>
      </c>
      <c r="G64" s="12">
        <v>500</v>
      </c>
      <c r="H64" s="21">
        <v>5400</v>
      </c>
      <c r="I64" s="11" t="s">
        <v>59</v>
      </c>
      <c r="J64" s="45"/>
      <c r="K64" s="46">
        <v>0</v>
      </c>
      <c r="L64" s="47"/>
      <c r="M64" s="74">
        <f t="shared" si="22"/>
        <v>0</v>
      </c>
      <c r="N64" s="48">
        <f t="shared" si="25"/>
        <v>0</v>
      </c>
      <c r="O64" s="48">
        <f t="shared" si="23"/>
        <v>0</v>
      </c>
      <c r="P64" s="1"/>
      <c r="Q64" s="53"/>
      <c r="R64" s="11"/>
      <c r="S64" s="1"/>
      <c r="T64" s="50"/>
      <c r="U64" s="1"/>
      <c r="V64" s="18"/>
      <c r="W64" s="9">
        <v>10.7</v>
      </c>
      <c r="X64" s="9"/>
      <c r="Y64" s="9"/>
      <c r="Z64" s="9"/>
      <c r="AA64" s="13">
        <f t="shared" si="24"/>
        <v>10.7</v>
      </c>
    </row>
    <row r="65" spans="1:27" ht="35.1" customHeight="1">
      <c r="A65" s="6">
        <v>11</v>
      </c>
      <c r="B65" s="10" t="s">
        <v>104</v>
      </c>
      <c r="C65" s="11" t="s">
        <v>28</v>
      </c>
      <c r="D65" s="1" t="s">
        <v>105</v>
      </c>
      <c r="E65" s="1">
        <v>100</v>
      </c>
      <c r="F65" s="11" t="s">
        <v>30</v>
      </c>
      <c r="G65" s="12">
        <v>500</v>
      </c>
      <c r="H65" s="20"/>
      <c r="I65" s="11" t="s">
        <v>59</v>
      </c>
      <c r="J65" s="45"/>
      <c r="K65" s="46">
        <v>0</v>
      </c>
      <c r="L65" s="47"/>
      <c r="M65" s="74">
        <f t="shared" si="22"/>
        <v>0</v>
      </c>
      <c r="N65" s="48">
        <f t="shared" si="25"/>
        <v>0</v>
      </c>
      <c r="O65" s="48">
        <f t="shared" si="23"/>
        <v>0</v>
      </c>
      <c r="P65" s="1"/>
      <c r="Q65" s="53"/>
      <c r="R65" s="11"/>
      <c r="S65" s="1"/>
      <c r="T65" s="50"/>
      <c r="U65" s="1"/>
      <c r="V65" s="18"/>
      <c r="W65" s="9">
        <v>76.53</v>
      </c>
      <c r="X65" s="9"/>
      <c r="Y65" s="9"/>
      <c r="Z65" s="9"/>
      <c r="AA65" s="13">
        <f t="shared" si="24"/>
        <v>76.53</v>
      </c>
    </row>
    <row r="66" spans="1:27" ht="35.1" customHeight="1">
      <c r="A66" s="6">
        <v>12</v>
      </c>
      <c r="B66" s="10" t="s">
        <v>104</v>
      </c>
      <c r="C66" s="11" t="s">
        <v>28</v>
      </c>
      <c r="D66" s="1" t="s">
        <v>106</v>
      </c>
      <c r="E66" s="1">
        <v>50</v>
      </c>
      <c r="F66" s="11" t="s">
        <v>30</v>
      </c>
      <c r="G66" s="12">
        <v>1000</v>
      </c>
      <c r="H66" s="20"/>
      <c r="I66" s="11" t="s">
        <v>59</v>
      </c>
      <c r="J66" s="45"/>
      <c r="K66" s="46">
        <v>0</v>
      </c>
      <c r="L66" s="47"/>
      <c r="M66" s="74">
        <f t="shared" si="22"/>
        <v>0</v>
      </c>
      <c r="N66" s="48">
        <f t="shared" si="25"/>
        <v>0</v>
      </c>
      <c r="O66" s="48">
        <f t="shared" si="23"/>
        <v>0</v>
      </c>
      <c r="P66" s="1"/>
      <c r="Q66" s="53"/>
      <c r="R66" s="11"/>
      <c r="S66" s="1"/>
      <c r="T66" s="50"/>
      <c r="U66" s="1"/>
      <c r="V66" s="18"/>
      <c r="W66" s="9">
        <v>64.099999999999994</v>
      </c>
      <c r="X66" s="9"/>
      <c r="Y66" s="9"/>
      <c r="Z66" s="9"/>
      <c r="AA66" s="13">
        <f t="shared" si="24"/>
        <v>64.099999999999994</v>
      </c>
    </row>
    <row r="67" spans="1:27" ht="24.95" customHeight="1">
      <c r="A67" s="6">
        <v>13</v>
      </c>
      <c r="B67" s="10" t="s">
        <v>107</v>
      </c>
      <c r="C67" s="11" t="s">
        <v>28</v>
      </c>
      <c r="D67" s="11" t="s">
        <v>108</v>
      </c>
      <c r="E67" s="6">
        <v>1</v>
      </c>
      <c r="F67" s="11" t="s">
        <v>30</v>
      </c>
      <c r="G67" s="12">
        <v>4100</v>
      </c>
      <c r="H67" s="15" t="s">
        <v>109</v>
      </c>
      <c r="I67" s="17" t="s">
        <v>30</v>
      </c>
      <c r="J67" s="45"/>
      <c r="K67" s="46">
        <v>0</v>
      </c>
      <c r="L67" s="47"/>
      <c r="M67" s="74">
        <f t="shared" si="22"/>
        <v>0</v>
      </c>
      <c r="N67" s="48">
        <f t="shared" si="25"/>
        <v>0</v>
      </c>
      <c r="O67" s="48">
        <f t="shared" si="23"/>
        <v>0</v>
      </c>
      <c r="P67" s="15"/>
      <c r="Q67" s="49"/>
      <c r="R67" s="11"/>
      <c r="S67" s="15"/>
      <c r="T67" s="50"/>
      <c r="U67" s="15"/>
      <c r="V67" s="16"/>
      <c r="W67" s="9">
        <v>11.88</v>
      </c>
      <c r="X67" s="9"/>
      <c r="Y67" s="9"/>
      <c r="Z67" s="9"/>
      <c r="AA67" s="13">
        <f t="shared" si="24"/>
        <v>11.88</v>
      </c>
    </row>
    <row r="68" spans="1:27" ht="24.95" customHeight="1">
      <c r="A68" s="6">
        <v>14</v>
      </c>
      <c r="B68" s="18" t="s">
        <v>110</v>
      </c>
      <c r="C68" s="11" t="s">
        <v>28</v>
      </c>
      <c r="D68" s="1" t="s">
        <v>111</v>
      </c>
      <c r="E68" s="1">
        <v>10</v>
      </c>
      <c r="F68" s="11" t="s">
        <v>30</v>
      </c>
      <c r="G68" s="12">
        <v>200</v>
      </c>
      <c r="H68" s="20">
        <v>400</v>
      </c>
      <c r="I68" s="11" t="s">
        <v>59</v>
      </c>
      <c r="J68" s="45"/>
      <c r="K68" s="46">
        <v>0</v>
      </c>
      <c r="L68" s="47"/>
      <c r="M68" s="74">
        <f t="shared" si="22"/>
        <v>0</v>
      </c>
      <c r="N68" s="48">
        <f t="shared" si="25"/>
        <v>0</v>
      </c>
      <c r="O68" s="48">
        <f t="shared" si="23"/>
        <v>0</v>
      </c>
      <c r="P68" s="1"/>
      <c r="Q68" s="49"/>
      <c r="R68" s="1"/>
      <c r="S68" s="1"/>
      <c r="T68" s="50"/>
      <c r="U68" s="1"/>
      <c r="V68" s="18"/>
      <c r="W68" s="9">
        <v>4.22</v>
      </c>
      <c r="X68" s="9"/>
      <c r="Y68" s="9"/>
      <c r="Z68" s="9"/>
      <c r="AA68" s="13">
        <f t="shared" si="24"/>
        <v>4.22</v>
      </c>
    </row>
    <row r="69" spans="1:27" ht="30" customHeight="1">
      <c r="A69" s="75" t="s">
        <v>34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51">
        <f>SUM(N55:N68)</f>
        <v>0</v>
      </c>
      <c r="O69" s="51">
        <f>SUM(O55:O68)</f>
        <v>0</v>
      </c>
      <c r="P69" s="51"/>
      <c r="Q69" s="42"/>
      <c r="R69" s="15"/>
      <c r="S69" s="15"/>
      <c r="T69" s="15"/>
      <c r="U69" s="15"/>
      <c r="V69" s="16"/>
      <c r="W69" s="9"/>
      <c r="X69" s="9"/>
      <c r="Y69" s="9"/>
      <c r="Z69" s="9"/>
      <c r="AA69" s="13"/>
    </row>
    <row r="70" spans="1:27">
      <c r="A70" s="91" t="s">
        <v>112</v>
      </c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8" t="s">
        <v>113</v>
      </c>
      <c r="X70" s="9"/>
      <c r="Y70" s="9"/>
      <c r="Z70" s="9"/>
      <c r="AA70" s="13"/>
    </row>
    <row r="71" spans="1:27" ht="45" customHeight="1">
      <c r="A71" s="11">
        <v>1</v>
      </c>
      <c r="B71" s="22" t="s">
        <v>114</v>
      </c>
      <c r="C71" s="11" t="s">
        <v>28</v>
      </c>
      <c r="D71" s="11" t="s">
        <v>61</v>
      </c>
      <c r="E71" s="19">
        <v>5</v>
      </c>
      <c r="F71" s="11" t="s">
        <v>30</v>
      </c>
      <c r="G71" s="12">
        <v>30</v>
      </c>
      <c r="H71" s="20">
        <v>5</v>
      </c>
      <c r="I71" s="11" t="s">
        <v>59</v>
      </c>
      <c r="J71" s="45"/>
      <c r="K71" s="46">
        <v>0</v>
      </c>
      <c r="L71" s="47"/>
      <c r="M71" s="74">
        <f t="shared" ref="M71:M77" si="26">K71*(1+L71)</f>
        <v>0</v>
      </c>
      <c r="N71" s="48">
        <f>J71*K71</f>
        <v>0</v>
      </c>
      <c r="O71" s="48">
        <f t="shared" ref="O71:O80" si="27">N71*(1+L71)</f>
        <v>0</v>
      </c>
      <c r="P71" s="55"/>
      <c r="Q71" s="49"/>
      <c r="R71" s="55"/>
      <c r="S71" s="55"/>
      <c r="T71" s="50"/>
      <c r="U71" s="55"/>
      <c r="V71" s="56"/>
      <c r="W71" s="9">
        <v>186.55</v>
      </c>
      <c r="X71" s="9"/>
      <c r="Y71" s="9"/>
      <c r="Z71" s="9"/>
      <c r="AA71" s="13">
        <f t="shared" ref="AA71:AA80" si="28">AVERAGE(W71:Z71)</f>
        <v>186.55</v>
      </c>
    </row>
    <row r="72" spans="1:27" ht="35.1" customHeight="1">
      <c r="A72" s="11">
        <v>2</v>
      </c>
      <c r="B72" s="18" t="s">
        <v>115</v>
      </c>
      <c r="C72" s="11" t="s">
        <v>28</v>
      </c>
      <c r="D72" s="11" t="s">
        <v>54</v>
      </c>
      <c r="E72" s="19">
        <v>10</v>
      </c>
      <c r="F72" s="11" t="s">
        <v>30</v>
      </c>
      <c r="G72" s="12">
        <v>15</v>
      </c>
      <c r="H72" s="20">
        <v>5</v>
      </c>
      <c r="I72" s="11" t="s">
        <v>59</v>
      </c>
      <c r="J72" s="45"/>
      <c r="K72" s="46">
        <v>0</v>
      </c>
      <c r="L72" s="47"/>
      <c r="M72" s="74">
        <f t="shared" si="26"/>
        <v>0</v>
      </c>
      <c r="N72" s="48">
        <f t="shared" ref="N72:N80" si="29">J72*K72</f>
        <v>0</v>
      </c>
      <c r="O72" s="48">
        <f t="shared" si="27"/>
        <v>0</v>
      </c>
      <c r="P72" s="55"/>
      <c r="Q72" s="49"/>
      <c r="R72" s="55"/>
      <c r="S72" s="55"/>
      <c r="T72" s="50"/>
      <c r="U72" s="55"/>
      <c r="V72" s="57"/>
      <c r="W72" s="9">
        <v>195.8</v>
      </c>
      <c r="X72" s="9"/>
      <c r="Y72" s="9"/>
      <c r="Z72" s="9"/>
      <c r="AA72" s="13">
        <f t="shared" si="28"/>
        <v>195.8</v>
      </c>
    </row>
    <row r="73" spans="1:27" ht="35.1" customHeight="1">
      <c r="A73" s="11">
        <v>3</v>
      </c>
      <c r="B73" s="18" t="s">
        <v>116</v>
      </c>
      <c r="C73" s="11" t="s">
        <v>28</v>
      </c>
      <c r="D73" s="11" t="s">
        <v>60</v>
      </c>
      <c r="E73" s="19">
        <v>10</v>
      </c>
      <c r="F73" s="11" t="s">
        <v>30</v>
      </c>
      <c r="G73" s="12">
        <v>40</v>
      </c>
      <c r="H73" s="20">
        <v>10</v>
      </c>
      <c r="I73" s="11" t="s">
        <v>59</v>
      </c>
      <c r="J73" s="45"/>
      <c r="K73" s="46">
        <v>0</v>
      </c>
      <c r="L73" s="47"/>
      <c r="M73" s="74">
        <f t="shared" si="26"/>
        <v>0</v>
      </c>
      <c r="N73" s="48">
        <f t="shared" si="29"/>
        <v>0</v>
      </c>
      <c r="O73" s="48">
        <f t="shared" si="27"/>
        <v>0</v>
      </c>
      <c r="P73" s="55"/>
      <c r="Q73" s="49"/>
      <c r="R73" s="55"/>
      <c r="S73" s="55"/>
      <c r="T73" s="50"/>
      <c r="U73" s="55"/>
      <c r="V73" s="57"/>
      <c r="W73" s="9">
        <v>96.5</v>
      </c>
      <c r="X73" s="9"/>
      <c r="Y73" s="9"/>
      <c r="Z73" s="9"/>
      <c r="AA73" s="13">
        <f t="shared" si="28"/>
        <v>96.5</v>
      </c>
    </row>
    <row r="74" spans="1:27" ht="35.1" customHeight="1">
      <c r="A74" s="11">
        <v>4</v>
      </c>
      <c r="B74" s="18" t="s">
        <v>117</v>
      </c>
      <c r="C74" s="11" t="s">
        <v>28</v>
      </c>
      <c r="D74" s="11" t="s">
        <v>118</v>
      </c>
      <c r="E74" s="19">
        <v>10</v>
      </c>
      <c r="F74" s="11" t="s">
        <v>30</v>
      </c>
      <c r="G74" s="12">
        <v>2</v>
      </c>
      <c r="H74" s="20">
        <v>10</v>
      </c>
      <c r="I74" s="11" t="s">
        <v>59</v>
      </c>
      <c r="J74" s="45"/>
      <c r="K74" s="46">
        <v>0</v>
      </c>
      <c r="L74" s="47"/>
      <c r="M74" s="74">
        <f t="shared" si="26"/>
        <v>0</v>
      </c>
      <c r="N74" s="48">
        <f t="shared" si="29"/>
        <v>0</v>
      </c>
      <c r="O74" s="48">
        <f t="shared" si="27"/>
        <v>0</v>
      </c>
      <c r="P74" s="55"/>
      <c r="Q74" s="49"/>
      <c r="R74" s="55"/>
      <c r="S74" s="55"/>
      <c r="T74" s="50"/>
      <c r="U74" s="55"/>
      <c r="V74" s="58"/>
      <c r="W74" s="9">
        <v>217.1</v>
      </c>
      <c r="X74" s="9"/>
      <c r="Y74" s="9"/>
      <c r="Z74" s="9"/>
      <c r="AA74" s="13">
        <f t="shared" si="28"/>
        <v>217.1</v>
      </c>
    </row>
    <row r="75" spans="1:27" ht="45" customHeight="1">
      <c r="A75" s="11">
        <v>5</v>
      </c>
      <c r="B75" s="18" t="s">
        <v>119</v>
      </c>
      <c r="C75" s="11" t="s">
        <v>28</v>
      </c>
      <c r="D75" s="11" t="s">
        <v>111</v>
      </c>
      <c r="E75" s="19">
        <v>10</v>
      </c>
      <c r="F75" s="11" t="s">
        <v>30</v>
      </c>
      <c r="G75" s="12">
        <v>10</v>
      </c>
      <c r="H75" s="20">
        <v>5</v>
      </c>
      <c r="I75" s="11" t="s">
        <v>59</v>
      </c>
      <c r="J75" s="45"/>
      <c r="K75" s="46">
        <v>0</v>
      </c>
      <c r="L75" s="47"/>
      <c r="M75" s="74">
        <f t="shared" si="26"/>
        <v>0</v>
      </c>
      <c r="N75" s="48">
        <f t="shared" si="29"/>
        <v>0</v>
      </c>
      <c r="O75" s="48">
        <f t="shared" si="27"/>
        <v>0</v>
      </c>
      <c r="P75" s="55"/>
      <c r="Q75" s="49"/>
      <c r="R75" s="55"/>
      <c r="S75" s="55"/>
      <c r="T75" s="50"/>
      <c r="U75" s="55"/>
      <c r="V75" s="57"/>
      <c r="W75" s="9">
        <v>64.099999999999994</v>
      </c>
      <c r="X75" s="9"/>
      <c r="Y75" s="9"/>
      <c r="Z75" s="9"/>
      <c r="AA75" s="13">
        <f t="shared" si="28"/>
        <v>64.099999999999994</v>
      </c>
    </row>
    <row r="76" spans="1:27" ht="45" customHeight="1">
      <c r="A76" s="11">
        <v>6</v>
      </c>
      <c r="B76" s="18" t="s">
        <v>119</v>
      </c>
      <c r="C76" s="11" t="s">
        <v>28</v>
      </c>
      <c r="D76" s="11" t="s">
        <v>60</v>
      </c>
      <c r="E76" s="19">
        <v>10</v>
      </c>
      <c r="F76" s="11" t="s">
        <v>30</v>
      </c>
      <c r="G76" s="12">
        <v>30</v>
      </c>
      <c r="H76" s="20">
        <v>15</v>
      </c>
      <c r="I76" s="11" t="s">
        <v>59</v>
      </c>
      <c r="J76" s="45"/>
      <c r="K76" s="46">
        <v>0</v>
      </c>
      <c r="L76" s="47"/>
      <c r="M76" s="74">
        <f t="shared" si="26"/>
        <v>0</v>
      </c>
      <c r="N76" s="48">
        <f t="shared" si="29"/>
        <v>0</v>
      </c>
      <c r="O76" s="48">
        <f t="shared" si="27"/>
        <v>0</v>
      </c>
      <c r="P76" s="55"/>
      <c r="Q76" s="49"/>
      <c r="R76" s="55"/>
      <c r="S76" s="55"/>
      <c r="T76" s="50"/>
      <c r="U76" s="55"/>
      <c r="V76" s="57"/>
      <c r="W76" s="9">
        <v>174.1</v>
      </c>
      <c r="X76" s="9"/>
      <c r="Y76" s="9"/>
      <c r="Z76" s="9"/>
      <c r="AA76" s="13">
        <f t="shared" si="28"/>
        <v>174.1</v>
      </c>
    </row>
    <row r="77" spans="1:27" ht="24.95" customHeight="1">
      <c r="A77" s="11">
        <v>7</v>
      </c>
      <c r="B77" s="18" t="s">
        <v>120</v>
      </c>
      <c r="C77" s="11" t="s">
        <v>28</v>
      </c>
      <c r="D77" s="11" t="s">
        <v>121</v>
      </c>
      <c r="E77" s="19">
        <v>5</v>
      </c>
      <c r="F77" s="11" t="s">
        <v>30</v>
      </c>
      <c r="G77" s="12">
        <v>25</v>
      </c>
      <c r="H77" s="20">
        <v>20</v>
      </c>
      <c r="I77" s="11" t="s">
        <v>59</v>
      </c>
      <c r="J77" s="45"/>
      <c r="K77" s="46">
        <v>0</v>
      </c>
      <c r="L77" s="47"/>
      <c r="M77" s="74">
        <f t="shared" si="26"/>
        <v>0</v>
      </c>
      <c r="N77" s="48">
        <f t="shared" si="29"/>
        <v>0</v>
      </c>
      <c r="O77" s="48">
        <f t="shared" si="27"/>
        <v>0</v>
      </c>
      <c r="P77" s="55"/>
      <c r="Q77" s="49"/>
      <c r="R77" s="55"/>
      <c r="S77" s="55"/>
      <c r="T77" s="50"/>
      <c r="U77" s="55"/>
      <c r="V77" s="57"/>
      <c r="W77" s="9">
        <v>96.45</v>
      </c>
      <c r="X77" s="9"/>
      <c r="Y77" s="9"/>
      <c r="Z77" s="9"/>
      <c r="AA77" s="13">
        <f t="shared" si="28"/>
        <v>96.45</v>
      </c>
    </row>
    <row r="78" spans="1:27" ht="45" customHeight="1">
      <c r="A78" s="11">
        <v>8</v>
      </c>
      <c r="B78" s="18" t="s">
        <v>122</v>
      </c>
      <c r="C78" s="11" t="s">
        <v>28</v>
      </c>
      <c r="D78" s="11" t="s">
        <v>54</v>
      </c>
      <c r="E78" s="19">
        <v>10</v>
      </c>
      <c r="F78" s="11" t="s">
        <v>30</v>
      </c>
      <c r="G78" s="12">
        <v>2</v>
      </c>
      <c r="H78" s="20">
        <v>10</v>
      </c>
      <c r="I78" s="11" t="s">
        <v>59</v>
      </c>
      <c r="J78" s="45"/>
      <c r="K78" s="46">
        <v>0</v>
      </c>
      <c r="L78" s="47"/>
      <c r="M78" s="74">
        <f t="shared" ref="M78:M80" si="30">K78*(1+L78)</f>
        <v>0</v>
      </c>
      <c r="N78" s="48">
        <f t="shared" si="29"/>
        <v>0</v>
      </c>
      <c r="O78" s="48">
        <f t="shared" si="27"/>
        <v>0</v>
      </c>
      <c r="P78" s="55"/>
      <c r="Q78" s="49"/>
      <c r="R78" s="55"/>
      <c r="S78" s="55"/>
      <c r="T78" s="50"/>
      <c r="U78" s="55"/>
      <c r="V78" s="58"/>
      <c r="W78" s="9">
        <v>342.8</v>
      </c>
      <c r="X78" s="9"/>
      <c r="Y78" s="9"/>
      <c r="Z78" s="9"/>
      <c r="AA78" s="13">
        <f t="shared" si="28"/>
        <v>342.8</v>
      </c>
    </row>
    <row r="79" spans="1:27" ht="65.099999999999994" customHeight="1">
      <c r="A79" s="11">
        <v>9</v>
      </c>
      <c r="B79" s="18" t="s">
        <v>123</v>
      </c>
      <c r="C79" s="11" t="s">
        <v>28</v>
      </c>
      <c r="D79" s="11" t="s">
        <v>124</v>
      </c>
      <c r="E79" s="19">
        <v>10</v>
      </c>
      <c r="F79" s="11" t="s">
        <v>30</v>
      </c>
      <c r="G79" s="12">
        <v>2</v>
      </c>
      <c r="H79" s="20">
        <v>10</v>
      </c>
      <c r="I79" s="11" t="s">
        <v>59</v>
      </c>
      <c r="J79" s="45"/>
      <c r="K79" s="46">
        <v>0</v>
      </c>
      <c r="L79" s="47"/>
      <c r="M79" s="74">
        <f t="shared" si="30"/>
        <v>0</v>
      </c>
      <c r="N79" s="48">
        <f t="shared" si="29"/>
        <v>0</v>
      </c>
      <c r="O79" s="48">
        <f t="shared" si="27"/>
        <v>0</v>
      </c>
      <c r="P79" s="55"/>
      <c r="Q79" s="49"/>
      <c r="R79" s="55"/>
      <c r="S79" s="55"/>
      <c r="T79" s="50"/>
      <c r="U79" s="55"/>
      <c r="V79" s="58"/>
      <c r="W79" s="9">
        <v>408.1</v>
      </c>
      <c r="X79" s="9"/>
      <c r="Y79" s="9"/>
      <c r="Z79" s="9"/>
      <c r="AA79" s="13">
        <f t="shared" si="28"/>
        <v>408.1</v>
      </c>
    </row>
    <row r="80" spans="1:27" ht="45" customHeight="1">
      <c r="A80" s="11">
        <v>10</v>
      </c>
      <c r="B80" s="18" t="s">
        <v>125</v>
      </c>
      <c r="C80" s="11" t="s">
        <v>28</v>
      </c>
      <c r="D80" s="11" t="s">
        <v>54</v>
      </c>
      <c r="E80" s="19">
        <v>10</v>
      </c>
      <c r="F80" s="11" t="s">
        <v>30</v>
      </c>
      <c r="G80" s="12">
        <v>2</v>
      </c>
      <c r="H80" s="20">
        <v>10</v>
      </c>
      <c r="I80" s="11" t="s">
        <v>59</v>
      </c>
      <c r="J80" s="45"/>
      <c r="K80" s="46">
        <v>0</v>
      </c>
      <c r="L80" s="47"/>
      <c r="M80" s="74">
        <f t="shared" si="30"/>
        <v>0</v>
      </c>
      <c r="N80" s="48">
        <f t="shared" si="29"/>
        <v>0</v>
      </c>
      <c r="O80" s="48">
        <f t="shared" si="27"/>
        <v>0</v>
      </c>
      <c r="P80" s="55"/>
      <c r="Q80" s="49"/>
      <c r="R80" s="55"/>
      <c r="S80" s="55"/>
      <c r="T80" s="50"/>
      <c r="U80" s="55"/>
      <c r="V80" s="58"/>
      <c r="W80" s="9">
        <v>328.6</v>
      </c>
      <c r="X80" s="9"/>
      <c r="Y80" s="9"/>
      <c r="Z80" s="9"/>
      <c r="AA80" s="13">
        <f t="shared" si="28"/>
        <v>328.6</v>
      </c>
    </row>
    <row r="81" spans="1:27" ht="30" customHeight="1">
      <c r="A81" s="75" t="s">
        <v>34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59">
        <f>SUM(N71:N80)</f>
        <v>0</v>
      </c>
      <c r="O81" s="59">
        <f>SUM(O71:O80)</f>
        <v>0</v>
      </c>
      <c r="P81" s="59"/>
      <c r="Q81" s="60"/>
      <c r="R81" s="61"/>
      <c r="S81" s="61"/>
      <c r="T81" s="61"/>
      <c r="U81" s="61"/>
      <c r="V81" s="62"/>
      <c r="W81" s="9"/>
      <c r="X81" s="9"/>
      <c r="Y81" s="9"/>
      <c r="Z81" s="9"/>
      <c r="AA81" s="13"/>
    </row>
    <row r="82" spans="1:27">
      <c r="A82" s="92" t="s">
        <v>126</v>
      </c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4"/>
      <c r="W82" s="8" t="s">
        <v>64</v>
      </c>
      <c r="X82" s="8" t="s">
        <v>37</v>
      </c>
      <c r="Y82" s="9"/>
      <c r="Z82" s="9"/>
      <c r="AA82" s="13"/>
    </row>
    <row r="83" spans="1:27" ht="45" customHeight="1">
      <c r="A83" s="11">
        <v>1</v>
      </c>
      <c r="B83" s="23" t="s">
        <v>127</v>
      </c>
      <c r="C83" s="11" t="s">
        <v>28</v>
      </c>
      <c r="D83" s="11" t="s">
        <v>60</v>
      </c>
      <c r="E83" s="11">
        <v>1</v>
      </c>
      <c r="F83" s="11" t="s">
        <v>30</v>
      </c>
      <c r="G83" s="12">
        <v>200</v>
      </c>
      <c r="H83" s="20">
        <v>100</v>
      </c>
      <c r="I83" s="11" t="s">
        <v>30</v>
      </c>
      <c r="J83" s="45"/>
      <c r="K83" s="46">
        <v>0</v>
      </c>
      <c r="L83" s="47"/>
      <c r="M83" s="74">
        <f t="shared" ref="M83:M88" si="31">K83*(1+L83)</f>
        <v>0</v>
      </c>
      <c r="N83" s="48">
        <f>J83*K83</f>
        <v>0</v>
      </c>
      <c r="O83" s="48">
        <f t="shared" ref="O83:O88" si="32">N83*(1+L83)</f>
        <v>0</v>
      </c>
      <c r="P83" s="55"/>
      <c r="Q83" s="49"/>
      <c r="R83" s="55"/>
      <c r="S83" s="55"/>
      <c r="T83" s="50"/>
      <c r="U83" s="55"/>
      <c r="V83" s="52"/>
      <c r="W83" s="9">
        <v>25</v>
      </c>
      <c r="X83" s="9"/>
      <c r="Y83" s="9"/>
      <c r="Z83" s="9"/>
      <c r="AA83" s="13">
        <f t="shared" ref="AA83:AA88" si="33">AVERAGE(W83:Z83)</f>
        <v>25</v>
      </c>
    </row>
    <row r="84" spans="1:27" ht="35.1" customHeight="1">
      <c r="A84" s="11">
        <v>2</v>
      </c>
      <c r="B84" s="23" t="s">
        <v>128</v>
      </c>
      <c r="C84" s="11" t="s">
        <v>28</v>
      </c>
      <c r="D84" s="11" t="s">
        <v>60</v>
      </c>
      <c r="E84" s="19">
        <v>1</v>
      </c>
      <c r="F84" s="11" t="s">
        <v>30</v>
      </c>
      <c r="G84" s="12">
        <v>200</v>
      </c>
      <c r="H84" s="20">
        <v>100</v>
      </c>
      <c r="I84" s="11" t="s">
        <v>30</v>
      </c>
      <c r="J84" s="45"/>
      <c r="K84" s="46">
        <v>0</v>
      </c>
      <c r="L84" s="47"/>
      <c r="M84" s="74">
        <f t="shared" si="31"/>
        <v>0</v>
      </c>
      <c r="N84" s="48">
        <f t="shared" ref="N84:N88" si="34">J84*K84</f>
        <v>0</v>
      </c>
      <c r="O84" s="48">
        <f t="shared" si="32"/>
        <v>0</v>
      </c>
      <c r="P84" s="55"/>
      <c r="Q84" s="49"/>
      <c r="R84" s="55"/>
      <c r="S84" s="55"/>
      <c r="T84" s="50"/>
      <c r="U84" s="55"/>
      <c r="V84" s="58"/>
      <c r="W84" s="9">
        <v>3.9</v>
      </c>
      <c r="X84" s="9"/>
      <c r="Y84" s="9"/>
      <c r="Z84" s="9"/>
      <c r="AA84" s="13">
        <f t="shared" si="33"/>
        <v>3.9</v>
      </c>
    </row>
    <row r="85" spans="1:27" ht="45" customHeight="1">
      <c r="A85" s="11">
        <v>3</v>
      </c>
      <c r="B85" s="23" t="s">
        <v>129</v>
      </c>
      <c r="C85" s="11" t="s">
        <v>28</v>
      </c>
      <c r="D85" s="11" t="s">
        <v>60</v>
      </c>
      <c r="E85" s="19">
        <v>1</v>
      </c>
      <c r="F85" s="11" t="s">
        <v>30</v>
      </c>
      <c r="G85" s="12">
        <v>200</v>
      </c>
      <c r="H85" s="20">
        <v>50</v>
      </c>
      <c r="I85" s="11" t="s">
        <v>30</v>
      </c>
      <c r="J85" s="45"/>
      <c r="K85" s="46">
        <v>0</v>
      </c>
      <c r="L85" s="47"/>
      <c r="M85" s="74">
        <f t="shared" si="31"/>
        <v>0</v>
      </c>
      <c r="N85" s="48">
        <f t="shared" si="34"/>
        <v>0</v>
      </c>
      <c r="O85" s="48">
        <f t="shared" si="32"/>
        <v>0</v>
      </c>
      <c r="P85" s="55"/>
      <c r="Q85" s="49"/>
      <c r="R85" s="55"/>
      <c r="S85" s="55"/>
      <c r="T85" s="50"/>
      <c r="U85" s="55"/>
      <c r="V85" s="58"/>
      <c r="W85" s="9">
        <v>8.35</v>
      </c>
      <c r="X85" s="9"/>
      <c r="Y85" s="9"/>
      <c r="Z85" s="9"/>
      <c r="AA85" s="13">
        <f t="shared" si="33"/>
        <v>8.35</v>
      </c>
    </row>
    <row r="86" spans="1:27" ht="45" customHeight="1">
      <c r="A86" s="11">
        <v>4</v>
      </c>
      <c r="B86" s="23" t="s">
        <v>130</v>
      </c>
      <c r="C86" s="11" t="s">
        <v>28</v>
      </c>
      <c r="D86" s="11" t="s">
        <v>131</v>
      </c>
      <c r="E86" s="19">
        <v>1</v>
      </c>
      <c r="F86" s="11" t="s">
        <v>30</v>
      </c>
      <c r="G86" s="12">
        <v>150</v>
      </c>
      <c r="H86" s="20">
        <v>50</v>
      </c>
      <c r="I86" s="11" t="s">
        <v>30</v>
      </c>
      <c r="J86" s="45"/>
      <c r="K86" s="46">
        <v>0</v>
      </c>
      <c r="L86" s="47"/>
      <c r="M86" s="74">
        <f t="shared" si="31"/>
        <v>0</v>
      </c>
      <c r="N86" s="48">
        <f t="shared" si="34"/>
        <v>0</v>
      </c>
      <c r="O86" s="48">
        <f t="shared" si="32"/>
        <v>0</v>
      </c>
      <c r="P86" s="55"/>
      <c r="Q86" s="49"/>
      <c r="R86" s="55"/>
      <c r="S86" s="55"/>
      <c r="T86" s="50"/>
      <c r="U86" s="55"/>
      <c r="V86" s="58"/>
      <c r="W86" s="9">
        <v>31.57</v>
      </c>
      <c r="X86" s="9"/>
      <c r="Y86" s="9"/>
      <c r="Z86" s="9"/>
      <c r="AA86" s="13">
        <f t="shared" si="33"/>
        <v>31.57</v>
      </c>
    </row>
    <row r="87" spans="1:27" ht="35.1" customHeight="1">
      <c r="A87" s="11">
        <v>5</v>
      </c>
      <c r="B87" s="23" t="s">
        <v>132</v>
      </c>
      <c r="C87" s="11" t="s">
        <v>28</v>
      </c>
      <c r="D87" s="11" t="s">
        <v>133</v>
      </c>
      <c r="E87" s="19">
        <v>1</v>
      </c>
      <c r="F87" s="11" t="s">
        <v>30</v>
      </c>
      <c r="G87" s="12">
        <v>5000</v>
      </c>
      <c r="H87" s="20">
        <v>3000</v>
      </c>
      <c r="I87" s="11" t="s">
        <v>30</v>
      </c>
      <c r="J87" s="45"/>
      <c r="K87" s="46">
        <v>0</v>
      </c>
      <c r="L87" s="47"/>
      <c r="M87" s="74">
        <f t="shared" si="31"/>
        <v>0</v>
      </c>
      <c r="N87" s="48">
        <f t="shared" si="34"/>
        <v>0</v>
      </c>
      <c r="O87" s="48">
        <f t="shared" si="32"/>
        <v>0</v>
      </c>
      <c r="P87" s="55"/>
      <c r="Q87" s="49"/>
      <c r="R87" s="55"/>
      <c r="S87" s="55"/>
      <c r="T87" s="50"/>
      <c r="U87" s="55"/>
      <c r="V87" s="62"/>
      <c r="W87" s="9">
        <v>1.2</v>
      </c>
      <c r="X87" s="9">
        <v>0.8</v>
      </c>
      <c r="Y87" s="9"/>
      <c r="Z87" s="9"/>
      <c r="AA87" s="13">
        <f t="shared" si="33"/>
        <v>1</v>
      </c>
    </row>
    <row r="88" spans="1:27" ht="35.1" customHeight="1">
      <c r="A88" s="11">
        <v>6</v>
      </c>
      <c r="B88" s="23" t="s">
        <v>134</v>
      </c>
      <c r="C88" s="11" t="s">
        <v>135</v>
      </c>
      <c r="D88" s="11" t="s">
        <v>136</v>
      </c>
      <c r="E88" s="19" t="s">
        <v>137</v>
      </c>
      <c r="F88" s="11" t="s">
        <v>59</v>
      </c>
      <c r="G88" s="12">
        <v>200</v>
      </c>
      <c r="H88" s="20">
        <v>250</v>
      </c>
      <c r="I88" s="11" t="s">
        <v>59</v>
      </c>
      <c r="J88" s="45"/>
      <c r="K88" s="46">
        <v>0</v>
      </c>
      <c r="L88" s="47"/>
      <c r="M88" s="74">
        <f t="shared" si="31"/>
        <v>0</v>
      </c>
      <c r="N88" s="48">
        <f t="shared" si="34"/>
        <v>0</v>
      </c>
      <c r="O88" s="48">
        <f t="shared" si="32"/>
        <v>0</v>
      </c>
      <c r="P88" s="55"/>
      <c r="Q88" s="49"/>
      <c r="R88" s="55"/>
      <c r="S88" s="63"/>
      <c r="T88" s="50"/>
      <c r="U88" s="63"/>
      <c r="V88" s="62"/>
      <c r="W88" s="9">
        <v>10.1</v>
      </c>
      <c r="X88" s="9"/>
      <c r="Y88" s="9"/>
      <c r="Z88" s="9"/>
      <c r="AA88" s="13">
        <f t="shared" si="33"/>
        <v>10.1</v>
      </c>
    </row>
    <row r="89" spans="1:27" ht="30" customHeight="1">
      <c r="A89" s="75" t="s">
        <v>34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51">
        <f>SUM(N83:N88)</f>
        <v>0</v>
      </c>
      <c r="O89" s="51">
        <f>SUM(O83:O88)</f>
        <v>0</v>
      </c>
      <c r="P89" s="51"/>
      <c r="Q89" s="42"/>
      <c r="R89" s="64"/>
      <c r="S89" s="64"/>
      <c r="T89" s="64"/>
      <c r="U89" s="64"/>
      <c r="V89" s="65"/>
      <c r="W89" s="9"/>
      <c r="X89" s="9"/>
      <c r="Y89" s="9"/>
      <c r="Z89" s="9"/>
      <c r="AA89" s="13"/>
    </row>
    <row r="90" spans="1:27">
      <c r="A90" s="76" t="s">
        <v>138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8" t="s">
        <v>37</v>
      </c>
      <c r="X90" s="8" t="s">
        <v>63</v>
      </c>
      <c r="Y90" s="9"/>
      <c r="Z90" s="9"/>
      <c r="AA90" s="13"/>
    </row>
    <row r="91" spans="1:27" ht="35.1" customHeight="1">
      <c r="A91" s="6">
        <v>1</v>
      </c>
      <c r="B91" s="10" t="s">
        <v>139</v>
      </c>
      <c r="C91" s="11" t="s">
        <v>28</v>
      </c>
      <c r="D91" s="11" t="s">
        <v>140</v>
      </c>
      <c r="E91" s="6">
        <v>1</v>
      </c>
      <c r="F91" s="11" t="s">
        <v>30</v>
      </c>
      <c r="G91" s="12">
        <v>9000</v>
      </c>
      <c r="H91" s="6">
        <v>20</v>
      </c>
      <c r="I91" s="11" t="s">
        <v>59</v>
      </c>
      <c r="J91" s="45"/>
      <c r="K91" s="46">
        <v>0</v>
      </c>
      <c r="L91" s="47"/>
      <c r="M91" s="74">
        <f t="shared" ref="M91:M95" si="35">K91*(1+L91)</f>
        <v>0</v>
      </c>
      <c r="N91" s="48">
        <f>J91*K91</f>
        <v>0</v>
      </c>
      <c r="O91" s="48">
        <f t="shared" ref="O91:O95" si="36">N91*(1+L91)</f>
        <v>0</v>
      </c>
      <c r="P91" s="11"/>
      <c r="Q91" s="49"/>
      <c r="R91" s="11"/>
      <c r="S91" s="11"/>
      <c r="T91" s="50"/>
      <c r="U91" s="11"/>
      <c r="V91" s="16"/>
      <c r="W91" s="9">
        <v>0.27</v>
      </c>
      <c r="X91" s="9">
        <v>0.36</v>
      </c>
      <c r="Y91" s="9"/>
      <c r="Z91" s="9"/>
      <c r="AA91" s="13">
        <f>AVERAGE(W91:Z91)</f>
        <v>0.315</v>
      </c>
    </row>
    <row r="92" spans="1:27" ht="35.1" customHeight="1">
      <c r="A92" s="6">
        <v>2</v>
      </c>
      <c r="B92" s="10" t="s">
        <v>139</v>
      </c>
      <c r="C92" s="11" t="s">
        <v>28</v>
      </c>
      <c r="D92" s="11" t="s">
        <v>141</v>
      </c>
      <c r="E92" s="6">
        <v>1</v>
      </c>
      <c r="F92" s="11" t="s">
        <v>30</v>
      </c>
      <c r="G92" s="12">
        <v>9000</v>
      </c>
      <c r="H92" s="6">
        <v>20</v>
      </c>
      <c r="I92" s="11" t="s">
        <v>59</v>
      </c>
      <c r="J92" s="45"/>
      <c r="K92" s="46">
        <v>0</v>
      </c>
      <c r="L92" s="47"/>
      <c r="M92" s="74">
        <f t="shared" si="35"/>
        <v>0</v>
      </c>
      <c r="N92" s="48">
        <f t="shared" ref="N92:N95" si="37">J92*K92</f>
        <v>0</v>
      </c>
      <c r="O92" s="48">
        <f t="shared" si="36"/>
        <v>0</v>
      </c>
      <c r="P92" s="11"/>
      <c r="Q92" s="49"/>
      <c r="R92" s="11"/>
      <c r="S92" s="11"/>
      <c r="T92" s="50"/>
      <c r="U92" s="11"/>
      <c r="V92" s="16"/>
      <c r="W92" s="9">
        <v>0.4</v>
      </c>
      <c r="X92" s="9">
        <v>0.47</v>
      </c>
      <c r="Y92" s="9"/>
      <c r="Z92" s="9"/>
      <c r="AA92" s="13">
        <f>AVERAGE(W92:Z92)</f>
        <v>0.435</v>
      </c>
    </row>
    <row r="93" spans="1:27" ht="35.1" customHeight="1">
      <c r="A93" s="6">
        <v>3</v>
      </c>
      <c r="B93" s="10" t="s">
        <v>139</v>
      </c>
      <c r="C93" s="11" t="s">
        <v>28</v>
      </c>
      <c r="D93" s="11" t="s">
        <v>142</v>
      </c>
      <c r="E93" s="6">
        <v>1</v>
      </c>
      <c r="F93" s="11" t="s">
        <v>30</v>
      </c>
      <c r="G93" s="12">
        <v>7500</v>
      </c>
      <c r="H93" s="6">
        <v>50</v>
      </c>
      <c r="I93" s="11" t="s">
        <v>59</v>
      </c>
      <c r="J93" s="45"/>
      <c r="K93" s="46">
        <v>0</v>
      </c>
      <c r="L93" s="47"/>
      <c r="M93" s="74">
        <f t="shared" si="35"/>
        <v>0</v>
      </c>
      <c r="N93" s="48">
        <f t="shared" si="37"/>
        <v>0</v>
      </c>
      <c r="O93" s="48">
        <f t="shared" si="36"/>
        <v>0</v>
      </c>
      <c r="P93" s="11"/>
      <c r="Q93" s="49"/>
      <c r="R93" s="11"/>
      <c r="S93" s="11"/>
      <c r="T93" s="50"/>
      <c r="U93" s="11"/>
      <c r="V93" s="16"/>
      <c r="W93" s="9">
        <v>0.6</v>
      </c>
      <c r="X93" s="9">
        <v>0.69</v>
      </c>
      <c r="Y93" s="9"/>
      <c r="Z93" s="9"/>
      <c r="AA93" s="13">
        <f>AVERAGE(W93:Z93)</f>
        <v>0.64500000000000002</v>
      </c>
    </row>
    <row r="94" spans="1:27" ht="35.1" customHeight="1">
      <c r="A94" s="6">
        <v>4</v>
      </c>
      <c r="B94" s="10" t="s">
        <v>143</v>
      </c>
      <c r="C94" s="11" t="s">
        <v>28</v>
      </c>
      <c r="D94" s="11" t="s">
        <v>144</v>
      </c>
      <c r="E94" s="6">
        <v>1</v>
      </c>
      <c r="F94" s="11" t="s">
        <v>30</v>
      </c>
      <c r="G94" s="12">
        <v>7500</v>
      </c>
      <c r="H94" s="6">
        <v>200</v>
      </c>
      <c r="I94" s="11" t="s">
        <v>59</v>
      </c>
      <c r="J94" s="45"/>
      <c r="K94" s="46">
        <v>0</v>
      </c>
      <c r="L94" s="47"/>
      <c r="M94" s="74">
        <f t="shared" si="35"/>
        <v>0</v>
      </c>
      <c r="N94" s="48">
        <f t="shared" si="37"/>
        <v>0</v>
      </c>
      <c r="O94" s="48">
        <f t="shared" si="36"/>
        <v>0</v>
      </c>
      <c r="P94" s="11"/>
      <c r="Q94" s="49"/>
      <c r="R94" s="11"/>
      <c r="S94" s="11"/>
      <c r="T94" s="50"/>
      <c r="U94" s="11"/>
      <c r="V94" s="16"/>
      <c r="W94" s="9">
        <v>0.8</v>
      </c>
      <c r="X94" s="9">
        <v>0.89</v>
      </c>
      <c r="Y94" s="9"/>
      <c r="Z94" s="9"/>
      <c r="AA94" s="13">
        <f>AVERAGE(W94:Z94)</f>
        <v>0.84499999999999997</v>
      </c>
    </row>
    <row r="95" spans="1:27" ht="35.1" customHeight="1">
      <c r="A95" s="6">
        <v>5</v>
      </c>
      <c r="B95" s="10" t="s">
        <v>139</v>
      </c>
      <c r="C95" s="11" t="s">
        <v>28</v>
      </c>
      <c r="D95" s="11" t="s">
        <v>145</v>
      </c>
      <c r="E95" s="6">
        <v>1</v>
      </c>
      <c r="F95" s="11" t="s">
        <v>30</v>
      </c>
      <c r="G95" s="12">
        <v>6250</v>
      </c>
      <c r="H95" s="6">
        <v>150</v>
      </c>
      <c r="I95" s="11" t="s">
        <v>59</v>
      </c>
      <c r="J95" s="45"/>
      <c r="K95" s="46">
        <v>0</v>
      </c>
      <c r="L95" s="47"/>
      <c r="M95" s="74">
        <f t="shared" si="35"/>
        <v>0</v>
      </c>
      <c r="N95" s="48">
        <f t="shared" si="37"/>
        <v>0</v>
      </c>
      <c r="O95" s="48">
        <f t="shared" si="36"/>
        <v>0</v>
      </c>
      <c r="P95" s="11"/>
      <c r="Q95" s="49"/>
      <c r="R95" s="11"/>
      <c r="S95" s="11"/>
      <c r="T95" s="50"/>
      <c r="U95" s="11"/>
      <c r="V95" s="16"/>
      <c r="W95" s="9">
        <v>1.2</v>
      </c>
      <c r="X95" s="9">
        <v>1.2</v>
      </c>
      <c r="Y95" s="9"/>
      <c r="Z95" s="9"/>
      <c r="AA95" s="13">
        <f>AVERAGE(W95:Z95)</f>
        <v>1.2</v>
      </c>
    </row>
    <row r="96" spans="1:27" ht="30" customHeight="1">
      <c r="A96" s="75" t="s">
        <v>34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51">
        <f>SUM(N91:N95)</f>
        <v>0</v>
      </c>
      <c r="O96" s="51">
        <f>SUM(O91:O95)</f>
        <v>0</v>
      </c>
      <c r="P96" s="51"/>
      <c r="Q96" s="42"/>
      <c r="R96" s="15"/>
      <c r="S96" s="15"/>
      <c r="T96" s="15"/>
      <c r="U96" s="15"/>
      <c r="V96" s="16"/>
      <c r="W96" s="9"/>
      <c r="X96" s="9"/>
      <c r="Y96" s="9"/>
      <c r="Z96" s="9"/>
      <c r="AA96" s="13"/>
    </row>
    <row r="97" spans="1:27 15505:15505">
      <c r="A97" s="76" t="s">
        <v>146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8" t="s">
        <v>37</v>
      </c>
      <c r="X97" s="8" t="s">
        <v>63</v>
      </c>
      <c r="Y97" s="9"/>
      <c r="Z97" s="9"/>
      <c r="AA97" s="13"/>
    </row>
    <row r="98" spans="1:27 15505:15505" ht="35.1" customHeight="1">
      <c r="A98" s="6">
        <v>1</v>
      </c>
      <c r="B98" s="10" t="s">
        <v>102</v>
      </c>
      <c r="C98" s="11" t="s">
        <v>28</v>
      </c>
      <c r="D98" s="1" t="s">
        <v>103</v>
      </c>
      <c r="E98" s="1">
        <v>50</v>
      </c>
      <c r="F98" s="11" t="s">
        <v>30</v>
      </c>
      <c r="G98" s="12">
        <v>5000</v>
      </c>
      <c r="H98" s="21">
        <v>5400</v>
      </c>
      <c r="I98" s="11" t="s">
        <v>59</v>
      </c>
      <c r="J98" s="45"/>
      <c r="K98" s="46">
        <v>0</v>
      </c>
      <c r="L98" s="47"/>
      <c r="M98" s="74">
        <f t="shared" ref="M98" si="38">K98*(1+L98)</f>
        <v>0</v>
      </c>
      <c r="N98" s="48">
        <f>J98*K98</f>
        <v>0</v>
      </c>
      <c r="O98" s="51">
        <f t="shared" ref="O98:O102" si="39">N98*(1+L98)</f>
        <v>0</v>
      </c>
      <c r="P98" s="1"/>
      <c r="Q98" s="53"/>
      <c r="R98" s="11"/>
      <c r="S98" s="1"/>
      <c r="T98" s="50"/>
      <c r="U98" s="1"/>
      <c r="V98" s="18"/>
      <c r="W98" s="9">
        <v>11.42</v>
      </c>
      <c r="X98" s="9">
        <v>10.7</v>
      </c>
      <c r="Y98" s="9"/>
      <c r="Z98" s="9"/>
      <c r="AA98" s="13">
        <f t="shared" ref="AA98" si="40">AVERAGE(W98:Z98)</f>
        <v>11.059999999999999</v>
      </c>
    </row>
    <row r="99" spans="1:27 15505:15505">
      <c r="A99" s="76" t="s">
        <v>147</v>
      </c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8" t="s">
        <v>37</v>
      </c>
      <c r="X99" s="9"/>
      <c r="Y99" s="9"/>
      <c r="Z99" s="9"/>
      <c r="AA99" s="13"/>
    </row>
    <row r="100" spans="1:27 15505:15505" ht="35.1" customHeight="1">
      <c r="A100" s="6">
        <v>1</v>
      </c>
      <c r="B100" s="10" t="s">
        <v>148</v>
      </c>
      <c r="C100" s="11" t="s">
        <v>28</v>
      </c>
      <c r="D100" s="11" t="s">
        <v>149</v>
      </c>
      <c r="E100" s="11">
        <v>100</v>
      </c>
      <c r="F100" s="11" t="s">
        <v>30</v>
      </c>
      <c r="G100" s="12">
        <v>150</v>
      </c>
      <c r="H100" s="6">
        <v>60</v>
      </c>
      <c r="I100" s="11" t="s">
        <v>59</v>
      </c>
      <c r="J100" s="45"/>
      <c r="K100" s="46">
        <v>0</v>
      </c>
      <c r="L100" s="47"/>
      <c r="M100" s="74">
        <f t="shared" ref="M100" si="41">K100*(1+L100)</f>
        <v>0</v>
      </c>
      <c r="N100" s="48">
        <f>J100*K100</f>
        <v>0</v>
      </c>
      <c r="O100" s="51">
        <f t="shared" si="39"/>
        <v>0</v>
      </c>
      <c r="P100" s="11"/>
      <c r="Q100" s="49"/>
      <c r="R100" s="11"/>
      <c r="S100" s="11"/>
      <c r="T100" s="50"/>
      <c r="U100" s="11"/>
      <c r="V100" s="39"/>
      <c r="W100" s="9">
        <v>104.22</v>
      </c>
      <c r="X100" s="9"/>
      <c r="Y100" s="9"/>
      <c r="Z100" s="9"/>
      <c r="AA100" s="13">
        <f>AVERAGE(W100:Z100)</f>
        <v>104.22</v>
      </c>
      <c r="VXI100" s="24">
        <f>SUM(A100:VXH100)</f>
        <v>519.44000000000005</v>
      </c>
    </row>
    <row r="101" spans="1:27 15505:15505">
      <c r="A101" s="76" t="s">
        <v>150</v>
      </c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8" t="s">
        <v>151</v>
      </c>
      <c r="X101" s="9"/>
      <c r="Y101" s="9"/>
      <c r="Z101" s="9"/>
      <c r="AA101" s="13"/>
    </row>
    <row r="102" spans="1:27 15505:15505" ht="45" customHeight="1">
      <c r="A102" s="6">
        <v>1</v>
      </c>
      <c r="B102" s="10" t="s">
        <v>152</v>
      </c>
      <c r="C102" s="11" t="s">
        <v>28</v>
      </c>
      <c r="D102" s="11" t="s">
        <v>153</v>
      </c>
      <c r="E102" s="11">
        <v>100</v>
      </c>
      <c r="F102" s="11" t="s">
        <v>30</v>
      </c>
      <c r="G102" s="12">
        <v>180</v>
      </c>
      <c r="H102" s="6">
        <v>180</v>
      </c>
      <c r="I102" s="11" t="s">
        <v>59</v>
      </c>
      <c r="J102" s="45"/>
      <c r="K102" s="46">
        <v>0</v>
      </c>
      <c r="L102" s="47"/>
      <c r="M102" s="74">
        <f t="shared" ref="M102" si="42">K102*(1+L102)</f>
        <v>0</v>
      </c>
      <c r="N102" s="48">
        <f>J102*K102</f>
        <v>0</v>
      </c>
      <c r="O102" s="51">
        <f t="shared" si="39"/>
        <v>0</v>
      </c>
      <c r="P102" s="15"/>
      <c r="Q102" s="49"/>
      <c r="R102" s="11"/>
      <c r="S102" s="11"/>
      <c r="T102" s="50"/>
      <c r="U102" s="15"/>
      <c r="V102" s="15"/>
      <c r="W102" s="9">
        <v>41</v>
      </c>
      <c r="X102" s="9"/>
      <c r="Y102" s="9"/>
      <c r="Z102" s="9"/>
      <c r="AA102" s="13">
        <f t="shared" ref="AA102" si="43">AVERAGE(W102:Z102)</f>
        <v>41</v>
      </c>
    </row>
    <row r="103" spans="1:27 15505:15505">
      <c r="A103" s="76" t="s">
        <v>154</v>
      </c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8" t="s">
        <v>155</v>
      </c>
      <c r="X103" s="8" t="s">
        <v>156</v>
      </c>
      <c r="Y103" s="9"/>
      <c r="Z103" s="9"/>
      <c r="AA103" s="13"/>
    </row>
    <row r="104" spans="1:27 15505:15505" ht="45" customHeight="1">
      <c r="A104" s="6">
        <v>1</v>
      </c>
      <c r="B104" s="10" t="s">
        <v>157</v>
      </c>
      <c r="C104" s="11" t="s">
        <v>158</v>
      </c>
      <c r="D104" s="11" t="s">
        <v>159</v>
      </c>
      <c r="E104" s="6">
        <v>32</v>
      </c>
      <c r="F104" s="11" t="s">
        <v>30</v>
      </c>
      <c r="G104" s="12">
        <v>110</v>
      </c>
      <c r="H104" s="6">
        <v>85</v>
      </c>
      <c r="I104" s="11" t="s">
        <v>59</v>
      </c>
      <c r="J104" s="45"/>
      <c r="K104" s="46">
        <v>0</v>
      </c>
      <c r="L104" s="47"/>
      <c r="M104" s="74">
        <f t="shared" ref="M104:M106" si="44">K104*(1+L104)</f>
        <v>0</v>
      </c>
      <c r="N104" s="48">
        <f>J104*K104</f>
        <v>0</v>
      </c>
      <c r="O104" s="48">
        <f t="shared" ref="O104:O106" si="45">N104*(1+L104)</f>
        <v>0</v>
      </c>
      <c r="P104" s="11"/>
      <c r="Q104" s="49"/>
      <c r="R104" s="11"/>
      <c r="S104" s="11"/>
      <c r="T104" s="50"/>
      <c r="U104" s="11"/>
      <c r="V104" s="11"/>
      <c r="W104" s="9">
        <v>80</v>
      </c>
      <c r="X104" s="9">
        <v>41</v>
      </c>
      <c r="Y104" s="9"/>
      <c r="Z104" s="9"/>
      <c r="AA104" s="13">
        <f>AVERAGE(W104:Z104)</f>
        <v>60.5</v>
      </c>
    </row>
    <row r="105" spans="1:27 15505:15505" ht="45" customHeight="1">
      <c r="A105" s="6">
        <v>2</v>
      </c>
      <c r="B105" s="10" t="s">
        <v>160</v>
      </c>
      <c r="C105" s="11" t="s">
        <v>158</v>
      </c>
      <c r="D105" s="11" t="s">
        <v>161</v>
      </c>
      <c r="E105" s="6">
        <v>20</v>
      </c>
      <c r="F105" s="11" t="s">
        <v>30</v>
      </c>
      <c r="G105" s="12">
        <v>30</v>
      </c>
      <c r="H105" s="6">
        <v>40</v>
      </c>
      <c r="I105" s="11" t="s">
        <v>59</v>
      </c>
      <c r="J105" s="45"/>
      <c r="K105" s="46">
        <v>0</v>
      </c>
      <c r="L105" s="47"/>
      <c r="M105" s="74">
        <f t="shared" si="44"/>
        <v>0</v>
      </c>
      <c r="N105" s="48">
        <f t="shared" ref="N105:N106" si="46">J105*K105</f>
        <v>0</v>
      </c>
      <c r="O105" s="48">
        <f t="shared" si="45"/>
        <v>0</v>
      </c>
      <c r="P105" s="11"/>
      <c r="Q105" s="49"/>
      <c r="R105" s="11"/>
      <c r="S105" s="11"/>
      <c r="T105" s="50"/>
      <c r="U105" s="11"/>
      <c r="V105" s="15"/>
      <c r="W105" s="9">
        <v>110</v>
      </c>
      <c r="X105" s="9">
        <v>102</v>
      </c>
      <c r="Y105" s="9"/>
      <c r="Z105" s="9"/>
      <c r="AA105" s="13">
        <f>AVERAGE(W105:Z105)</f>
        <v>106</v>
      </c>
    </row>
    <row r="106" spans="1:27 15505:15505" ht="45" customHeight="1">
      <c r="A106" s="6">
        <v>3</v>
      </c>
      <c r="B106" s="10" t="s">
        <v>162</v>
      </c>
      <c r="C106" s="11" t="s">
        <v>163</v>
      </c>
      <c r="D106" s="11" t="s">
        <v>164</v>
      </c>
      <c r="E106" s="6">
        <v>10</v>
      </c>
      <c r="F106" s="11" t="s">
        <v>30</v>
      </c>
      <c r="G106" s="12">
        <v>220</v>
      </c>
      <c r="H106" s="6">
        <v>160</v>
      </c>
      <c r="I106" s="11" t="s">
        <v>59</v>
      </c>
      <c r="J106" s="45"/>
      <c r="K106" s="46">
        <v>0</v>
      </c>
      <c r="L106" s="47"/>
      <c r="M106" s="74">
        <f t="shared" si="44"/>
        <v>0</v>
      </c>
      <c r="N106" s="48">
        <f t="shared" si="46"/>
        <v>0</v>
      </c>
      <c r="O106" s="48">
        <f t="shared" si="45"/>
        <v>0</v>
      </c>
      <c r="P106" s="11"/>
      <c r="Q106" s="49"/>
      <c r="R106" s="11"/>
      <c r="S106" s="11"/>
      <c r="T106" s="50"/>
      <c r="U106" s="11"/>
      <c r="V106" s="15"/>
      <c r="W106" s="9">
        <v>55</v>
      </c>
      <c r="X106" s="9">
        <v>51</v>
      </c>
      <c r="Y106" s="9"/>
      <c r="Z106" s="9"/>
      <c r="AA106" s="13">
        <f>AVERAGE(W106:Z106)</f>
        <v>53</v>
      </c>
    </row>
    <row r="107" spans="1:27 15505:15505" ht="30" customHeight="1">
      <c r="A107" s="75" t="s">
        <v>34</v>
      </c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51">
        <f>SUM(N104:N106)</f>
        <v>0</v>
      </c>
      <c r="O107" s="51">
        <f>SUM(O104:O106)</f>
        <v>0</v>
      </c>
      <c r="P107" s="51"/>
      <c r="Q107" s="42"/>
      <c r="R107" s="15"/>
      <c r="S107" s="15"/>
      <c r="T107" s="15"/>
      <c r="U107" s="15"/>
      <c r="V107" s="16"/>
      <c r="W107" s="9"/>
      <c r="X107" s="9"/>
      <c r="Y107" s="9"/>
      <c r="Z107" s="9"/>
      <c r="AA107" s="13"/>
    </row>
    <row r="108" spans="1:27 15505:15505">
      <c r="A108" s="76" t="s">
        <v>165</v>
      </c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8" t="s">
        <v>155</v>
      </c>
      <c r="X108" s="9"/>
      <c r="Y108" s="9"/>
      <c r="Z108" s="9"/>
      <c r="AA108" s="13"/>
    </row>
    <row r="109" spans="1:27 15505:15505" ht="45" customHeight="1">
      <c r="A109" s="6">
        <v>1</v>
      </c>
      <c r="B109" s="10" t="s">
        <v>166</v>
      </c>
      <c r="C109" s="11" t="s">
        <v>167</v>
      </c>
      <c r="D109" s="11" t="s">
        <v>168</v>
      </c>
      <c r="E109" s="6">
        <v>1</v>
      </c>
      <c r="F109" s="11" t="s">
        <v>58</v>
      </c>
      <c r="G109" s="12">
        <v>1300</v>
      </c>
      <c r="H109" s="6">
        <v>500</v>
      </c>
      <c r="I109" s="11" t="s">
        <v>30</v>
      </c>
      <c r="J109" s="45"/>
      <c r="K109" s="46">
        <v>0</v>
      </c>
      <c r="L109" s="47"/>
      <c r="M109" s="74">
        <f t="shared" ref="M109:M112" si="47">K109*(1+L109)</f>
        <v>0</v>
      </c>
      <c r="N109" s="48">
        <f>J109*K109</f>
        <v>0</v>
      </c>
      <c r="O109" s="48">
        <f t="shared" ref="O109:O112" si="48">N109*(1+L109)</f>
        <v>0</v>
      </c>
      <c r="P109" s="11"/>
      <c r="Q109" s="49"/>
      <c r="R109" s="11"/>
      <c r="S109" s="11"/>
      <c r="T109" s="50"/>
      <c r="U109" s="11"/>
      <c r="V109" s="16"/>
      <c r="W109" s="9">
        <v>25.93</v>
      </c>
      <c r="X109" s="9"/>
      <c r="Y109" s="9"/>
      <c r="Z109" s="9"/>
      <c r="AA109" s="13">
        <f>AVERAGE(W109:Z109)</f>
        <v>25.93</v>
      </c>
    </row>
    <row r="110" spans="1:27 15505:15505" ht="45" customHeight="1">
      <c r="A110" s="6">
        <v>2</v>
      </c>
      <c r="B110" s="10" t="s">
        <v>166</v>
      </c>
      <c r="C110" s="11" t="s">
        <v>167</v>
      </c>
      <c r="D110" s="11" t="s">
        <v>169</v>
      </c>
      <c r="E110" s="6">
        <v>1</v>
      </c>
      <c r="F110" s="11" t="s">
        <v>58</v>
      </c>
      <c r="G110" s="12">
        <v>100</v>
      </c>
      <c r="H110" s="6">
        <v>150</v>
      </c>
      <c r="I110" s="11" t="s">
        <v>30</v>
      </c>
      <c r="J110" s="45"/>
      <c r="K110" s="46">
        <v>0</v>
      </c>
      <c r="L110" s="47"/>
      <c r="M110" s="74">
        <f t="shared" si="47"/>
        <v>0</v>
      </c>
      <c r="N110" s="48">
        <f t="shared" ref="N110:N112" si="49">J110*K110</f>
        <v>0</v>
      </c>
      <c r="O110" s="48">
        <f t="shared" si="48"/>
        <v>0</v>
      </c>
      <c r="P110" s="11"/>
      <c r="Q110" s="49"/>
      <c r="R110" s="11"/>
      <c r="S110" s="11"/>
      <c r="T110" s="50"/>
      <c r="U110" s="11"/>
      <c r="V110" s="16"/>
      <c r="W110" s="9">
        <v>19.91</v>
      </c>
      <c r="X110" s="9"/>
      <c r="Y110" s="9"/>
      <c r="Z110" s="9"/>
      <c r="AA110" s="13">
        <f>AVERAGE(W110:Z110)</f>
        <v>19.91</v>
      </c>
    </row>
    <row r="111" spans="1:27 15505:15505" ht="54.95" customHeight="1">
      <c r="A111" s="6">
        <v>3</v>
      </c>
      <c r="B111" s="10" t="s">
        <v>170</v>
      </c>
      <c r="C111" s="11" t="s">
        <v>171</v>
      </c>
      <c r="D111" s="11" t="s">
        <v>168</v>
      </c>
      <c r="E111" s="6">
        <v>1</v>
      </c>
      <c r="F111" s="11" t="s">
        <v>58</v>
      </c>
      <c r="G111" s="12">
        <v>400</v>
      </c>
      <c r="H111" s="6">
        <v>400</v>
      </c>
      <c r="I111" s="11" t="s">
        <v>30</v>
      </c>
      <c r="J111" s="45"/>
      <c r="K111" s="46">
        <v>0</v>
      </c>
      <c r="L111" s="47"/>
      <c r="M111" s="74">
        <f t="shared" si="47"/>
        <v>0</v>
      </c>
      <c r="N111" s="48">
        <f t="shared" si="49"/>
        <v>0</v>
      </c>
      <c r="O111" s="48">
        <f t="shared" si="48"/>
        <v>0</v>
      </c>
      <c r="P111" s="11"/>
      <c r="Q111" s="49"/>
      <c r="R111" s="11"/>
      <c r="S111" s="11"/>
      <c r="T111" s="50"/>
      <c r="U111" s="11"/>
      <c r="V111" s="16"/>
      <c r="W111" s="9">
        <v>34.72</v>
      </c>
      <c r="X111" s="9"/>
      <c r="Y111" s="9"/>
      <c r="Z111" s="9"/>
      <c r="AA111" s="13">
        <f>AVERAGE(W111:Z111)</f>
        <v>34.72</v>
      </c>
    </row>
    <row r="112" spans="1:27 15505:15505" ht="54.95" customHeight="1">
      <c r="A112" s="6">
        <v>4</v>
      </c>
      <c r="B112" s="10" t="s">
        <v>170</v>
      </c>
      <c r="C112" s="11" t="s">
        <v>171</v>
      </c>
      <c r="D112" s="11" t="s">
        <v>169</v>
      </c>
      <c r="E112" s="6">
        <v>1</v>
      </c>
      <c r="F112" s="11" t="s">
        <v>58</v>
      </c>
      <c r="G112" s="12">
        <v>300</v>
      </c>
      <c r="H112" s="6">
        <v>150</v>
      </c>
      <c r="I112" s="11" t="s">
        <v>30</v>
      </c>
      <c r="J112" s="45"/>
      <c r="K112" s="46">
        <v>0</v>
      </c>
      <c r="L112" s="47"/>
      <c r="M112" s="74">
        <f t="shared" si="47"/>
        <v>0</v>
      </c>
      <c r="N112" s="48">
        <f t="shared" si="49"/>
        <v>0</v>
      </c>
      <c r="O112" s="48">
        <f t="shared" si="48"/>
        <v>0</v>
      </c>
      <c r="P112" s="11"/>
      <c r="Q112" s="49"/>
      <c r="R112" s="11"/>
      <c r="S112" s="15"/>
      <c r="T112" s="50"/>
      <c r="U112" s="11"/>
      <c r="V112" s="16"/>
      <c r="W112" s="9">
        <v>29.17</v>
      </c>
      <c r="X112" s="9"/>
      <c r="Y112" s="9"/>
      <c r="Z112" s="9"/>
      <c r="AA112" s="13">
        <f>AVERAGE(W112:Z112)</f>
        <v>29.17</v>
      </c>
    </row>
    <row r="113" spans="1:27" ht="30" customHeight="1">
      <c r="A113" s="75" t="s">
        <v>34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66">
        <f>SUM(N109:N112)</f>
        <v>0</v>
      </c>
      <c r="O113" s="66">
        <f>SUM(O109:O112)</f>
        <v>0</v>
      </c>
      <c r="P113" s="67"/>
      <c r="Q113" s="42"/>
      <c r="R113" s="15"/>
      <c r="S113" s="15"/>
      <c r="T113" s="15"/>
      <c r="U113" s="15"/>
      <c r="V113" s="16"/>
      <c r="W113" s="9"/>
      <c r="X113" s="9"/>
      <c r="Y113" s="9"/>
      <c r="Z113" s="9"/>
      <c r="AA113" s="13"/>
    </row>
    <row r="114" spans="1:27">
      <c r="A114" s="76" t="s">
        <v>172</v>
      </c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8" t="s">
        <v>173</v>
      </c>
      <c r="X114" s="9"/>
      <c r="Y114" s="9"/>
      <c r="Z114" s="9"/>
      <c r="AA114" s="13"/>
    </row>
    <row r="115" spans="1:27" ht="35.1" customHeight="1">
      <c r="A115" s="6">
        <v>1</v>
      </c>
      <c r="B115" s="10" t="s">
        <v>174</v>
      </c>
      <c r="C115" s="11" t="s">
        <v>28</v>
      </c>
      <c r="D115" s="11" t="s">
        <v>175</v>
      </c>
      <c r="E115" s="6">
        <v>10</v>
      </c>
      <c r="F115" s="11" t="s">
        <v>30</v>
      </c>
      <c r="G115" s="12">
        <v>200</v>
      </c>
      <c r="H115" s="14">
        <v>110</v>
      </c>
      <c r="I115" s="11" t="s">
        <v>59</v>
      </c>
      <c r="J115" s="45"/>
      <c r="K115" s="46">
        <v>0</v>
      </c>
      <c r="L115" s="47"/>
      <c r="M115" s="74">
        <f t="shared" ref="M115:M119" si="50">K115*(1+L115)</f>
        <v>0</v>
      </c>
      <c r="N115" s="48">
        <f>J115*K115</f>
        <v>0</v>
      </c>
      <c r="O115" s="48">
        <f t="shared" ref="O115:O119" si="51">N115*(1+L115)</f>
        <v>0</v>
      </c>
      <c r="P115" s="11"/>
      <c r="Q115" s="49"/>
      <c r="R115" s="11"/>
      <c r="S115" s="11"/>
      <c r="T115" s="50"/>
      <c r="U115" s="11"/>
      <c r="V115" s="16"/>
      <c r="W115" s="9">
        <v>60</v>
      </c>
      <c r="X115" s="9"/>
      <c r="Y115" s="9"/>
      <c r="Z115" s="9"/>
      <c r="AA115" s="13">
        <f>AVERAGE(W115:Z115)</f>
        <v>60</v>
      </c>
    </row>
    <row r="116" spans="1:27" ht="35.1" customHeight="1">
      <c r="A116" s="6">
        <v>2</v>
      </c>
      <c r="B116" s="10" t="s">
        <v>176</v>
      </c>
      <c r="C116" s="11" t="s">
        <v>28</v>
      </c>
      <c r="D116" s="11" t="s">
        <v>177</v>
      </c>
      <c r="E116" s="6">
        <v>10</v>
      </c>
      <c r="F116" s="11" t="s">
        <v>30</v>
      </c>
      <c r="G116" s="12">
        <v>20</v>
      </c>
      <c r="H116" s="6">
        <v>50</v>
      </c>
      <c r="I116" s="11" t="s">
        <v>59</v>
      </c>
      <c r="J116" s="45"/>
      <c r="K116" s="46">
        <v>0</v>
      </c>
      <c r="L116" s="47"/>
      <c r="M116" s="74">
        <f t="shared" si="50"/>
        <v>0</v>
      </c>
      <c r="N116" s="48">
        <f t="shared" ref="N116:N119" si="52">J116*K116</f>
        <v>0</v>
      </c>
      <c r="O116" s="48">
        <f t="shared" si="51"/>
        <v>0</v>
      </c>
      <c r="P116" s="11"/>
      <c r="Q116" s="49"/>
      <c r="R116" s="11"/>
      <c r="S116" s="11"/>
      <c r="T116" s="50"/>
      <c r="U116" s="11"/>
      <c r="V116" s="16"/>
      <c r="W116" s="9">
        <v>60</v>
      </c>
      <c r="X116" s="9"/>
      <c r="Y116" s="9"/>
      <c r="Z116" s="9"/>
      <c r="AA116" s="13">
        <f>AVERAGE(W116:Z116)</f>
        <v>60</v>
      </c>
    </row>
    <row r="117" spans="1:27" ht="35.1" customHeight="1">
      <c r="A117" s="6">
        <v>3</v>
      </c>
      <c r="B117" s="10" t="s">
        <v>178</v>
      </c>
      <c r="C117" s="11" t="s">
        <v>28</v>
      </c>
      <c r="D117" s="11" t="s">
        <v>175</v>
      </c>
      <c r="E117" s="6">
        <v>10</v>
      </c>
      <c r="F117" s="11" t="s">
        <v>30</v>
      </c>
      <c r="G117" s="12">
        <v>300</v>
      </c>
      <c r="H117" s="14">
        <v>220</v>
      </c>
      <c r="I117" s="11" t="s">
        <v>59</v>
      </c>
      <c r="J117" s="45"/>
      <c r="K117" s="46">
        <v>0</v>
      </c>
      <c r="L117" s="47"/>
      <c r="M117" s="74">
        <f t="shared" si="50"/>
        <v>0</v>
      </c>
      <c r="N117" s="48">
        <f t="shared" si="52"/>
        <v>0</v>
      </c>
      <c r="O117" s="48">
        <f t="shared" si="51"/>
        <v>0</v>
      </c>
      <c r="P117" s="11"/>
      <c r="Q117" s="49"/>
      <c r="R117" s="11"/>
      <c r="S117" s="11"/>
      <c r="T117" s="50"/>
      <c r="U117" s="11"/>
      <c r="V117" s="16"/>
      <c r="W117" s="9">
        <v>55</v>
      </c>
      <c r="X117" s="9"/>
      <c r="Y117" s="9"/>
      <c r="Z117" s="9"/>
      <c r="AA117" s="13">
        <f>AVERAGE(W117:Z117)</f>
        <v>55</v>
      </c>
    </row>
    <row r="118" spans="1:27" ht="35.1" customHeight="1">
      <c r="A118" s="6">
        <v>4</v>
      </c>
      <c r="B118" s="10" t="s">
        <v>179</v>
      </c>
      <c r="C118" s="11" t="s">
        <v>28</v>
      </c>
      <c r="D118" s="11" t="s">
        <v>177</v>
      </c>
      <c r="E118" s="6">
        <v>10</v>
      </c>
      <c r="F118" s="11" t="s">
        <v>30</v>
      </c>
      <c r="G118" s="12">
        <v>2</v>
      </c>
      <c r="H118" s="6">
        <v>1</v>
      </c>
      <c r="I118" s="11" t="s">
        <v>59</v>
      </c>
      <c r="J118" s="45"/>
      <c r="K118" s="46">
        <v>0</v>
      </c>
      <c r="L118" s="47"/>
      <c r="M118" s="74">
        <f t="shared" si="50"/>
        <v>0</v>
      </c>
      <c r="N118" s="48">
        <f t="shared" si="52"/>
        <v>0</v>
      </c>
      <c r="O118" s="48">
        <f t="shared" si="51"/>
        <v>0</v>
      </c>
      <c r="P118" s="11"/>
      <c r="Q118" s="49"/>
      <c r="R118" s="11"/>
      <c r="S118" s="11"/>
      <c r="T118" s="50"/>
      <c r="U118" s="11"/>
      <c r="V118" s="16"/>
      <c r="W118" s="9">
        <v>55</v>
      </c>
      <c r="X118" s="9"/>
      <c r="Y118" s="9"/>
      <c r="Z118" s="9"/>
      <c r="AA118" s="13">
        <f>AVERAGE(W118:Z118)</f>
        <v>55</v>
      </c>
    </row>
    <row r="119" spans="1:27" ht="45" customHeight="1">
      <c r="A119" s="6">
        <v>5</v>
      </c>
      <c r="B119" s="10" t="s">
        <v>180</v>
      </c>
      <c r="C119" s="11" t="s">
        <v>181</v>
      </c>
      <c r="D119" s="11" t="s">
        <v>182</v>
      </c>
      <c r="E119" s="6">
        <v>10</v>
      </c>
      <c r="F119" s="11" t="s">
        <v>30</v>
      </c>
      <c r="G119" s="12">
        <v>10</v>
      </c>
      <c r="H119" s="6">
        <v>5</v>
      </c>
      <c r="I119" s="11" t="s">
        <v>59</v>
      </c>
      <c r="J119" s="45"/>
      <c r="K119" s="46">
        <v>0</v>
      </c>
      <c r="L119" s="47"/>
      <c r="M119" s="74">
        <f t="shared" si="50"/>
        <v>0</v>
      </c>
      <c r="N119" s="48">
        <f t="shared" si="52"/>
        <v>0</v>
      </c>
      <c r="O119" s="48">
        <f t="shared" si="51"/>
        <v>0</v>
      </c>
      <c r="P119" s="11"/>
      <c r="Q119" s="49"/>
      <c r="R119" s="11"/>
      <c r="S119" s="11"/>
      <c r="T119" s="50"/>
      <c r="U119" s="11"/>
      <c r="V119" s="16"/>
      <c r="W119" s="9">
        <v>600</v>
      </c>
      <c r="X119" s="9"/>
      <c r="Y119" s="9"/>
      <c r="Z119" s="9"/>
      <c r="AA119" s="13">
        <f>AVERAGE(W119:Z119)</f>
        <v>600</v>
      </c>
    </row>
    <row r="120" spans="1:27" ht="30" customHeight="1">
      <c r="A120" s="75" t="s">
        <v>34</v>
      </c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66">
        <f>SUM(N115:N119)</f>
        <v>0</v>
      </c>
      <c r="O120" s="66">
        <f>SUM(O115:O119)</f>
        <v>0</v>
      </c>
      <c r="P120" s="67"/>
      <c r="Q120" s="42"/>
      <c r="R120" s="15"/>
      <c r="S120" s="15"/>
      <c r="T120" s="15"/>
      <c r="U120" s="15"/>
      <c r="V120" s="16"/>
      <c r="W120" s="9"/>
      <c r="X120" s="9"/>
      <c r="Y120" s="9"/>
      <c r="Z120" s="9"/>
      <c r="AA120" s="13"/>
    </row>
    <row r="121" spans="1:27">
      <c r="A121" s="76" t="s">
        <v>183</v>
      </c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8" t="s">
        <v>37</v>
      </c>
      <c r="X121" s="9"/>
      <c r="Y121" s="9"/>
      <c r="Z121" s="9"/>
      <c r="AA121" s="13"/>
    </row>
    <row r="122" spans="1:27" ht="24.95" customHeight="1">
      <c r="A122" s="6">
        <v>1</v>
      </c>
      <c r="B122" s="10" t="s">
        <v>184</v>
      </c>
      <c r="C122" s="11" t="s">
        <v>185</v>
      </c>
      <c r="D122" s="11" t="s">
        <v>186</v>
      </c>
      <c r="E122" s="6">
        <v>1</v>
      </c>
      <c r="F122" s="11" t="s">
        <v>59</v>
      </c>
      <c r="G122" s="12">
        <v>1100</v>
      </c>
      <c r="H122" s="14">
        <v>1800</v>
      </c>
      <c r="I122" s="11" t="s">
        <v>59</v>
      </c>
      <c r="J122" s="45"/>
      <c r="K122" s="46">
        <v>0</v>
      </c>
      <c r="L122" s="47"/>
      <c r="M122" s="74">
        <f t="shared" ref="M122:M131" si="53">K122*(1+L122)</f>
        <v>0</v>
      </c>
      <c r="N122" s="48">
        <f>J122*K122</f>
        <v>0</v>
      </c>
      <c r="O122" s="48">
        <f t="shared" ref="O122:O131" si="54">N122*(1+L122)</f>
        <v>0</v>
      </c>
      <c r="P122" s="11"/>
      <c r="Q122" s="49"/>
      <c r="R122" s="11"/>
      <c r="S122" s="11"/>
      <c r="T122" s="50"/>
      <c r="U122" s="11"/>
      <c r="V122" s="15"/>
      <c r="W122" s="9">
        <v>8</v>
      </c>
      <c r="X122" s="9"/>
      <c r="Y122" s="9"/>
      <c r="Z122" s="9"/>
      <c r="AA122" s="13">
        <f t="shared" ref="AA122:AA131" si="55">AVERAGE(W122:Z122)</f>
        <v>8</v>
      </c>
    </row>
    <row r="123" spans="1:27" ht="24.95" customHeight="1">
      <c r="A123" s="6">
        <v>2</v>
      </c>
      <c r="B123" s="10" t="s">
        <v>184</v>
      </c>
      <c r="C123" s="11" t="s">
        <v>185</v>
      </c>
      <c r="D123" s="11" t="s">
        <v>187</v>
      </c>
      <c r="E123" s="6">
        <v>1</v>
      </c>
      <c r="F123" s="11" t="s">
        <v>59</v>
      </c>
      <c r="G123" s="12">
        <v>900</v>
      </c>
      <c r="H123" s="6">
        <v>800</v>
      </c>
      <c r="I123" s="11" t="s">
        <v>59</v>
      </c>
      <c r="J123" s="45"/>
      <c r="K123" s="46">
        <v>0</v>
      </c>
      <c r="L123" s="47"/>
      <c r="M123" s="74">
        <f t="shared" si="53"/>
        <v>0</v>
      </c>
      <c r="N123" s="48">
        <f t="shared" ref="N123:N131" si="56">J123*K123</f>
        <v>0</v>
      </c>
      <c r="O123" s="48">
        <f t="shared" si="54"/>
        <v>0</v>
      </c>
      <c r="P123" s="11"/>
      <c r="Q123" s="49"/>
      <c r="R123" s="11"/>
      <c r="S123" s="11"/>
      <c r="T123" s="50"/>
      <c r="U123" s="11"/>
      <c r="V123" s="15"/>
      <c r="W123" s="9">
        <v>15</v>
      </c>
      <c r="X123" s="9"/>
      <c r="Y123" s="9"/>
      <c r="Z123" s="9"/>
      <c r="AA123" s="13">
        <f t="shared" si="55"/>
        <v>15</v>
      </c>
    </row>
    <row r="124" spans="1:27" ht="24.95" customHeight="1">
      <c r="A124" s="6">
        <v>3</v>
      </c>
      <c r="B124" s="10" t="s">
        <v>184</v>
      </c>
      <c r="C124" s="11" t="s">
        <v>185</v>
      </c>
      <c r="D124" s="11" t="s">
        <v>188</v>
      </c>
      <c r="E124" s="6">
        <v>1</v>
      </c>
      <c r="F124" s="11" t="s">
        <v>59</v>
      </c>
      <c r="G124" s="12">
        <v>800</v>
      </c>
      <c r="H124" s="14">
        <v>1100</v>
      </c>
      <c r="I124" s="11" t="s">
        <v>59</v>
      </c>
      <c r="J124" s="45"/>
      <c r="K124" s="46">
        <v>0</v>
      </c>
      <c r="L124" s="47"/>
      <c r="M124" s="74">
        <f t="shared" si="53"/>
        <v>0</v>
      </c>
      <c r="N124" s="48">
        <f t="shared" si="56"/>
        <v>0</v>
      </c>
      <c r="O124" s="48">
        <f t="shared" si="54"/>
        <v>0</v>
      </c>
      <c r="P124" s="11"/>
      <c r="Q124" s="49"/>
      <c r="R124" s="11"/>
      <c r="S124" s="11"/>
      <c r="T124" s="50"/>
      <c r="U124" s="11"/>
      <c r="V124" s="15"/>
      <c r="W124" s="9">
        <v>11.5</v>
      </c>
      <c r="X124" s="9"/>
      <c r="Y124" s="9"/>
      <c r="Z124" s="9"/>
      <c r="AA124" s="13">
        <f t="shared" si="55"/>
        <v>11.5</v>
      </c>
    </row>
    <row r="125" spans="1:27" ht="24.95" customHeight="1">
      <c r="A125" s="6">
        <v>4</v>
      </c>
      <c r="B125" s="10" t="s">
        <v>189</v>
      </c>
      <c r="C125" s="11" t="s">
        <v>185</v>
      </c>
      <c r="D125" s="11" t="s">
        <v>190</v>
      </c>
      <c r="E125" s="11">
        <v>12</v>
      </c>
      <c r="F125" s="11" t="s">
        <v>30</v>
      </c>
      <c r="G125" s="12">
        <v>1100</v>
      </c>
      <c r="H125" s="14">
        <v>1000</v>
      </c>
      <c r="I125" s="11" t="s">
        <v>59</v>
      </c>
      <c r="J125" s="45"/>
      <c r="K125" s="46">
        <v>0</v>
      </c>
      <c r="L125" s="47"/>
      <c r="M125" s="74">
        <f t="shared" si="53"/>
        <v>0</v>
      </c>
      <c r="N125" s="48">
        <f t="shared" si="56"/>
        <v>0</v>
      </c>
      <c r="O125" s="48">
        <f t="shared" si="54"/>
        <v>0</v>
      </c>
      <c r="P125" s="11"/>
      <c r="Q125" s="49"/>
      <c r="R125" s="11"/>
      <c r="S125" s="11"/>
      <c r="T125" s="50"/>
      <c r="U125" s="11"/>
      <c r="V125" s="15"/>
      <c r="W125" s="9">
        <v>20.16</v>
      </c>
      <c r="X125" s="9"/>
      <c r="Y125" s="9"/>
      <c r="Z125" s="9"/>
      <c r="AA125" s="13">
        <f t="shared" si="55"/>
        <v>20.16</v>
      </c>
    </row>
    <row r="126" spans="1:27" ht="24.95" customHeight="1">
      <c r="A126" s="6">
        <v>5</v>
      </c>
      <c r="B126" s="10" t="s">
        <v>189</v>
      </c>
      <c r="C126" s="11" t="s">
        <v>185</v>
      </c>
      <c r="D126" s="11" t="s">
        <v>191</v>
      </c>
      <c r="E126" s="11">
        <v>24</v>
      </c>
      <c r="F126" s="11" t="s">
        <v>30</v>
      </c>
      <c r="G126" s="12">
        <v>50</v>
      </c>
      <c r="H126" s="6">
        <v>25</v>
      </c>
      <c r="I126" s="11" t="s">
        <v>59</v>
      </c>
      <c r="J126" s="45"/>
      <c r="K126" s="46">
        <v>0</v>
      </c>
      <c r="L126" s="47"/>
      <c r="M126" s="74">
        <f t="shared" si="53"/>
        <v>0</v>
      </c>
      <c r="N126" s="48">
        <f t="shared" si="56"/>
        <v>0</v>
      </c>
      <c r="O126" s="48">
        <f t="shared" si="54"/>
        <v>0</v>
      </c>
      <c r="P126" s="11"/>
      <c r="Q126" s="49"/>
      <c r="R126" s="11"/>
      <c r="S126" s="11"/>
      <c r="T126" s="50"/>
      <c r="U126" s="11"/>
      <c r="V126" s="15"/>
      <c r="W126" s="9">
        <v>20.74</v>
      </c>
      <c r="X126" s="9"/>
      <c r="Y126" s="9"/>
      <c r="Z126" s="9"/>
      <c r="AA126" s="13">
        <f t="shared" si="55"/>
        <v>20.74</v>
      </c>
    </row>
    <row r="127" spans="1:27" ht="24.95" customHeight="1">
      <c r="A127" s="6">
        <v>6</v>
      </c>
      <c r="B127" s="10" t="s">
        <v>192</v>
      </c>
      <c r="C127" s="11" t="s">
        <v>185</v>
      </c>
      <c r="D127" s="11" t="s">
        <v>193</v>
      </c>
      <c r="E127" s="11">
        <v>6</v>
      </c>
      <c r="F127" s="11" t="s">
        <v>30</v>
      </c>
      <c r="G127" s="12">
        <v>100</v>
      </c>
      <c r="H127" s="6">
        <v>100</v>
      </c>
      <c r="I127" s="11" t="s">
        <v>59</v>
      </c>
      <c r="J127" s="45"/>
      <c r="K127" s="46">
        <v>0</v>
      </c>
      <c r="L127" s="47"/>
      <c r="M127" s="74">
        <f t="shared" si="53"/>
        <v>0</v>
      </c>
      <c r="N127" s="48">
        <f t="shared" si="56"/>
        <v>0</v>
      </c>
      <c r="O127" s="48">
        <f t="shared" si="54"/>
        <v>0</v>
      </c>
      <c r="P127" s="11"/>
      <c r="Q127" s="49"/>
      <c r="R127" s="11"/>
      <c r="S127" s="11"/>
      <c r="T127" s="50"/>
      <c r="U127" s="11"/>
      <c r="V127" s="15"/>
      <c r="W127" s="9">
        <v>35</v>
      </c>
      <c r="X127" s="9"/>
      <c r="Y127" s="9"/>
      <c r="Z127" s="9"/>
      <c r="AA127" s="13">
        <f t="shared" si="55"/>
        <v>35</v>
      </c>
    </row>
    <row r="128" spans="1:27" ht="24.95" customHeight="1">
      <c r="A128" s="6">
        <v>7</v>
      </c>
      <c r="B128" s="10" t="s">
        <v>192</v>
      </c>
      <c r="C128" s="11" t="s">
        <v>185</v>
      </c>
      <c r="D128" s="11" t="s">
        <v>190</v>
      </c>
      <c r="E128" s="11">
        <v>12</v>
      </c>
      <c r="F128" s="11" t="s">
        <v>30</v>
      </c>
      <c r="G128" s="12">
        <v>500</v>
      </c>
      <c r="H128" s="6">
        <v>367</v>
      </c>
      <c r="I128" s="11" t="s">
        <v>59</v>
      </c>
      <c r="J128" s="45"/>
      <c r="K128" s="46">
        <v>0</v>
      </c>
      <c r="L128" s="47"/>
      <c r="M128" s="74">
        <f t="shared" si="53"/>
        <v>0</v>
      </c>
      <c r="N128" s="48">
        <f t="shared" si="56"/>
        <v>0</v>
      </c>
      <c r="O128" s="48">
        <f t="shared" si="54"/>
        <v>0</v>
      </c>
      <c r="P128" s="11"/>
      <c r="Q128" s="49"/>
      <c r="R128" s="11"/>
      <c r="S128" s="11"/>
      <c r="T128" s="50"/>
      <c r="U128" s="11"/>
      <c r="V128" s="15"/>
      <c r="W128" s="9">
        <v>35</v>
      </c>
      <c r="X128" s="9"/>
      <c r="Y128" s="9"/>
      <c r="Z128" s="9"/>
      <c r="AA128" s="13">
        <f t="shared" si="55"/>
        <v>35</v>
      </c>
    </row>
    <row r="129" spans="1:27" ht="24.95" customHeight="1">
      <c r="A129" s="6">
        <v>8</v>
      </c>
      <c r="B129" s="10" t="s">
        <v>192</v>
      </c>
      <c r="C129" s="11" t="s">
        <v>185</v>
      </c>
      <c r="D129" s="11" t="s">
        <v>191</v>
      </c>
      <c r="E129" s="11">
        <v>24</v>
      </c>
      <c r="F129" s="11" t="s">
        <v>30</v>
      </c>
      <c r="G129" s="12">
        <v>50</v>
      </c>
      <c r="H129" s="6">
        <v>25</v>
      </c>
      <c r="I129" s="11" t="s">
        <v>59</v>
      </c>
      <c r="J129" s="45"/>
      <c r="K129" s="46">
        <v>0</v>
      </c>
      <c r="L129" s="47"/>
      <c r="M129" s="74">
        <f t="shared" si="53"/>
        <v>0</v>
      </c>
      <c r="N129" s="48">
        <f t="shared" si="56"/>
        <v>0</v>
      </c>
      <c r="O129" s="48">
        <f t="shared" si="54"/>
        <v>0</v>
      </c>
      <c r="P129" s="11"/>
      <c r="Q129" s="49"/>
      <c r="R129" s="11"/>
      <c r="S129" s="11"/>
      <c r="T129" s="50"/>
      <c r="U129" s="11"/>
      <c r="V129" s="15"/>
      <c r="W129" s="9">
        <v>35</v>
      </c>
      <c r="X129" s="9"/>
      <c r="Y129" s="9"/>
      <c r="Z129" s="9"/>
      <c r="AA129" s="13">
        <f t="shared" si="55"/>
        <v>35</v>
      </c>
    </row>
    <row r="130" spans="1:27" ht="24.95" customHeight="1">
      <c r="A130" s="6">
        <v>9</v>
      </c>
      <c r="B130" s="10" t="s">
        <v>194</v>
      </c>
      <c r="C130" s="11" t="s">
        <v>185</v>
      </c>
      <c r="D130" s="11" t="s">
        <v>195</v>
      </c>
      <c r="E130" s="6">
        <v>1</v>
      </c>
      <c r="F130" s="11" t="s">
        <v>59</v>
      </c>
      <c r="G130" s="12">
        <v>500</v>
      </c>
      <c r="H130" s="6">
        <v>500</v>
      </c>
      <c r="I130" s="11" t="s">
        <v>59</v>
      </c>
      <c r="J130" s="45"/>
      <c r="K130" s="46">
        <v>0</v>
      </c>
      <c r="L130" s="47"/>
      <c r="M130" s="74">
        <f t="shared" si="53"/>
        <v>0</v>
      </c>
      <c r="N130" s="48">
        <f t="shared" si="56"/>
        <v>0</v>
      </c>
      <c r="O130" s="48">
        <f t="shared" si="54"/>
        <v>0</v>
      </c>
      <c r="P130" s="11"/>
      <c r="Q130" s="49"/>
      <c r="R130" s="11"/>
      <c r="S130" s="11"/>
      <c r="T130" s="50"/>
      <c r="U130" s="11"/>
      <c r="V130" s="15"/>
      <c r="W130" s="9">
        <v>2.5299999999999998</v>
      </c>
      <c r="X130" s="9"/>
      <c r="Y130" s="9"/>
      <c r="Z130" s="9"/>
      <c r="AA130" s="13">
        <f t="shared" si="55"/>
        <v>2.5299999999999998</v>
      </c>
    </row>
    <row r="131" spans="1:27" ht="24.95" customHeight="1">
      <c r="A131" s="6">
        <v>10</v>
      </c>
      <c r="B131" s="10" t="s">
        <v>194</v>
      </c>
      <c r="C131" s="11" t="s">
        <v>185</v>
      </c>
      <c r="D131" s="11" t="s">
        <v>196</v>
      </c>
      <c r="E131" s="6">
        <v>1</v>
      </c>
      <c r="F131" s="11" t="s">
        <v>59</v>
      </c>
      <c r="G131" s="12">
        <v>500</v>
      </c>
      <c r="H131" s="6">
        <v>700</v>
      </c>
      <c r="I131" s="11" t="s">
        <v>59</v>
      </c>
      <c r="J131" s="45"/>
      <c r="K131" s="46">
        <v>0</v>
      </c>
      <c r="L131" s="47"/>
      <c r="M131" s="74">
        <f t="shared" si="53"/>
        <v>0</v>
      </c>
      <c r="N131" s="48">
        <f t="shared" si="56"/>
        <v>0</v>
      </c>
      <c r="O131" s="48">
        <f t="shared" si="54"/>
        <v>0</v>
      </c>
      <c r="P131" s="11"/>
      <c r="Q131" s="49"/>
      <c r="R131" s="11"/>
      <c r="S131" s="11"/>
      <c r="T131" s="50"/>
      <c r="U131" s="11"/>
      <c r="V131" s="15"/>
      <c r="W131" s="9">
        <v>1.94</v>
      </c>
      <c r="X131" s="9"/>
      <c r="Y131" s="9"/>
      <c r="Z131" s="9"/>
      <c r="AA131" s="13">
        <f t="shared" si="55"/>
        <v>1.94</v>
      </c>
    </row>
    <row r="132" spans="1:27" ht="30" customHeight="1">
      <c r="A132" s="75" t="s">
        <v>34</v>
      </c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51">
        <f>SUM(N122:N131)</f>
        <v>0</v>
      </c>
      <c r="O132" s="51">
        <f>SUM(O122:O131)</f>
        <v>0</v>
      </c>
      <c r="P132" s="51"/>
      <c r="Q132" s="42"/>
      <c r="R132" s="15"/>
      <c r="S132" s="15"/>
      <c r="T132" s="15"/>
      <c r="U132" s="15"/>
      <c r="V132" s="16"/>
      <c r="W132" s="9"/>
      <c r="X132" s="9"/>
      <c r="Y132" s="9"/>
      <c r="Z132" s="9"/>
      <c r="AA132" s="13"/>
    </row>
    <row r="133" spans="1:27">
      <c r="A133" s="76" t="s">
        <v>197</v>
      </c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8" t="s">
        <v>37</v>
      </c>
      <c r="X133" s="8" t="s">
        <v>198</v>
      </c>
      <c r="Y133" s="8" t="s">
        <v>199</v>
      </c>
      <c r="Z133" s="9"/>
      <c r="AA133" s="13"/>
    </row>
    <row r="134" spans="1:27" ht="35.1" customHeight="1">
      <c r="A134" s="6">
        <v>1</v>
      </c>
      <c r="B134" s="10" t="s">
        <v>200</v>
      </c>
      <c r="C134" s="11" t="s">
        <v>201</v>
      </c>
      <c r="D134" s="11" t="s">
        <v>202</v>
      </c>
      <c r="E134" s="11">
        <v>100</v>
      </c>
      <c r="F134" s="11" t="s">
        <v>203</v>
      </c>
      <c r="G134" s="12">
        <v>600</v>
      </c>
      <c r="H134" s="6">
        <v>530</v>
      </c>
      <c r="I134" s="11" t="s">
        <v>59</v>
      </c>
      <c r="J134" s="45"/>
      <c r="K134" s="46">
        <v>0</v>
      </c>
      <c r="L134" s="47"/>
      <c r="M134" s="74">
        <f t="shared" ref="M134" si="57">K134*(1+L134)</f>
        <v>0</v>
      </c>
      <c r="N134" s="48">
        <f>J134*K134</f>
        <v>0</v>
      </c>
      <c r="O134" s="51">
        <f t="shared" ref="O134:O138" si="58">N134*(1+L134)</f>
        <v>0</v>
      </c>
      <c r="P134" s="11"/>
      <c r="Q134" s="49"/>
      <c r="R134" s="11"/>
      <c r="S134" s="11"/>
      <c r="U134" s="11"/>
      <c r="V134" s="15"/>
      <c r="W134" s="9">
        <v>74.22</v>
      </c>
      <c r="X134" s="9">
        <v>85</v>
      </c>
      <c r="Y134" s="9">
        <v>84</v>
      </c>
      <c r="Z134" s="9"/>
      <c r="AA134" s="13">
        <f>AVERAGE(W134:Z134)</f>
        <v>81.073333333333338</v>
      </c>
    </row>
    <row r="135" spans="1:27">
      <c r="A135" s="76" t="s">
        <v>204</v>
      </c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8" t="s">
        <v>199</v>
      </c>
      <c r="X135" s="8" t="s">
        <v>198</v>
      </c>
      <c r="Y135" s="9"/>
      <c r="Z135" s="9"/>
      <c r="AA135" s="13"/>
    </row>
    <row r="136" spans="1:27" ht="24.95" customHeight="1">
      <c r="A136" s="6">
        <v>1</v>
      </c>
      <c r="B136" s="10" t="s">
        <v>205</v>
      </c>
      <c r="C136" s="11" t="s">
        <v>206</v>
      </c>
      <c r="D136" s="11" t="s">
        <v>207</v>
      </c>
      <c r="E136" s="6">
        <v>5</v>
      </c>
      <c r="F136" s="11" t="s">
        <v>208</v>
      </c>
      <c r="G136" s="12">
        <v>4000</v>
      </c>
      <c r="H136" s="14">
        <v>3800</v>
      </c>
      <c r="I136" s="11" t="s">
        <v>59</v>
      </c>
      <c r="J136" s="45"/>
      <c r="K136" s="46">
        <v>0</v>
      </c>
      <c r="L136" s="47"/>
      <c r="M136" s="74">
        <f t="shared" ref="M136:M138" si="59">K136*(1+L136)</f>
        <v>0</v>
      </c>
      <c r="N136" s="48">
        <f>J136*K136</f>
        <v>0</v>
      </c>
      <c r="O136" s="48">
        <f t="shared" si="58"/>
        <v>0</v>
      </c>
      <c r="P136" s="11"/>
      <c r="Q136" s="49"/>
      <c r="R136" s="11"/>
      <c r="S136" s="11"/>
      <c r="T136" s="50"/>
      <c r="U136" s="11"/>
      <c r="V136" s="16"/>
      <c r="W136" s="9">
        <v>80.5</v>
      </c>
      <c r="X136" s="9">
        <v>55</v>
      </c>
      <c r="Y136" s="9"/>
      <c r="Z136" s="9"/>
      <c r="AA136" s="13">
        <f>AVERAGE(W136:Z136)</f>
        <v>67.75</v>
      </c>
    </row>
    <row r="137" spans="1:27" ht="24.95" customHeight="1">
      <c r="A137" s="6">
        <v>2</v>
      </c>
      <c r="B137" s="10" t="s">
        <v>209</v>
      </c>
      <c r="C137" s="11" t="s">
        <v>210</v>
      </c>
      <c r="D137" s="11" t="s">
        <v>211</v>
      </c>
      <c r="E137" s="6">
        <v>1</v>
      </c>
      <c r="F137" s="11" t="s">
        <v>30</v>
      </c>
      <c r="G137" s="12">
        <v>150</v>
      </c>
      <c r="H137" s="6">
        <v>220</v>
      </c>
      <c r="I137" s="11" t="s">
        <v>30</v>
      </c>
      <c r="J137" s="45"/>
      <c r="K137" s="46">
        <v>0</v>
      </c>
      <c r="L137" s="47"/>
      <c r="M137" s="74">
        <f t="shared" si="59"/>
        <v>0</v>
      </c>
      <c r="N137" s="48">
        <f t="shared" ref="N137:N138" si="60">J137*K137</f>
        <v>0</v>
      </c>
      <c r="O137" s="48">
        <f t="shared" si="58"/>
        <v>0</v>
      </c>
      <c r="P137" s="11"/>
      <c r="Q137" s="49"/>
      <c r="R137" s="11"/>
      <c r="S137" s="11"/>
      <c r="T137" s="50"/>
      <c r="U137" s="11"/>
      <c r="V137" s="16"/>
      <c r="W137" s="9">
        <v>4.5</v>
      </c>
      <c r="X137" s="9">
        <v>3.2</v>
      </c>
      <c r="Y137" s="9"/>
      <c r="Z137" s="9"/>
      <c r="AA137" s="13">
        <f>AVERAGE(W137:Z137)</f>
        <v>3.85</v>
      </c>
    </row>
    <row r="138" spans="1:27" ht="24.95" customHeight="1">
      <c r="A138" s="6">
        <v>3</v>
      </c>
      <c r="B138" s="10" t="s">
        <v>212</v>
      </c>
      <c r="C138" s="11" t="s">
        <v>213</v>
      </c>
      <c r="D138" s="11" t="s">
        <v>214</v>
      </c>
      <c r="E138" s="6">
        <v>1</v>
      </c>
      <c r="F138" s="11" t="s">
        <v>59</v>
      </c>
      <c r="G138" s="12">
        <v>30</v>
      </c>
      <c r="H138" s="6">
        <v>80</v>
      </c>
      <c r="I138" s="11" t="s">
        <v>59</v>
      </c>
      <c r="J138" s="45"/>
      <c r="K138" s="46">
        <v>0</v>
      </c>
      <c r="L138" s="47"/>
      <c r="M138" s="74">
        <f t="shared" si="59"/>
        <v>0</v>
      </c>
      <c r="N138" s="48">
        <f t="shared" si="60"/>
        <v>0</v>
      </c>
      <c r="O138" s="48">
        <f t="shared" si="58"/>
        <v>0</v>
      </c>
      <c r="P138" s="11"/>
      <c r="Q138" s="49"/>
      <c r="R138" s="11"/>
      <c r="S138" s="11"/>
      <c r="T138" s="50"/>
      <c r="U138" s="11"/>
      <c r="V138" s="16"/>
      <c r="W138" s="9">
        <v>11.7</v>
      </c>
      <c r="X138" s="9">
        <v>13.8</v>
      </c>
      <c r="Y138" s="9"/>
      <c r="Z138" s="9"/>
      <c r="AA138" s="13">
        <f>AVERAGE(W138:Z138)</f>
        <v>12.75</v>
      </c>
    </row>
    <row r="139" spans="1:27" ht="30" customHeight="1">
      <c r="A139" s="75" t="s">
        <v>34</v>
      </c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51">
        <f>SUM(N136:N138)</f>
        <v>0</v>
      </c>
      <c r="O139" s="51">
        <f>SUM(O136:O138)</f>
        <v>0</v>
      </c>
      <c r="P139" s="51"/>
      <c r="Q139" s="42"/>
      <c r="R139" s="15"/>
      <c r="S139" s="15"/>
      <c r="T139" s="15"/>
      <c r="U139" s="15"/>
      <c r="V139" s="16"/>
      <c r="W139" s="9"/>
      <c r="X139" s="9"/>
      <c r="Y139" s="9"/>
      <c r="Z139" s="9"/>
      <c r="AA139" s="13"/>
    </row>
    <row r="140" spans="1:27">
      <c r="A140" s="76" t="s">
        <v>215</v>
      </c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8" t="s">
        <v>37</v>
      </c>
      <c r="X140" s="8" t="s">
        <v>63</v>
      </c>
      <c r="Y140" s="8" t="s">
        <v>199</v>
      </c>
      <c r="Z140" s="8" t="s">
        <v>198</v>
      </c>
      <c r="AA140" s="13"/>
    </row>
    <row r="141" spans="1:27" ht="16.5" customHeight="1">
      <c r="A141" s="88" t="s">
        <v>290</v>
      </c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9"/>
      <c r="X141" s="9"/>
      <c r="Y141" s="9"/>
      <c r="Z141" s="9"/>
      <c r="AA141" s="13"/>
    </row>
    <row r="142" spans="1:27" ht="35.1" customHeight="1">
      <c r="A142" s="6">
        <v>1</v>
      </c>
      <c r="B142" s="10" t="s">
        <v>216</v>
      </c>
      <c r="C142" s="11" t="s">
        <v>217</v>
      </c>
      <c r="D142" s="11" t="s">
        <v>60</v>
      </c>
      <c r="E142" s="6">
        <v>3</v>
      </c>
      <c r="F142" s="11" t="s">
        <v>30</v>
      </c>
      <c r="G142" s="12">
        <v>520000</v>
      </c>
      <c r="H142" s="14">
        <v>600000</v>
      </c>
      <c r="I142" s="11" t="s">
        <v>59</v>
      </c>
      <c r="J142" s="45"/>
      <c r="K142" s="46">
        <v>0</v>
      </c>
      <c r="L142" s="47"/>
      <c r="M142" s="74">
        <f t="shared" ref="M142:M146" si="61">K142*(1+L142)</f>
        <v>0</v>
      </c>
      <c r="N142" s="48">
        <f>J142*K142</f>
        <v>0</v>
      </c>
      <c r="O142" s="48">
        <f t="shared" ref="O142:O162" si="62">N142*(1+L142)</f>
        <v>0</v>
      </c>
      <c r="P142" s="11"/>
      <c r="Q142" s="49"/>
      <c r="R142" s="11"/>
      <c r="S142" s="11"/>
      <c r="T142" s="50"/>
      <c r="U142" s="11"/>
      <c r="V142" s="15"/>
      <c r="W142" s="9">
        <v>0.52</v>
      </c>
      <c r="X142" s="9">
        <v>0.54</v>
      </c>
      <c r="Y142" s="9">
        <v>0.36</v>
      </c>
      <c r="Z142" s="9">
        <v>0.46</v>
      </c>
      <c r="AA142" s="13">
        <f t="shared" ref="AA142:AA162" si="63">AVERAGE(W142:Z142)</f>
        <v>0.47</v>
      </c>
    </row>
    <row r="143" spans="1:27" ht="35.1" customHeight="1">
      <c r="A143" s="6">
        <v>2</v>
      </c>
      <c r="B143" s="10" t="s">
        <v>216</v>
      </c>
      <c r="C143" s="11" t="s">
        <v>217</v>
      </c>
      <c r="D143" s="11" t="s">
        <v>60</v>
      </c>
      <c r="E143" s="6">
        <v>5</v>
      </c>
      <c r="F143" s="11" t="s">
        <v>30</v>
      </c>
      <c r="G143" s="12">
        <v>10000</v>
      </c>
      <c r="H143" s="14">
        <v>4000</v>
      </c>
      <c r="I143" s="11" t="s">
        <v>59</v>
      </c>
      <c r="J143" s="45"/>
      <c r="K143" s="46">
        <v>0</v>
      </c>
      <c r="L143" s="47"/>
      <c r="M143" s="74">
        <f t="shared" si="61"/>
        <v>0</v>
      </c>
      <c r="N143" s="48">
        <f t="shared" ref="N143:N162" si="64">J143*K143</f>
        <v>0</v>
      </c>
      <c r="O143" s="48">
        <f t="shared" si="62"/>
        <v>0</v>
      </c>
      <c r="P143" s="11"/>
      <c r="Q143" s="49"/>
      <c r="R143" s="11"/>
      <c r="S143" s="11"/>
      <c r="T143" s="50"/>
      <c r="U143" s="11"/>
      <c r="V143" s="15"/>
      <c r="W143" s="9">
        <v>0.7</v>
      </c>
      <c r="X143" s="9">
        <v>0.94</v>
      </c>
      <c r="Y143" s="9">
        <v>0.62</v>
      </c>
      <c r="Z143" s="9">
        <v>0.64</v>
      </c>
      <c r="AA143" s="13">
        <f t="shared" si="63"/>
        <v>0.72499999999999998</v>
      </c>
    </row>
    <row r="144" spans="1:27" ht="35.1" customHeight="1">
      <c r="A144" s="6">
        <v>3</v>
      </c>
      <c r="B144" s="10" t="s">
        <v>218</v>
      </c>
      <c r="C144" s="11" t="s">
        <v>217</v>
      </c>
      <c r="D144" s="11" t="s">
        <v>60</v>
      </c>
      <c r="E144" s="6">
        <v>10</v>
      </c>
      <c r="F144" s="11" t="s">
        <v>30</v>
      </c>
      <c r="G144" s="12">
        <v>40000</v>
      </c>
      <c r="H144" s="14">
        <v>50000</v>
      </c>
      <c r="I144" s="11" t="s">
        <v>59</v>
      </c>
      <c r="J144" s="45"/>
      <c r="K144" s="46">
        <v>0</v>
      </c>
      <c r="L144" s="47"/>
      <c r="M144" s="74">
        <f t="shared" si="61"/>
        <v>0</v>
      </c>
      <c r="N144" s="48">
        <f t="shared" si="64"/>
        <v>0</v>
      </c>
      <c r="O144" s="48">
        <f t="shared" si="62"/>
        <v>0</v>
      </c>
      <c r="P144" s="11"/>
      <c r="Q144" s="49"/>
      <c r="R144" s="11"/>
      <c r="S144" s="11"/>
      <c r="T144" s="50"/>
      <c r="U144" s="11"/>
      <c r="V144" s="15"/>
      <c r="W144" s="9">
        <v>1.37</v>
      </c>
      <c r="X144" s="9">
        <v>1.68</v>
      </c>
      <c r="Y144" s="9">
        <v>0.82</v>
      </c>
      <c r="Z144" s="9">
        <v>1.37</v>
      </c>
      <c r="AA144" s="13">
        <f t="shared" si="63"/>
        <v>1.31</v>
      </c>
    </row>
    <row r="145" spans="1:27" ht="45" customHeight="1">
      <c r="A145" s="6">
        <v>4</v>
      </c>
      <c r="B145" s="10" t="s">
        <v>219</v>
      </c>
      <c r="C145" s="11" t="s">
        <v>217</v>
      </c>
      <c r="D145" s="11" t="s">
        <v>60</v>
      </c>
      <c r="E145" s="6">
        <v>5</v>
      </c>
      <c r="F145" s="11" t="s">
        <v>30</v>
      </c>
      <c r="G145" s="12">
        <v>19000</v>
      </c>
      <c r="H145" s="14">
        <v>6000</v>
      </c>
      <c r="I145" s="11" t="s">
        <v>59</v>
      </c>
      <c r="J145" s="45"/>
      <c r="K145" s="46">
        <v>0</v>
      </c>
      <c r="L145" s="47"/>
      <c r="M145" s="74">
        <f t="shared" si="61"/>
        <v>0</v>
      </c>
      <c r="N145" s="48">
        <f t="shared" si="64"/>
        <v>0</v>
      </c>
      <c r="O145" s="48">
        <f t="shared" si="62"/>
        <v>0</v>
      </c>
      <c r="P145" s="11"/>
      <c r="Q145" s="49"/>
      <c r="R145" s="11"/>
      <c r="S145" s="11"/>
      <c r="T145" s="50"/>
      <c r="U145" s="11"/>
      <c r="V145" s="15"/>
      <c r="W145" s="9"/>
      <c r="X145" s="9">
        <v>1.19</v>
      </c>
      <c r="Y145" s="9">
        <v>1.07</v>
      </c>
      <c r="Z145" s="9">
        <v>0.88</v>
      </c>
      <c r="AA145" s="13">
        <f t="shared" si="63"/>
        <v>1.0466666666666666</v>
      </c>
    </row>
    <row r="146" spans="1:27" ht="45" customHeight="1">
      <c r="A146" s="6">
        <v>5</v>
      </c>
      <c r="B146" s="10" t="s">
        <v>220</v>
      </c>
      <c r="C146" s="11" t="s">
        <v>217</v>
      </c>
      <c r="D146" s="11" t="s">
        <v>60</v>
      </c>
      <c r="E146" s="6">
        <v>10</v>
      </c>
      <c r="F146" s="11" t="s">
        <v>30</v>
      </c>
      <c r="G146" s="12">
        <v>40000</v>
      </c>
      <c r="H146" s="14">
        <v>45000</v>
      </c>
      <c r="I146" s="11" t="s">
        <v>59</v>
      </c>
      <c r="J146" s="45"/>
      <c r="K146" s="46">
        <v>0</v>
      </c>
      <c r="L146" s="47"/>
      <c r="M146" s="74">
        <f t="shared" si="61"/>
        <v>0</v>
      </c>
      <c r="N146" s="48">
        <f t="shared" si="64"/>
        <v>0</v>
      </c>
      <c r="O146" s="48">
        <f t="shared" si="62"/>
        <v>0</v>
      </c>
      <c r="P146" s="11"/>
      <c r="Q146" s="49"/>
      <c r="R146" s="11"/>
      <c r="S146" s="11"/>
      <c r="T146" s="50"/>
      <c r="U146" s="11"/>
      <c r="V146" s="15"/>
      <c r="W146" s="9">
        <v>0.9</v>
      </c>
      <c r="X146" s="9">
        <v>2.2200000000000002</v>
      </c>
      <c r="Y146" s="9">
        <v>1.24</v>
      </c>
      <c r="Z146" s="9">
        <v>1.69</v>
      </c>
      <c r="AA146" s="13">
        <f t="shared" si="63"/>
        <v>1.5125000000000002</v>
      </c>
    </row>
    <row r="147" spans="1:27" ht="35.1" customHeight="1">
      <c r="A147" s="6">
        <v>6</v>
      </c>
      <c r="B147" s="10" t="s">
        <v>216</v>
      </c>
      <c r="C147" s="11" t="s">
        <v>217</v>
      </c>
      <c r="D147" s="11" t="s">
        <v>221</v>
      </c>
      <c r="E147" s="6">
        <v>3</v>
      </c>
      <c r="F147" s="11" t="s">
        <v>30</v>
      </c>
      <c r="G147" s="12">
        <v>550000</v>
      </c>
      <c r="H147" s="14">
        <v>470000</v>
      </c>
      <c r="I147" s="11" t="s">
        <v>59</v>
      </c>
      <c r="J147" s="45"/>
      <c r="K147" s="46">
        <v>0</v>
      </c>
      <c r="L147" s="47"/>
      <c r="M147" s="74">
        <f t="shared" ref="M147:M151" si="65">K147*(1+L147)</f>
        <v>0</v>
      </c>
      <c r="N147" s="48">
        <f t="shared" si="64"/>
        <v>0</v>
      </c>
      <c r="O147" s="48">
        <f t="shared" si="62"/>
        <v>0</v>
      </c>
      <c r="P147" s="11"/>
      <c r="Q147" s="49"/>
      <c r="R147" s="11"/>
      <c r="S147" s="11"/>
      <c r="T147" s="50"/>
      <c r="U147" s="11"/>
      <c r="V147" s="15"/>
      <c r="W147" s="9">
        <v>0.26</v>
      </c>
      <c r="X147" s="9">
        <v>0.21</v>
      </c>
      <c r="Y147" s="9">
        <v>0.15</v>
      </c>
      <c r="Z147" s="9">
        <v>0.19</v>
      </c>
      <c r="AA147" s="13">
        <f t="shared" si="63"/>
        <v>0.20250000000000001</v>
      </c>
    </row>
    <row r="148" spans="1:27" ht="35.1" customHeight="1">
      <c r="A148" s="6">
        <v>7</v>
      </c>
      <c r="B148" s="10" t="s">
        <v>216</v>
      </c>
      <c r="C148" s="11" t="s">
        <v>217</v>
      </c>
      <c r="D148" s="11" t="s">
        <v>221</v>
      </c>
      <c r="E148" s="6">
        <v>5</v>
      </c>
      <c r="F148" s="11" t="s">
        <v>30</v>
      </c>
      <c r="G148" s="12">
        <v>170000</v>
      </c>
      <c r="H148" s="14">
        <v>150000</v>
      </c>
      <c r="I148" s="11" t="s">
        <v>59</v>
      </c>
      <c r="J148" s="45"/>
      <c r="K148" s="46">
        <v>0</v>
      </c>
      <c r="L148" s="47"/>
      <c r="M148" s="74">
        <f t="shared" si="65"/>
        <v>0</v>
      </c>
      <c r="N148" s="48">
        <f t="shared" si="64"/>
        <v>0</v>
      </c>
      <c r="O148" s="48">
        <f t="shared" si="62"/>
        <v>0</v>
      </c>
      <c r="P148" s="11"/>
      <c r="Q148" s="49"/>
      <c r="R148" s="11"/>
      <c r="S148" s="11"/>
      <c r="T148" s="50"/>
      <c r="U148" s="11"/>
      <c r="V148" s="15"/>
      <c r="W148" s="9">
        <v>0.35</v>
      </c>
      <c r="X148" s="9">
        <v>0.3</v>
      </c>
      <c r="Y148" s="9">
        <v>0.23</v>
      </c>
      <c r="Z148" s="9">
        <v>0.28000000000000003</v>
      </c>
      <c r="AA148" s="13">
        <f t="shared" si="63"/>
        <v>0.28999999999999998</v>
      </c>
    </row>
    <row r="149" spans="1:27" ht="45" customHeight="1">
      <c r="A149" s="6">
        <v>8</v>
      </c>
      <c r="B149" s="10" t="s">
        <v>222</v>
      </c>
      <c r="C149" s="11" t="s">
        <v>217</v>
      </c>
      <c r="D149" s="11" t="s">
        <v>223</v>
      </c>
      <c r="E149" s="6">
        <v>5</v>
      </c>
      <c r="F149" s="11" t="s">
        <v>30</v>
      </c>
      <c r="G149" s="12">
        <v>2000</v>
      </c>
      <c r="H149" s="14">
        <v>10000</v>
      </c>
      <c r="I149" s="11" t="s">
        <v>59</v>
      </c>
      <c r="J149" s="45"/>
      <c r="K149" s="46">
        <v>0</v>
      </c>
      <c r="L149" s="47"/>
      <c r="M149" s="74">
        <f t="shared" si="65"/>
        <v>0</v>
      </c>
      <c r="N149" s="48">
        <f t="shared" si="64"/>
        <v>0</v>
      </c>
      <c r="O149" s="48">
        <f t="shared" si="62"/>
        <v>0</v>
      </c>
      <c r="P149" s="11"/>
      <c r="Q149" s="49"/>
      <c r="R149" s="11"/>
      <c r="S149" s="11"/>
      <c r="T149" s="50"/>
      <c r="U149" s="11"/>
      <c r="V149" s="15"/>
      <c r="W149" s="9">
        <v>0.65</v>
      </c>
      <c r="X149" s="9">
        <v>0.73</v>
      </c>
      <c r="Y149" s="9"/>
      <c r="Z149" s="9">
        <v>0.53</v>
      </c>
      <c r="AA149" s="13">
        <f t="shared" si="63"/>
        <v>0.6366666666666666</v>
      </c>
    </row>
    <row r="150" spans="1:27" ht="35.1" customHeight="1">
      <c r="A150" s="6">
        <v>9</v>
      </c>
      <c r="B150" s="10" t="s">
        <v>224</v>
      </c>
      <c r="C150" s="11" t="s">
        <v>217</v>
      </c>
      <c r="D150" s="11" t="s">
        <v>223</v>
      </c>
      <c r="E150" s="6">
        <v>3</v>
      </c>
      <c r="F150" s="11" t="s">
        <v>30</v>
      </c>
      <c r="G150" s="12">
        <v>280000</v>
      </c>
      <c r="H150" s="14">
        <v>370000</v>
      </c>
      <c r="I150" s="11" t="s">
        <v>59</v>
      </c>
      <c r="J150" s="45"/>
      <c r="K150" s="46">
        <v>0</v>
      </c>
      <c r="L150" s="47"/>
      <c r="M150" s="74">
        <f t="shared" si="65"/>
        <v>0</v>
      </c>
      <c r="N150" s="48">
        <f t="shared" si="64"/>
        <v>0</v>
      </c>
      <c r="O150" s="48">
        <f t="shared" si="62"/>
        <v>0</v>
      </c>
      <c r="P150" s="11"/>
      <c r="Q150" s="49"/>
      <c r="R150" s="11"/>
      <c r="S150" s="11"/>
      <c r="T150" s="50"/>
      <c r="U150" s="11"/>
      <c r="V150" s="15"/>
      <c r="W150" s="9">
        <v>0.3</v>
      </c>
      <c r="X150" s="9">
        <v>0.39</v>
      </c>
      <c r="Y150" s="9">
        <v>0.22</v>
      </c>
      <c r="Z150" s="9">
        <v>0.3</v>
      </c>
      <c r="AA150" s="13">
        <f t="shared" si="63"/>
        <v>0.30249999999999999</v>
      </c>
    </row>
    <row r="151" spans="1:27" ht="75" customHeight="1">
      <c r="A151" s="6">
        <v>10</v>
      </c>
      <c r="B151" s="10" t="s">
        <v>225</v>
      </c>
      <c r="C151" s="11" t="s">
        <v>28</v>
      </c>
      <c r="D151" s="11" t="s">
        <v>226</v>
      </c>
      <c r="E151" s="6">
        <v>1</v>
      </c>
      <c r="F151" s="11" t="s">
        <v>30</v>
      </c>
      <c r="G151" s="12">
        <v>10000</v>
      </c>
      <c r="H151" s="14">
        <v>15000</v>
      </c>
      <c r="I151" s="11" t="s">
        <v>30</v>
      </c>
      <c r="J151" s="45"/>
      <c r="K151" s="46">
        <v>0</v>
      </c>
      <c r="L151" s="47"/>
      <c r="M151" s="74">
        <f t="shared" si="65"/>
        <v>0</v>
      </c>
      <c r="N151" s="48">
        <f t="shared" si="64"/>
        <v>0</v>
      </c>
      <c r="O151" s="48">
        <f t="shared" si="62"/>
        <v>0</v>
      </c>
      <c r="P151" s="11"/>
      <c r="Q151" s="49"/>
      <c r="R151" s="11"/>
      <c r="S151" s="11"/>
      <c r="T151" s="50"/>
      <c r="U151" s="11"/>
      <c r="V151" s="16"/>
      <c r="W151" s="9"/>
      <c r="X151" s="9"/>
      <c r="Y151" s="9"/>
      <c r="Z151" s="9">
        <v>2.5</v>
      </c>
      <c r="AA151" s="13">
        <f t="shared" si="63"/>
        <v>2.5</v>
      </c>
    </row>
    <row r="152" spans="1:27" ht="75" customHeight="1">
      <c r="A152" s="6">
        <v>11</v>
      </c>
      <c r="B152" s="10" t="s">
        <v>227</v>
      </c>
      <c r="C152" s="11" t="s">
        <v>28</v>
      </c>
      <c r="D152" s="11" t="s">
        <v>226</v>
      </c>
      <c r="E152" s="6">
        <v>1</v>
      </c>
      <c r="F152" s="11" t="s">
        <v>30</v>
      </c>
      <c r="G152" s="12">
        <v>100</v>
      </c>
      <c r="H152" s="6">
        <v>200</v>
      </c>
      <c r="I152" s="11" t="s">
        <v>30</v>
      </c>
      <c r="J152" s="45"/>
      <c r="K152" s="46">
        <v>0</v>
      </c>
      <c r="L152" s="47"/>
      <c r="M152" s="74">
        <f t="shared" ref="M152:M154" si="66">K152*(1+L152)</f>
        <v>0</v>
      </c>
      <c r="N152" s="48">
        <f t="shared" si="64"/>
        <v>0</v>
      </c>
      <c r="O152" s="48">
        <f t="shared" si="62"/>
        <v>0</v>
      </c>
      <c r="P152" s="11"/>
      <c r="Q152" s="49"/>
      <c r="R152" s="11"/>
      <c r="S152" s="11"/>
      <c r="T152" s="50"/>
      <c r="U152" s="11"/>
      <c r="V152" s="16"/>
      <c r="W152" s="9"/>
      <c r="X152" s="9"/>
      <c r="Y152" s="9"/>
      <c r="Z152" s="9">
        <v>2.7</v>
      </c>
      <c r="AA152" s="13">
        <f t="shared" si="63"/>
        <v>2.7</v>
      </c>
    </row>
    <row r="153" spans="1:27" ht="99.95" customHeight="1">
      <c r="A153" s="6">
        <v>12</v>
      </c>
      <c r="B153" s="10" t="s">
        <v>228</v>
      </c>
      <c r="C153" s="11" t="s">
        <v>28</v>
      </c>
      <c r="D153" s="11" t="s">
        <v>229</v>
      </c>
      <c r="E153" s="6">
        <v>50</v>
      </c>
      <c r="F153" s="11" t="s">
        <v>30</v>
      </c>
      <c r="G153" s="12">
        <v>50</v>
      </c>
      <c r="H153" s="6">
        <v>50</v>
      </c>
      <c r="I153" s="11" t="s">
        <v>59</v>
      </c>
      <c r="J153" s="45"/>
      <c r="K153" s="46">
        <v>0</v>
      </c>
      <c r="L153" s="47"/>
      <c r="M153" s="74">
        <f t="shared" si="66"/>
        <v>0</v>
      </c>
      <c r="N153" s="48">
        <f t="shared" si="64"/>
        <v>0</v>
      </c>
      <c r="O153" s="48">
        <f t="shared" si="62"/>
        <v>0</v>
      </c>
      <c r="P153" s="11"/>
      <c r="Q153" s="49"/>
      <c r="R153" s="11"/>
      <c r="S153" s="11"/>
      <c r="T153" s="50"/>
      <c r="U153" s="11"/>
      <c r="V153" s="16"/>
      <c r="W153" s="9"/>
      <c r="X153" s="9"/>
      <c r="Y153" s="9"/>
      <c r="Z153" s="9">
        <v>130</v>
      </c>
      <c r="AA153" s="13">
        <f t="shared" si="63"/>
        <v>130</v>
      </c>
    </row>
    <row r="154" spans="1:27" ht="45" customHeight="1">
      <c r="A154" s="6">
        <v>13</v>
      </c>
      <c r="B154" s="10" t="s">
        <v>230</v>
      </c>
      <c r="C154" s="11" t="s">
        <v>28</v>
      </c>
      <c r="D154" s="11" t="s">
        <v>231</v>
      </c>
      <c r="E154" s="11">
        <v>1</v>
      </c>
      <c r="F154" s="11" t="s">
        <v>30</v>
      </c>
      <c r="G154" s="12">
        <v>43000</v>
      </c>
      <c r="H154" s="14">
        <v>40000</v>
      </c>
      <c r="I154" s="11" t="s">
        <v>30</v>
      </c>
      <c r="J154" s="45"/>
      <c r="K154" s="46">
        <v>0</v>
      </c>
      <c r="L154" s="47"/>
      <c r="M154" s="74">
        <f t="shared" si="66"/>
        <v>0</v>
      </c>
      <c r="N154" s="48">
        <f t="shared" si="64"/>
        <v>0</v>
      </c>
      <c r="O154" s="48">
        <f t="shared" si="62"/>
        <v>0</v>
      </c>
      <c r="P154" s="11"/>
      <c r="Q154" s="49"/>
      <c r="R154" s="11"/>
      <c r="S154" s="11"/>
      <c r="T154" s="50"/>
      <c r="U154" s="11"/>
      <c r="V154" s="16"/>
      <c r="W154" s="9"/>
      <c r="X154" s="9"/>
      <c r="Y154" s="9"/>
      <c r="Z154" s="9">
        <v>0.23</v>
      </c>
      <c r="AA154" s="13">
        <f t="shared" si="63"/>
        <v>0.23</v>
      </c>
    </row>
    <row r="155" spans="1:27" ht="45" customHeight="1">
      <c r="A155" s="6">
        <v>14</v>
      </c>
      <c r="B155" s="10" t="s">
        <v>232</v>
      </c>
      <c r="C155" s="11" t="s">
        <v>28</v>
      </c>
      <c r="D155" s="11" t="s">
        <v>233</v>
      </c>
      <c r="E155" s="6">
        <v>1</v>
      </c>
      <c r="F155" s="11" t="s">
        <v>30</v>
      </c>
      <c r="G155" s="12">
        <v>13000</v>
      </c>
      <c r="H155" s="14">
        <v>25000</v>
      </c>
      <c r="I155" s="11" t="s">
        <v>30</v>
      </c>
      <c r="J155" s="45"/>
      <c r="K155" s="46">
        <v>0</v>
      </c>
      <c r="L155" s="47"/>
      <c r="M155" s="74">
        <f t="shared" ref="M155:M162" si="67">K155*(1+L155)</f>
        <v>0</v>
      </c>
      <c r="N155" s="48">
        <f t="shared" si="64"/>
        <v>0</v>
      </c>
      <c r="O155" s="48">
        <f t="shared" si="62"/>
        <v>0</v>
      </c>
      <c r="P155" s="11"/>
      <c r="Q155" s="49"/>
      <c r="R155" s="11"/>
      <c r="S155" s="15"/>
      <c r="T155" s="50"/>
      <c r="U155" s="11"/>
      <c r="V155" s="16"/>
      <c r="W155" s="9"/>
      <c r="X155" s="9"/>
      <c r="Y155" s="9"/>
      <c r="Z155" s="9">
        <v>1.95</v>
      </c>
      <c r="AA155" s="13">
        <f t="shared" si="63"/>
        <v>1.95</v>
      </c>
    </row>
    <row r="156" spans="1:27" ht="45" customHeight="1">
      <c r="A156" s="6">
        <v>15</v>
      </c>
      <c r="B156" s="10" t="s">
        <v>234</v>
      </c>
      <c r="C156" s="11" t="s">
        <v>28</v>
      </c>
      <c r="D156" s="11" t="s">
        <v>235</v>
      </c>
      <c r="E156" s="6">
        <v>1</v>
      </c>
      <c r="F156" s="11" t="s">
        <v>30</v>
      </c>
      <c r="G156" s="12">
        <v>1500</v>
      </c>
      <c r="H156" s="6">
        <v>400</v>
      </c>
      <c r="I156" s="11" t="s">
        <v>30</v>
      </c>
      <c r="J156" s="45"/>
      <c r="K156" s="46">
        <v>0</v>
      </c>
      <c r="L156" s="47"/>
      <c r="M156" s="74">
        <f t="shared" si="67"/>
        <v>0</v>
      </c>
      <c r="N156" s="48">
        <f t="shared" si="64"/>
        <v>0</v>
      </c>
      <c r="O156" s="48">
        <f t="shared" si="62"/>
        <v>0</v>
      </c>
      <c r="P156" s="11"/>
      <c r="Q156" s="49"/>
      <c r="R156" s="11"/>
      <c r="S156" s="15"/>
      <c r="T156" s="50"/>
      <c r="U156" s="11"/>
      <c r="V156" s="16"/>
      <c r="W156" s="9"/>
      <c r="X156" s="9"/>
      <c r="Y156" s="9"/>
      <c r="Z156" s="9">
        <v>1.39</v>
      </c>
      <c r="AA156" s="13">
        <f t="shared" si="63"/>
        <v>1.39</v>
      </c>
    </row>
    <row r="157" spans="1:27" ht="45" customHeight="1">
      <c r="A157" s="6">
        <v>16</v>
      </c>
      <c r="B157" s="10" t="s">
        <v>236</v>
      </c>
      <c r="C157" s="11" t="s">
        <v>217</v>
      </c>
      <c r="D157" s="11" t="s">
        <v>60</v>
      </c>
      <c r="E157" s="25">
        <v>40</v>
      </c>
      <c r="F157" s="11" t="s">
        <v>30</v>
      </c>
      <c r="G157" s="12">
        <v>1000</v>
      </c>
      <c r="H157" s="21">
        <v>3300</v>
      </c>
      <c r="I157" s="11" t="s">
        <v>59</v>
      </c>
      <c r="J157" s="45"/>
      <c r="K157" s="46">
        <v>0</v>
      </c>
      <c r="L157" s="47"/>
      <c r="M157" s="74">
        <f t="shared" si="67"/>
        <v>0</v>
      </c>
      <c r="N157" s="48">
        <f t="shared" si="64"/>
        <v>0</v>
      </c>
      <c r="O157" s="48">
        <f t="shared" si="62"/>
        <v>0</v>
      </c>
      <c r="P157" s="11"/>
      <c r="Q157" s="49"/>
      <c r="R157" s="11"/>
      <c r="S157" s="11"/>
      <c r="T157" s="50"/>
      <c r="U157" s="11"/>
      <c r="V157" s="52"/>
      <c r="W157" s="9"/>
      <c r="X157" s="9"/>
      <c r="Y157" s="9"/>
      <c r="Z157" s="26">
        <v>6.6</v>
      </c>
      <c r="AA157" s="13">
        <f t="shared" si="63"/>
        <v>6.6</v>
      </c>
    </row>
    <row r="158" spans="1:27" ht="45" customHeight="1">
      <c r="A158" s="6">
        <v>17</v>
      </c>
      <c r="B158" s="10" t="s">
        <v>237</v>
      </c>
      <c r="C158" s="11" t="s">
        <v>217</v>
      </c>
      <c r="D158" s="11" t="s">
        <v>60</v>
      </c>
      <c r="E158" s="25">
        <v>40</v>
      </c>
      <c r="F158" s="11" t="s">
        <v>30</v>
      </c>
      <c r="G158" s="12">
        <v>27000</v>
      </c>
      <c r="H158" s="21">
        <v>28000</v>
      </c>
      <c r="I158" s="11" t="s">
        <v>59</v>
      </c>
      <c r="J158" s="45"/>
      <c r="K158" s="46">
        <v>0</v>
      </c>
      <c r="L158" s="47"/>
      <c r="M158" s="74">
        <f t="shared" si="67"/>
        <v>0</v>
      </c>
      <c r="N158" s="48">
        <f t="shared" si="64"/>
        <v>0</v>
      </c>
      <c r="O158" s="48">
        <f t="shared" si="62"/>
        <v>0</v>
      </c>
      <c r="P158" s="11"/>
      <c r="Q158" s="49"/>
      <c r="R158" s="11"/>
      <c r="S158" s="11"/>
      <c r="T158" s="50"/>
      <c r="U158" s="11"/>
      <c r="V158" s="52"/>
      <c r="W158" s="9"/>
      <c r="X158" s="9"/>
      <c r="Y158" s="9"/>
      <c r="Z158" s="26">
        <v>8.7100000000000009</v>
      </c>
      <c r="AA158" s="13">
        <f t="shared" si="63"/>
        <v>8.7100000000000009</v>
      </c>
    </row>
    <row r="159" spans="1:27" ht="24.95" customHeight="1">
      <c r="A159" s="6">
        <v>18</v>
      </c>
      <c r="B159" s="10" t="s">
        <v>238</v>
      </c>
      <c r="C159" s="11" t="s">
        <v>239</v>
      </c>
      <c r="D159" s="11" t="s">
        <v>240</v>
      </c>
      <c r="E159" s="25">
        <v>1</v>
      </c>
      <c r="F159" s="11" t="s">
        <v>30</v>
      </c>
      <c r="G159" s="12">
        <v>1500</v>
      </c>
      <c r="H159" s="25"/>
      <c r="I159" s="11" t="s">
        <v>30</v>
      </c>
      <c r="J159" s="45"/>
      <c r="K159" s="46">
        <v>0</v>
      </c>
      <c r="L159" s="47"/>
      <c r="M159" s="74">
        <f t="shared" si="67"/>
        <v>0</v>
      </c>
      <c r="N159" s="48">
        <f t="shared" si="64"/>
        <v>0</v>
      </c>
      <c r="O159" s="48">
        <f t="shared" si="62"/>
        <v>0</v>
      </c>
      <c r="P159" s="11"/>
      <c r="Q159" s="49"/>
      <c r="R159" s="11"/>
      <c r="S159" s="11"/>
      <c r="T159" s="50"/>
      <c r="U159" s="11"/>
      <c r="V159" s="52"/>
      <c r="W159" s="9"/>
      <c r="X159" s="9"/>
      <c r="Y159" s="9"/>
      <c r="Z159" s="27">
        <v>4.46</v>
      </c>
      <c r="AA159" s="13">
        <f t="shared" si="63"/>
        <v>4.46</v>
      </c>
    </row>
    <row r="160" spans="1:27" ht="24.95" customHeight="1">
      <c r="A160" s="6">
        <v>19</v>
      </c>
      <c r="B160" s="10" t="s">
        <v>241</v>
      </c>
      <c r="C160" s="11" t="s">
        <v>239</v>
      </c>
      <c r="D160" s="11" t="s">
        <v>242</v>
      </c>
      <c r="E160" s="25">
        <v>1</v>
      </c>
      <c r="F160" s="11" t="s">
        <v>30</v>
      </c>
      <c r="G160" s="12">
        <v>1500</v>
      </c>
      <c r="H160" s="25"/>
      <c r="I160" s="11" t="s">
        <v>30</v>
      </c>
      <c r="J160" s="45"/>
      <c r="K160" s="46">
        <v>0</v>
      </c>
      <c r="L160" s="47"/>
      <c r="M160" s="74">
        <f t="shared" si="67"/>
        <v>0</v>
      </c>
      <c r="N160" s="48">
        <f t="shared" si="64"/>
        <v>0</v>
      </c>
      <c r="O160" s="48">
        <f t="shared" si="62"/>
        <v>0</v>
      </c>
      <c r="P160" s="11"/>
      <c r="Q160" s="49"/>
      <c r="R160" s="11"/>
      <c r="S160" s="11"/>
      <c r="T160" s="50"/>
      <c r="U160" s="11"/>
      <c r="V160" s="52"/>
      <c r="W160" s="9"/>
      <c r="X160" s="9"/>
      <c r="Y160" s="9"/>
      <c r="Z160" s="27">
        <v>5.62</v>
      </c>
      <c r="AA160" s="13">
        <f t="shared" si="63"/>
        <v>5.62</v>
      </c>
    </row>
    <row r="161" spans="1:27" s="29" customFormat="1" ht="24.95" customHeight="1">
      <c r="A161" s="6">
        <v>20</v>
      </c>
      <c r="B161" s="10" t="s">
        <v>243</v>
      </c>
      <c r="C161" s="11" t="s">
        <v>201</v>
      </c>
      <c r="D161" s="11" t="s">
        <v>244</v>
      </c>
      <c r="E161" s="25">
        <v>1</v>
      </c>
      <c r="F161" s="11" t="s">
        <v>30</v>
      </c>
      <c r="G161" s="12">
        <v>13000</v>
      </c>
      <c r="H161" s="21">
        <v>16000</v>
      </c>
      <c r="I161" s="11" t="s">
        <v>59</v>
      </c>
      <c r="J161" s="45"/>
      <c r="K161" s="46">
        <v>0</v>
      </c>
      <c r="L161" s="47"/>
      <c r="M161" s="74">
        <f t="shared" si="67"/>
        <v>0</v>
      </c>
      <c r="N161" s="48">
        <f t="shared" si="64"/>
        <v>0</v>
      </c>
      <c r="O161" s="48">
        <f t="shared" si="62"/>
        <v>0</v>
      </c>
      <c r="P161" s="11"/>
      <c r="Q161" s="49"/>
      <c r="R161" s="11"/>
      <c r="S161" s="11"/>
      <c r="T161" s="68"/>
      <c r="U161" s="11"/>
      <c r="V161" s="15"/>
      <c r="W161" s="28"/>
      <c r="X161" s="9">
        <v>1.17</v>
      </c>
      <c r="Y161" s="9">
        <v>0.65</v>
      </c>
      <c r="Z161" s="9">
        <v>1.17</v>
      </c>
      <c r="AA161" s="13">
        <f t="shared" si="63"/>
        <v>0.99666666666666659</v>
      </c>
    </row>
    <row r="162" spans="1:27" s="29" customFormat="1" ht="24.95" customHeight="1">
      <c r="A162" s="6">
        <v>21</v>
      </c>
      <c r="B162" s="10" t="s">
        <v>245</v>
      </c>
      <c r="C162" s="11" t="s">
        <v>201</v>
      </c>
      <c r="D162" s="11" t="s">
        <v>246</v>
      </c>
      <c r="E162" s="6">
        <v>1</v>
      </c>
      <c r="F162" s="11" t="s">
        <v>30</v>
      </c>
      <c r="G162" s="12">
        <v>80000</v>
      </c>
      <c r="H162" s="14">
        <v>110000</v>
      </c>
      <c r="I162" s="11" t="s">
        <v>59</v>
      </c>
      <c r="J162" s="45"/>
      <c r="K162" s="46">
        <v>0</v>
      </c>
      <c r="L162" s="47"/>
      <c r="M162" s="74">
        <f t="shared" si="67"/>
        <v>0</v>
      </c>
      <c r="N162" s="48">
        <f t="shared" si="64"/>
        <v>0</v>
      </c>
      <c r="O162" s="48">
        <f t="shared" si="62"/>
        <v>0</v>
      </c>
      <c r="P162" s="11"/>
      <c r="Q162" s="49"/>
      <c r="R162" s="11"/>
      <c r="S162" s="15"/>
      <c r="T162" s="68"/>
      <c r="U162" s="11"/>
      <c r="V162" s="15"/>
      <c r="W162" s="28"/>
      <c r="X162" s="9">
        <v>1.97</v>
      </c>
      <c r="Y162" s="9">
        <v>1.03</v>
      </c>
      <c r="Z162" s="9">
        <v>2.08</v>
      </c>
      <c r="AA162" s="13">
        <f t="shared" si="63"/>
        <v>1.6933333333333334</v>
      </c>
    </row>
    <row r="163" spans="1:27" ht="30" customHeight="1">
      <c r="A163" s="75" t="s">
        <v>34</v>
      </c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54">
        <f>SUM(N142:N162)</f>
        <v>0</v>
      </c>
      <c r="O163" s="51">
        <f>SUM(O142:O162)</f>
        <v>0</v>
      </c>
      <c r="P163" s="51"/>
      <c r="Q163" s="42"/>
      <c r="R163" s="15"/>
      <c r="S163" s="15"/>
      <c r="T163" s="15"/>
      <c r="U163" s="15"/>
      <c r="V163" s="16"/>
      <c r="W163" s="9"/>
      <c r="X163" s="9"/>
      <c r="Y163" s="9"/>
      <c r="Z163" s="9"/>
      <c r="AA163" s="13"/>
    </row>
    <row r="164" spans="1:27">
      <c r="A164" s="91" t="s">
        <v>247</v>
      </c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1"/>
      <c r="S164" s="91"/>
      <c r="T164" s="91"/>
      <c r="U164" s="91"/>
      <c r="V164" s="91"/>
      <c r="W164" s="30"/>
      <c r="X164" s="8" t="s">
        <v>63</v>
      </c>
      <c r="Y164" s="8" t="s">
        <v>199</v>
      </c>
      <c r="Z164" s="8" t="s">
        <v>198</v>
      </c>
      <c r="AA164" s="13"/>
    </row>
    <row r="165" spans="1:27" ht="35.1" customHeight="1">
      <c r="A165" s="6">
        <v>1</v>
      </c>
      <c r="B165" s="10" t="s">
        <v>248</v>
      </c>
      <c r="C165" s="11" t="s">
        <v>217</v>
      </c>
      <c r="D165" s="11" t="s">
        <v>60</v>
      </c>
      <c r="E165" s="25">
        <v>100</v>
      </c>
      <c r="F165" s="11" t="s">
        <v>30</v>
      </c>
      <c r="G165" s="12">
        <v>2000</v>
      </c>
      <c r="H165" s="21">
        <v>2000</v>
      </c>
      <c r="I165" s="11" t="s">
        <v>59</v>
      </c>
      <c r="J165" s="45"/>
      <c r="K165" s="46">
        <v>0</v>
      </c>
      <c r="L165" s="47"/>
      <c r="M165" s="74">
        <f t="shared" ref="M165:M166" si="68">K165*(1+L165)</f>
        <v>0</v>
      </c>
      <c r="N165" s="48">
        <f>J165*K165</f>
        <v>0</v>
      </c>
      <c r="O165" s="48">
        <f t="shared" ref="O165:O166" si="69">N165*(1+L165)</f>
        <v>0</v>
      </c>
      <c r="P165" s="11"/>
      <c r="Q165" s="49"/>
      <c r="R165" s="11"/>
      <c r="S165" s="11"/>
      <c r="T165" s="69"/>
      <c r="U165" s="11"/>
      <c r="V165" s="52"/>
      <c r="W165" s="9"/>
      <c r="X165" s="9">
        <v>12.41</v>
      </c>
      <c r="Y165" s="9">
        <v>6.35</v>
      </c>
      <c r="Z165" s="9">
        <v>11</v>
      </c>
      <c r="AA165" s="13">
        <f>AVERAGE(W165:Z165)</f>
        <v>9.92</v>
      </c>
    </row>
    <row r="166" spans="1:27" s="29" customFormat="1" ht="35.1" customHeight="1">
      <c r="A166" s="6">
        <v>2</v>
      </c>
      <c r="B166" s="10" t="s">
        <v>248</v>
      </c>
      <c r="C166" s="11" t="s">
        <v>217</v>
      </c>
      <c r="D166" s="11" t="s">
        <v>223</v>
      </c>
      <c r="E166" s="25">
        <v>100</v>
      </c>
      <c r="F166" s="11" t="s">
        <v>30</v>
      </c>
      <c r="G166" s="12">
        <v>14000</v>
      </c>
      <c r="H166" s="21">
        <v>12500</v>
      </c>
      <c r="I166" s="11" t="s">
        <v>59</v>
      </c>
      <c r="J166" s="45"/>
      <c r="K166" s="46">
        <v>0</v>
      </c>
      <c r="L166" s="47"/>
      <c r="M166" s="74">
        <f t="shared" si="68"/>
        <v>0</v>
      </c>
      <c r="N166" s="48">
        <f>J166*K166</f>
        <v>0</v>
      </c>
      <c r="O166" s="48">
        <f t="shared" si="69"/>
        <v>0</v>
      </c>
      <c r="P166" s="11"/>
      <c r="Q166" s="49"/>
      <c r="R166" s="11"/>
      <c r="S166" s="11"/>
      <c r="T166" s="68"/>
      <c r="U166" s="11"/>
      <c r="V166" s="52"/>
      <c r="W166" s="28"/>
      <c r="X166" s="9">
        <v>6.36</v>
      </c>
      <c r="Y166" s="9">
        <v>4.4000000000000004</v>
      </c>
      <c r="Z166" s="9">
        <v>6</v>
      </c>
      <c r="AA166" s="13">
        <f>AVERAGE(W166:Z166)</f>
        <v>5.5866666666666669</v>
      </c>
    </row>
    <row r="167" spans="1:27" ht="30" customHeight="1">
      <c r="A167" s="75" t="s">
        <v>34</v>
      </c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54">
        <f>SUM(N165:N166)</f>
        <v>0</v>
      </c>
      <c r="O167" s="51">
        <f>SUM(O165:O166)</f>
        <v>0</v>
      </c>
      <c r="P167" s="51"/>
      <c r="Q167" s="42"/>
      <c r="R167" s="15"/>
      <c r="S167" s="15"/>
      <c r="T167" s="15"/>
      <c r="U167" s="15"/>
      <c r="V167" s="16"/>
      <c r="W167" s="9"/>
      <c r="X167" s="9"/>
      <c r="Y167" s="9"/>
      <c r="Z167" s="9"/>
      <c r="AA167" s="13"/>
    </row>
    <row r="168" spans="1:27">
      <c r="A168" s="76" t="s">
        <v>249</v>
      </c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8" t="s">
        <v>198</v>
      </c>
      <c r="X168" s="9"/>
      <c r="Y168" s="9"/>
      <c r="Z168" s="9"/>
      <c r="AA168" s="13"/>
    </row>
    <row r="169" spans="1:27" ht="45" customHeight="1">
      <c r="A169" s="6">
        <v>1</v>
      </c>
      <c r="B169" s="10" t="s">
        <v>250</v>
      </c>
      <c r="C169" s="11" t="s">
        <v>217</v>
      </c>
      <c r="D169" s="11" t="s">
        <v>251</v>
      </c>
      <c r="E169" s="11">
        <v>5</v>
      </c>
      <c r="F169" s="11" t="s">
        <v>30</v>
      </c>
      <c r="G169" s="12">
        <v>800</v>
      </c>
      <c r="H169" s="14">
        <v>4000</v>
      </c>
      <c r="I169" s="11" t="s">
        <v>59</v>
      </c>
      <c r="J169" s="43"/>
      <c r="K169" s="46">
        <v>0</v>
      </c>
      <c r="L169" s="47"/>
      <c r="M169" s="74">
        <f t="shared" ref="M169:M171" si="70">K169*(1+L169)</f>
        <v>0</v>
      </c>
      <c r="N169" s="48">
        <f>J169*K169</f>
        <v>0</v>
      </c>
      <c r="O169" s="48">
        <f t="shared" ref="O169:O171" si="71">N169*(1+L169)</f>
        <v>0</v>
      </c>
      <c r="P169" s="11"/>
      <c r="Q169" s="49"/>
      <c r="R169" s="11"/>
      <c r="S169" s="15"/>
      <c r="T169" s="50"/>
      <c r="U169" s="11"/>
      <c r="V169" s="16"/>
      <c r="W169" s="26">
        <v>2.61</v>
      </c>
      <c r="X169" s="9"/>
      <c r="Y169" s="9"/>
      <c r="Z169" s="9"/>
      <c r="AA169" s="13">
        <f>AVERAGE(W169:Z169)</f>
        <v>2.61</v>
      </c>
    </row>
    <row r="170" spans="1:27" ht="45" customHeight="1">
      <c r="A170" s="6">
        <v>2</v>
      </c>
      <c r="B170" s="10" t="s">
        <v>252</v>
      </c>
      <c r="C170" s="11" t="s">
        <v>217</v>
      </c>
      <c r="D170" s="11" t="s">
        <v>253</v>
      </c>
      <c r="E170" s="11">
        <v>5</v>
      </c>
      <c r="F170" s="11" t="s">
        <v>30</v>
      </c>
      <c r="G170" s="12">
        <v>22000</v>
      </c>
      <c r="H170" s="14">
        <v>105000</v>
      </c>
      <c r="I170" s="11" t="s">
        <v>59</v>
      </c>
      <c r="J170" s="43"/>
      <c r="K170" s="46">
        <v>0</v>
      </c>
      <c r="L170" s="47"/>
      <c r="M170" s="74">
        <f t="shared" si="70"/>
        <v>0</v>
      </c>
      <c r="N170" s="48">
        <f t="shared" ref="N170:N171" si="72">J170*K170</f>
        <v>0</v>
      </c>
      <c r="O170" s="48">
        <f t="shared" si="71"/>
        <v>0</v>
      </c>
      <c r="P170" s="11"/>
      <c r="Q170" s="49"/>
      <c r="R170" s="11"/>
      <c r="S170" s="15"/>
      <c r="T170" s="50"/>
      <c r="U170" s="11"/>
      <c r="V170" s="16"/>
      <c r="W170" s="26">
        <f>17/5</f>
        <v>3.4</v>
      </c>
      <c r="X170" s="9"/>
      <c r="Y170" s="9"/>
      <c r="Z170" s="9"/>
      <c r="AA170" s="13">
        <f>AVERAGE(W170:Z170)</f>
        <v>3.4</v>
      </c>
    </row>
    <row r="171" spans="1:27" ht="45" customHeight="1">
      <c r="A171" s="6">
        <v>3</v>
      </c>
      <c r="B171" s="10" t="s">
        <v>254</v>
      </c>
      <c r="C171" s="11" t="s">
        <v>217</v>
      </c>
      <c r="D171" s="11" t="s">
        <v>255</v>
      </c>
      <c r="E171" s="11">
        <v>5</v>
      </c>
      <c r="F171" s="11" t="s">
        <v>30</v>
      </c>
      <c r="G171" s="12">
        <v>160</v>
      </c>
      <c r="H171" s="6">
        <v>800</v>
      </c>
      <c r="I171" s="11" t="s">
        <v>59</v>
      </c>
      <c r="J171" s="5"/>
      <c r="K171" s="46">
        <v>0</v>
      </c>
      <c r="L171" s="47"/>
      <c r="M171" s="74">
        <f t="shared" si="70"/>
        <v>0</v>
      </c>
      <c r="N171" s="48">
        <f t="shared" si="72"/>
        <v>0</v>
      </c>
      <c r="O171" s="48">
        <f t="shared" si="71"/>
        <v>0</v>
      </c>
      <c r="P171" s="11"/>
      <c r="Q171" s="49"/>
      <c r="R171" s="11"/>
      <c r="S171" s="15"/>
      <c r="T171" s="50"/>
      <c r="U171" s="11"/>
      <c r="V171" s="16"/>
      <c r="W171" s="26">
        <v>7</v>
      </c>
      <c r="X171" s="9"/>
      <c r="Y171" s="9"/>
      <c r="Z171" s="9"/>
      <c r="AA171" s="13">
        <f>AVERAGE(W171:Z171)</f>
        <v>7</v>
      </c>
    </row>
    <row r="172" spans="1:27" ht="30" customHeight="1">
      <c r="A172" s="75" t="s">
        <v>34</v>
      </c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66">
        <f>SUM(N169:N171)</f>
        <v>0</v>
      </c>
      <c r="O172" s="66">
        <f>SUM(O169:O171)</f>
        <v>0</v>
      </c>
      <c r="P172" s="67"/>
      <c r="Q172" s="42"/>
      <c r="R172" s="15"/>
      <c r="S172" s="15"/>
      <c r="T172" s="15"/>
      <c r="U172" s="15"/>
      <c r="V172" s="16"/>
      <c r="W172" s="9"/>
      <c r="X172" s="9"/>
      <c r="Y172" s="9"/>
      <c r="Z172" s="9"/>
      <c r="AA172" s="13"/>
    </row>
    <row r="173" spans="1:27">
      <c r="A173" s="76" t="s">
        <v>256</v>
      </c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8" t="s">
        <v>198</v>
      </c>
      <c r="X173" s="9"/>
      <c r="Y173" s="9"/>
      <c r="Z173" s="9"/>
      <c r="AA173" s="13"/>
    </row>
    <row r="174" spans="1:27" ht="293.25">
      <c r="A174" s="6">
        <v>1</v>
      </c>
      <c r="B174" s="10" t="s">
        <v>257</v>
      </c>
      <c r="C174" s="11" t="s">
        <v>258</v>
      </c>
      <c r="D174" s="11" t="s">
        <v>285</v>
      </c>
      <c r="E174" s="6">
        <v>10</v>
      </c>
      <c r="F174" s="11" t="s">
        <v>30</v>
      </c>
      <c r="G174" s="12">
        <v>6000</v>
      </c>
      <c r="H174" s="14">
        <v>6100</v>
      </c>
      <c r="I174" s="11" t="s">
        <v>259</v>
      </c>
      <c r="J174" s="45"/>
      <c r="K174" s="46">
        <v>0</v>
      </c>
      <c r="L174" s="47"/>
      <c r="M174" s="74">
        <f t="shared" ref="M174" si="73">K174*(1+L174)</f>
        <v>0</v>
      </c>
      <c r="N174" s="48">
        <f>J174*K174</f>
        <v>0</v>
      </c>
      <c r="O174" s="51">
        <f t="shared" ref="O174" si="74">N174*(1+L174)</f>
        <v>0</v>
      </c>
      <c r="P174" s="11"/>
      <c r="Q174" s="49"/>
      <c r="R174" s="11"/>
      <c r="S174" s="11"/>
      <c r="T174" s="50"/>
      <c r="U174" s="11"/>
      <c r="V174" s="16"/>
      <c r="W174" s="9">
        <v>28.05</v>
      </c>
      <c r="X174" s="9"/>
      <c r="Y174" s="9"/>
      <c r="Z174" s="9"/>
      <c r="AA174" s="13">
        <f>AVERAGE(W174:Z174)</f>
        <v>28.05</v>
      </c>
    </row>
    <row r="175" spans="1:27">
      <c r="A175" s="98" t="s">
        <v>260</v>
      </c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9"/>
      <c r="X175" s="9"/>
      <c r="Y175" s="9"/>
      <c r="Z175" s="9"/>
      <c r="AA175" s="13"/>
    </row>
    <row r="176" spans="1:27">
      <c r="A176" s="76" t="s">
        <v>261</v>
      </c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8" t="s">
        <v>37</v>
      </c>
      <c r="X176" s="8" t="s">
        <v>63</v>
      </c>
      <c r="Y176" s="8" t="s">
        <v>199</v>
      </c>
      <c r="Z176" s="8" t="s">
        <v>198</v>
      </c>
      <c r="AA176" s="13"/>
    </row>
    <row r="177" spans="1:27" ht="24.95" customHeight="1">
      <c r="A177" s="6">
        <v>1</v>
      </c>
      <c r="B177" s="10" t="s">
        <v>262</v>
      </c>
      <c r="C177" s="11" t="s">
        <v>239</v>
      </c>
      <c r="D177" s="11" t="s">
        <v>263</v>
      </c>
      <c r="E177" s="6">
        <v>1</v>
      </c>
      <c r="F177" s="11" t="s">
        <v>58</v>
      </c>
      <c r="G177" s="12">
        <v>15000</v>
      </c>
      <c r="H177" s="14">
        <v>15000</v>
      </c>
      <c r="I177" s="11" t="s">
        <v>30</v>
      </c>
      <c r="J177" s="45"/>
      <c r="K177" s="46">
        <v>0</v>
      </c>
      <c r="L177" s="47"/>
      <c r="M177" s="74">
        <f t="shared" ref="M177:M182" si="75">K177*(1+L177)</f>
        <v>0</v>
      </c>
      <c r="N177" s="48">
        <f>J177*K177</f>
        <v>0</v>
      </c>
      <c r="O177" s="48">
        <f t="shared" ref="O177:O182" si="76">N177*(1+L177)</f>
        <v>0</v>
      </c>
      <c r="P177" s="11"/>
      <c r="Q177" s="49"/>
      <c r="R177" s="11"/>
      <c r="S177" s="11"/>
      <c r="T177" s="50"/>
      <c r="U177" s="11"/>
      <c r="V177" s="15"/>
      <c r="W177" s="9">
        <v>2.7</v>
      </c>
      <c r="X177" s="9">
        <v>3.7</v>
      </c>
      <c r="Y177" s="31">
        <v>2.84</v>
      </c>
      <c r="Z177" s="26">
        <v>2.48</v>
      </c>
      <c r="AA177" s="13">
        <f t="shared" ref="AA177:AA182" si="77">AVERAGE(W177:Z177)</f>
        <v>2.93</v>
      </c>
    </row>
    <row r="178" spans="1:27" ht="24.95" customHeight="1">
      <c r="A178" s="6">
        <v>2</v>
      </c>
      <c r="B178" s="10" t="s">
        <v>262</v>
      </c>
      <c r="C178" s="11" t="s">
        <v>239</v>
      </c>
      <c r="D178" s="11" t="s">
        <v>264</v>
      </c>
      <c r="E178" s="6">
        <v>1</v>
      </c>
      <c r="F178" s="11" t="s">
        <v>58</v>
      </c>
      <c r="G178" s="12">
        <v>100</v>
      </c>
      <c r="H178" s="6">
        <v>200</v>
      </c>
      <c r="I178" s="11" t="s">
        <v>30</v>
      </c>
      <c r="J178" s="45"/>
      <c r="K178" s="46">
        <v>0</v>
      </c>
      <c r="L178" s="47"/>
      <c r="M178" s="74">
        <f t="shared" si="75"/>
        <v>0</v>
      </c>
      <c r="N178" s="48">
        <f t="shared" ref="N178:N182" si="78">J178*K178</f>
        <v>0</v>
      </c>
      <c r="O178" s="48">
        <f t="shared" si="76"/>
        <v>0</v>
      </c>
      <c r="P178" s="11"/>
      <c r="Q178" s="49"/>
      <c r="R178" s="11"/>
      <c r="S178" s="11"/>
      <c r="T178" s="50"/>
      <c r="U178" s="11"/>
      <c r="V178" s="15"/>
      <c r="W178" s="9">
        <v>1.9</v>
      </c>
      <c r="X178" s="9">
        <v>2.98</v>
      </c>
      <c r="Y178" s="31">
        <v>2.25</v>
      </c>
      <c r="Z178" s="26">
        <v>2.04</v>
      </c>
      <c r="AA178" s="13">
        <f t="shared" si="77"/>
        <v>2.2925</v>
      </c>
    </row>
    <row r="179" spans="1:27" ht="24.95" customHeight="1">
      <c r="A179" s="6">
        <v>3</v>
      </c>
      <c r="B179" s="10" t="s">
        <v>265</v>
      </c>
      <c r="C179" s="11" t="s">
        <v>239</v>
      </c>
      <c r="D179" s="11" t="s">
        <v>240</v>
      </c>
      <c r="E179" s="6">
        <v>1</v>
      </c>
      <c r="F179" s="11" t="s">
        <v>58</v>
      </c>
      <c r="G179" s="12">
        <v>25000</v>
      </c>
      <c r="H179" s="14">
        <v>30000</v>
      </c>
      <c r="I179" s="11" t="s">
        <v>30</v>
      </c>
      <c r="J179" s="45"/>
      <c r="K179" s="46">
        <v>0</v>
      </c>
      <c r="L179" s="47"/>
      <c r="M179" s="74">
        <f t="shared" si="75"/>
        <v>0</v>
      </c>
      <c r="N179" s="48">
        <f t="shared" si="78"/>
        <v>0</v>
      </c>
      <c r="O179" s="48">
        <f t="shared" si="76"/>
        <v>0</v>
      </c>
      <c r="P179" s="15"/>
      <c r="Q179" s="49"/>
      <c r="R179" s="11"/>
      <c r="S179" s="11"/>
      <c r="T179" s="50"/>
      <c r="U179" s="15"/>
      <c r="V179" s="15"/>
      <c r="W179" s="9">
        <v>0.54</v>
      </c>
      <c r="X179" s="9">
        <v>0.94</v>
      </c>
      <c r="Y179" s="31">
        <v>0.54</v>
      </c>
      <c r="Z179" s="26">
        <v>0.99</v>
      </c>
      <c r="AA179" s="13">
        <f t="shared" si="77"/>
        <v>0.75249999999999995</v>
      </c>
    </row>
    <row r="180" spans="1:27" ht="24.95" customHeight="1">
      <c r="A180" s="6">
        <v>4</v>
      </c>
      <c r="B180" s="10" t="s">
        <v>265</v>
      </c>
      <c r="C180" s="11" t="s">
        <v>239</v>
      </c>
      <c r="D180" s="11" t="s">
        <v>266</v>
      </c>
      <c r="E180" s="6">
        <v>1</v>
      </c>
      <c r="F180" s="11" t="s">
        <v>58</v>
      </c>
      <c r="G180" s="12">
        <v>5000</v>
      </c>
      <c r="H180" s="14">
        <v>5000</v>
      </c>
      <c r="I180" s="11" t="s">
        <v>30</v>
      </c>
      <c r="J180" s="45"/>
      <c r="K180" s="46">
        <v>0</v>
      </c>
      <c r="L180" s="47"/>
      <c r="M180" s="74">
        <f t="shared" si="75"/>
        <v>0</v>
      </c>
      <c r="N180" s="48">
        <f t="shared" si="78"/>
        <v>0</v>
      </c>
      <c r="O180" s="48">
        <f t="shared" si="76"/>
        <v>0</v>
      </c>
      <c r="P180" s="11"/>
      <c r="Q180" s="49"/>
      <c r="R180" s="11"/>
      <c r="S180" s="11"/>
      <c r="T180" s="50"/>
      <c r="U180" s="11"/>
      <c r="V180" s="15"/>
      <c r="W180" s="9">
        <v>0.27</v>
      </c>
      <c r="X180" s="9">
        <v>0.54</v>
      </c>
      <c r="Y180" s="31">
        <v>0.31</v>
      </c>
      <c r="Z180" s="26">
        <v>0.23</v>
      </c>
      <c r="AA180" s="13">
        <f t="shared" si="77"/>
        <v>0.33750000000000002</v>
      </c>
    </row>
    <row r="181" spans="1:27" ht="24.95" customHeight="1">
      <c r="A181" s="6">
        <v>5</v>
      </c>
      <c r="B181" s="10" t="s">
        <v>265</v>
      </c>
      <c r="C181" s="11" t="s">
        <v>239</v>
      </c>
      <c r="D181" s="11" t="s">
        <v>267</v>
      </c>
      <c r="E181" s="6">
        <v>1</v>
      </c>
      <c r="F181" s="11" t="s">
        <v>58</v>
      </c>
      <c r="G181" s="12">
        <v>30000</v>
      </c>
      <c r="H181" s="14">
        <v>50000</v>
      </c>
      <c r="I181" s="11" t="s">
        <v>30</v>
      </c>
      <c r="J181" s="45"/>
      <c r="K181" s="46">
        <v>0</v>
      </c>
      <c r="L181" s="47"/>
      <c r="M181" s="74">
        <f t="shared" si="75"/>
        <v>0</v>
      </c>
      <c r="N181" s="48">
        <f t="shared" si="78"/>
        <v>0</v>
      </c>
      <c r="O181" s="48">
        <f t="shared" si="76"/>
        <v>0</v>
      </c>
      <c r="P181" s="15"/>
      <c r="Q181" s="49"/>
      <c r="R181" s="11"/>
      <c r="S181" s="11"/>
      <c r="T181" s="50"/>
      <c r="U181" s="15"/>
      <c r="V181" s="15"/>
      <c r="W181" s="9">
        <v>0.36</v>
      </c>
      <c r="X181" s="9">
        <v>0.62</v>
      </c>
      <c r="Y181" s="31">
        <v>0.41</v>
      </c>
      <c r="Z181" s="26">
        <v>0.31</v>
      </c>
      <c r="AA181" s="13">
        <f t="shared" si="77"/>
        <v>0.42499999999999999</v>
      </c>
    </row>
    <row r="182" spans="1:27" ht="24.95" customHeight="1">
      <c r="A182" s="6">
        <v>6</v>
      </c>
      <c r="B182" s="10" t="s">
        <v>268</v>
      </c>
      <c r="C182" s="11" t="s">
        <v>239</v>
      </c>
      <c r="D182" s="16"/>
      <c r="E182" s="6">
        <v>1</v>
      </c>
      <c r="F182" s="11" t="s">
        <v>30</v>
      </c>
      <c r="G182" s="12">
        <v>3800</v>
      </c>
      <c r="H182" s="14">
        <v>3600</v>
      </c>
      <c r="I182" s="11" t="s">
        <v>30</v>
      </c>
      <c r="J182" s="45"/>
      <c r="K182" s="46">
        <v>0</v>
      </c>
      <c r="L182" s="47"/>
      <c r="M182" s="74">
        <f t="shared" si="75"/>
        <v>0</v>
      </c>
      <c r="N182" s="48">
        <f t="shared" si="78"/>
        <v>0</v>
      </c>
      <c r="O182" s="48">
        <f t="shared" si="76"/>
        <v>0</v>
      </c>
      <c r="P182" s="15"/>
      <c r="Q182" s="49"/>
      <c r="R182" s="11"/>
      <c r="S182" s="11"/>
      <c r="U182" s="15"/>
      <c r="V182" s="16"/>
      <c r="W182" s="9">
        <v>2.6</v>
      </c>
      <c r="Y182" s="9">
        <v>2.95</v>
      </c>
      <c r="Z182" s="9"/>
      <c r="AA182" s="13">
        <f t="shared" si="77"/>
        <v>2.7750000000000004</v>
      </c>
    </row>
    <row r="183" spans="1:27" ht="30" customHeight="1">
      <c r="A183" s="75" t="s">
        <v>34</v>
      </c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66">
        <f>SUM(N177:N182)</f>
        <v>0</v>
      </c>
      <c r="O183" s="66">
        <f>SUM(O177:O182)</f>
        <v>0</v>
      </c>
      <c r="P183" s="66"/>
      <c r="Q183" s="42"/>
      <c r="R183" s="15"/>
      <c r="S183" s="15"/>
      <c r="T183" s="15"/>
      <c r="U183" s="15"/>
      <c r="V183" s="16"/>
      <c r="W183" s="9"/>
      <c r="X183" s="9"/>
      <c r="Y183" s="9"/>
      <c r="Z183" s="9"/>
      <c r="AA183" s="13"/>
    </row>
    <row r="184" spans="1:27">
      <c r="A184" s="76" t="s">
        <v>269</v>
      </c>
      <c r="B184" s="99"/>
      <c r="C184" s="9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8" t="s">
        <v>37</v>
      </c>
      <c r="X184" s="8" t="s">
        <v>63</v>
      </c>
      <c r="Y184" s="8" t="s">
        <v>198</v>
      </c>
      <c r="Z184" s="9"/>
      <c r="AA184" s="13"/>
    </row>
    <row r="185" spans="1:27" ht="24.95" customHeight="1">
      <c r="A185" s="6">
        <v>1</v>
      </c>
      <c r="B185" s="10" t="s">
        <v>270</v>
      </c>
      <c r="C185" s="11" t="s">
        <v>239</v>
      </c>
      <c r="D185" s="11" t="s">
        <v>271</v>
      </c>
      <c r="E185" s="6">
        <v>1</v>
      </c>
      <c r="F185" s="11" t="s">
        <v>30</v>
      </c>
      <c r="G185" s="12">
        <v>1200</v>
      </c>
      <c r="H185" s="15" t="s">
        <v>272</v>
      </c>
      <c r="I185" s="17" t="s">
        <v>30</v>
      </c>
      <c r="J185" s="15"/>
      <c r="K185" s="46">
        <v>0</v>
      </c>
      <c r="L185" s="47"/>
      <c r="M185" s="74">
        <f t="shared" ref="M185:M190" si="79">K185*(1+L185)</f>
        <v>0</v>
      </c>
      <c r="N185" s="48">
        <f>J185*K185</f>
        <v>0</v>
      </c>
      <c r="O185" s="48">
        <f t="shared" ref="O185:O190" si="80">N185*(1+L185)</f>
        <v>0</v>
      </c>
      <c r="P185" s="15"/>
      <c r="Q185" s="49"/>
      <c r="R185" s="11"/>
      <c r="S185" s="15"/>
      <c r="T185" s="50"/>
      <c r="U185" s="15"/>
      <c r="V185" s="15"/>
      <c r="W185" s="9">
        <v>2.1</v>
      </c>
      <c r="X185" s="9">
        <v>2.46</v>
      </c>
      <c r="Y185" s="26">
        <v>2.62</v>
      </c>
      <c r="Z185" s="9"/>
      <c r="AA185" s="13">
        <f t="shared" ref="AA185:AA190" si="81">AVERAGE(W185:Z185)</f>
        <v>2.3933333333333335</v>
      </c>
    </row>
    <row r="186" spans="1:27" ht="24.95" customHeight="1">
      <c r="A186" s="6">
        <v>2</v>
      </c>
      <c r="B186" s="10" t="s">
        <v>270</v>
      </c>
      <c r="C186" s="11" t="s">
        <v>239</v>
      </c>
      <c r="D186" s="11" t="s">
        <v>273</v>
      </c>
      <c r="E186" s="6">
        <v>1</v>
      </c>
      <c r="F186" s="11" t="s">
        <v>30</v>
      </c>
      <c r="G186" s="12">
        <v>1000</v>
      </c>
      <c r="H186" s="15" t="s">
        <v>274</v>
      </c>
      <c r="I186" s="17" t="s">
        <v>30</v>
      </c>
      <c r="J186" s="15"/>
      <c r="K186" s="46">
        <v>0</v>
      </c>
      <c r="L186" s="47"/>
      <c r="M186" s="74">
        <f t="shared" si="79"/>
        <v>0</v>
      </c>
      <c r="N186" s="48">
        <f t="shared" ref="N186:N190" si="82">J186*K186</f>
        <v>0</v>
      </c>
      <c r="O186" s="48">
        <f t="shared" si="80"/>
        <v>0</v>
      </c>
      <c r="P186" s="15"/>
      <c r="Q186" s="49"/>
      <c r="R186" s="11"/>
      <c r="S186" s="15"/>
      <c r="T186" s="50"/>
      <c r="U186" s="15"/>
      <c r="V186" s="15"/>
      <c r="W186" s="9">
        <v>2.2999999999999998</v>
      </c>
      <c r="X186" s="9">
        <v>2.89</v>
      </c>
      <c r="Y186" s="26">
        <v>3.04</v>
      </c>
      <c r="Z186" s="9"/>
      <c r="AA186" s="13">
        <f t="shared" si="81"/>
        <v>2.7433333333333336</v>
      </c>
    </row>
    <row r="187" spans="1:27" ht="24.95" customHeight="1">
      <c r="A187" s="6">
        <v>3</v>
      </c>
      <c r="B187" s="10" t="s">
        <v>270</v>
      </c>
      <c r="C187" s="11" t="s">
        <v>239</v>
      </c>
      <c r="D187" s="11" t="s">
        <v>275</v>
      </c>
      <c r="E187" s="6">
        <v>1</v>
      </c>
      <c r="F187" s="11" t="s">
        <v>30</v>
      </c>
      <c r="G187" s="12">
        <v>4000</v>
      </c>
      <c r="H187" s="15" t="s">
        <v>276</v>
      </c>
      <c r="I187" s="17" t="s">
        <v>30</v>
      </c>
      <c r="J187" s="15"/>
      <c r="K187" s="46">
        <v>0</v>
      </c>
      <c r="L187" s="47"/>
      <c r="M187" s="74">
        <f t="shared" si="79"/>
        <v>0</v>
      </c>
      <c r="N187" s="48">
        <f t="shared" si="82"/>
        <v>0</v>
      </c>
      <c r="O187" s="48">
        <f t="shared" si="80"/>
        <v>0</v>
      </c>
      <c r="P187" s="15"/>
      <c r="Q187" s="49"/>
      <c r="R187" s="11"/>
      <c r="S187" s="15"/>
      <c r="T187" s="50"/>
      <c r="U187" s="15"/>
      <c r="V187" s="15"/>
      <c r="W187" s="9">
        <v>5</v>
      </c>
      <c r="X187" s="9">
        <v>4.3499999999999996</v>
      </c>
      <c r="Y187" s="26">
        <v>4.87</v>
      </c>
      <c r="Z187" s="9"/>
      <c r="AA187" s="13">
        <f t="shared" si="81"/>
        <v>4.7399999999999993</v>
      </c>
    </row>
    <row r="188" spans="1:27" ht="24.95" customHeight="1">
      <c r="A188" s="6">
        <v>4</v>
      </c>
      <c r="B188" s="10" t="s">
        <v>270</v>
      </c>
      <c r="C188" s="11" t="s">
        <v>239</v>
      </c>
      <c r="D188" s="11" t="s">
        <v>242</v>
      </c>
      <c r="E188" s="6">
        <v>1</v>
      </c>
      <c r="F188" s="11" t="s">
        <v>30</v>
      </c>
      <c r="G188" s="12">
        <v>8000</v>
      </c>
      <c r="H188" s="15" t="s">
        <v>277</v>
      </c>
      <c r="I188" s="17" t="s">
        <v>30</v>
      </c>
      <c r="J188" s="15"/>
      <c r="K188" s="46">
        <v>0</v>
      </c>
      <c r="L188" s="47"/>
      <c r="M188" s="74">
        <f t="shared" si="79"/>
        <v>0</v>
      </c>
      <c r="N188" s="48">
        <f t="shared" si="82"/>
        <v>0</v>
      </c>
      <c r="O188" s="48">
        <f t="shared" si="80"/>
        <v>0</v>
      </c>
      <c r="P188" s="15"/>
      <c r="Q188" s="49"/>
      <c r="R188" s="11"/>
      <c r="S188" s="15"/>
      <c r="T188" s="50"/>
      <c r="U188" s="15"/>
      <c r="V188" s="15"/>
      <c r="W188" s="9">
        <v>3.8</v>
      </c>
      <c r="X188" s="9">
        <v>3.7</v>
      </c>
      <c r="Y188" s="26">
        <v>3.67</v>
      </c>
      <c r="Z188" s="9"/>
      <c r="AA188" s="13">
        <f t="shared" si="81"/>
        <v>3.7233333333333332</v>
      </c>
    </row>
    <row r="189" spans="1:27" ht="24.95" customHeight="1">
      <c r="A189" s="6">
        <v>5</v>
      </c>
      <c r="B189" s="10" t="s">
        <v>278</v>
      </c>
      <c r="C189" s="11" t="s">
        <v>239</v>
      </c>
      <c r="D189" s="11" t="s">
        <v>242</v>
      </c>
      <c r="E189" s="6">
        <v>1</v>
      </c>
      <c r="F189" s="11" t="s">
        <v>30</v>
      </c>
      <c r="G189" s="12">
        <v>6000</v>
      </c>
      <c r="H189" s="15" t="s">
        <v>279</v>
      </c>
      <c r="I189" s="17" t="s">
        <v>30</v>
      </c>
      <c r="J189" s="15"/>
      <c r="K189" s="46">
        <v>0</v>
      </c>
      <c r="L189" s="47"/>
      <c r="M189" s="74">
        <f t="shared" si="79"/>
        <v>0</v>
      </c>
      <c r="N189" s="48">
        <f t="shared" si="82"/>
        <v>0</v>
      </c>
      <c r="O189" s="48">
        <f t="shared" si="80"/>
        <v>0</v>
      </c>
      <c r="P189" s="15"/>
      <c r="Q189" s="49"/>
      <c r="R189" s="11"/>
      <c r="S189" s="11"/>
      <c r="T189" s="50"/>
      <c r="U189" s="15"/>
      <c r="V189" s="15"/>
      <c r="W189" s="9">
        <v>1.44</v>
      </c>
      <c r="X189" s="9">
        <v>1.51</v>
      </c>
      <c r="Y189" s="26">
        <v>2.14</v>
      </c>
      <c r="Z189" s="9"/>
      <c r="AA189" s="13">
        <f t="shared" si="81"/>
        <v>1.6966666666666665</v>
      </c>
    </row>
    <row r="190" spans="1:27" ht="24.95" customHeight="1">
      <c r="A190" s="6">
        <v>6</v>
      </c>
      <c r="B190" s="10" t="s">
        <v>278</v>
      </c>
      <c r="C190" s="11" t="s">
        <v>239</v>
      </c>
      <c r="D190" s="11" t="s">
        <v>280</v>
      </c>
      <c r="E190" s="6">
        <v>1</v>
      </c>
      <c r="F190" s="11" t="s">
        <v>30</v>
      </c>
      <c r="G190" s="12">
        <v>2500</v>
      </c>
      <c r="H190" s="15" t="s">
        <v>109</v>
      </c>
      <c r="I190" s="17" t="s">
        <v>30</v>
      </c>
      <c r="J190" s="15"/>
      <c r="K190" s="46">
        <v>0</v>
      </c>
      <c r="L190" s="47"/>
      <c r="M190" s="74">
        <f t="shared" si="79"/>
        <v>0</v>
      </c>
      <c r="N190" s="48">
        <f t="shared" si="82"/>
        <v>0</v>
      </c>
      <c r="O190" s="48">
        <f t="shared" si="80"/>
        <v>0</v>
      </c>
      <c r="P190" s="15"/>
      <c r="Q190" s="49"/>
      <c r="R190" s="11"/>
      <c r="S190" s="11"/>
      <c r="T190" s="50"/>
      <c r="U190" s="15"/>
      <c r="V190" s="15"/>
      <c r="W190" s="9">
        <v>0.97</v>
      </c>
      <c r="X190" s="9">
        <v>0.97</v>
      </c>
      <c r="Y190" s="26">
        <v>1.61</v>
      </c>
      <c r="Z190" s="9"/>
      <c r="AA190" s="13">
        <f t="shared" si="81"/>
        <v>1.1833333333333333</v>
      </c>
    </row>
    <row r="191" spans="1:27" ht="30" customHeight="1">
      <c r="A191" s="75" t="s">
        <v>34</v>
      </c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66">
        <f>SUM(N185:N190)</f>
        <v>0</v>
      </c>
      <c r="O191" s="66">
        <f>SUM(O185:O190)</f>
        <v>0</v>
      </c>
      <c r="P191" s="66"/>
      <c r="Q191" s="42"/>
      <c r="R191" s="15"/>
      <c r="S191" s="15"/>
      <c r="T191" s="15"/>
      <c r="U191" s="15"/>
      <c r="V191" s="16"/>
      <c r="W191" s="9"/>
      <c r="X191" s="9"/>
      <c r="Y191" s="9"/>
      <c r="Z191" s="9"/>
      <c r="AA191" s="13"/>
    </row>
    <row r="192" spans="1:27">
      <c r="A192" s="76" t="s">
        <v>281</v>
      </c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8" t="s">
        <v>198</v>
      </c>
      <c r="X192" s="9"/>
      <c r="Y192" s="9"/>
      <c r="Z192" s="9"/>
      <c r="AA192" s="13"/>
    </row>
    <row r="193" spans="1:27" ht="45" customHeight="1">
      <c r="A193" s="6">
        <v>1</v>
      </c>
      <c r="B193" s="10" t="s">
        <v>282</v>
      </c>
      <c r="C193" s="11" t="s">
        <v>283</v>
      </c>
      <c r="D193" s="11" t="s">
        <v>284</v>
      </c>
      <c r="E193" s="6">
        <v>1</v>
      </c>
      <c r="F193" s="11" t="s">
        <v>30</v>
      </c>
      <c r="G193" s="12">
        <v>450</v>
      </c>
      <c r="H193" s="6">
        <v>300</v>
      </c>
      <c r="I193" s="11" t="s">
        <v>30</v>
      </c>
      <c r="J193" s="45"/>
      <c r="K193" s="46">
        <v>0</v>
      </c>
      <c r="L193" s="47"/>
      <c r="M193" s="74">
        <f t="shared" ref="M193" si="83">K193*(1+L193)</f>
        <v>0</v>
      </c>
      <c r="N193" s="51">
        <f>J193*K193</f>
        <v>0</v>
      </c>
      <c r="O193" s="51">
        <f t="shared" ref="O193" si="84">N193*(1+L193)</f>
        <v>0</v>
      </c>
      <c r="P193" s="15"/>
      <c r="Q193" s="49"/>
      <c r="R193" s="11"/>
      <c r="S193" s="15"/>
      <c r="T193" s="50"/>
      <c r="U193" s="15"/>
      <c r="V193" s="16"/>
      <c r="W193" s="26">
        <v>13.8</v>
      </c>
      <c r="X193" s="9"/>
      <c r="Y193" s="9"/>
      <c r="Z193" s="9"/>
      <c r="AA193" s="13">
        <f>AVERAGE(W193:Z193)</f>
        <v>13.8</v>
      </c>
    </row>
    <row r="194" spans="1:27">
      <c r="A194" s="32"/>
      <c r="B194" s="33"/>
      <c r="C194" s="33"/>
      <c r="D194" s="33"/>
      <c r="E194" s="32"/>
      <c r="F194" s="32"/>
      <c r="G194" s="34"/>
      <c r="H194" s="32"/>
      <c r="I194" s="32"/>
      <c r="J194" s="34"/>
      <c r="K194" s="33"/>
      <c r="L194" s="33"/>
      <c r="M194" s="33"/>
      <c r="N194" s="70"/>
      <c r="O194" s="70"/>
      <c r="P194" s="70"/>
      <c r="Q194" s="71"/>
      <c r="R194" s="32"/>
      <c r="S194" s="32"/>
      <c r="T194" s="32"/>
      <c r="U194" s="32"/>
      <c r="V194" s="33"/>
    </row>
  </sheetData>
  <autoFilter ref="G1:G194" xr:uid="{00000000-0009-0000-0000-000000000000}"/>
  <mergeCells count="60">
    <mergeCell ref="A192:V192"/>
    <mergeCell ref="A173:V173"/>
    <mergeCell ref="A175:V175"/>
    <mergeCell ref="A176:V176"/>
    <mergeCell ref="A183:M183"/>
    <mergeCell ref="A184:V184"/>
    <mergeCell ref="A191:M191"/>
    <mergeCell ref="A172:M172"/>
    <mergeCell ref="A132:M132"/>
    <mergeCell ref="A133:V133"/>
    <mergeCell ref="A135:V135"/>
    <mergeCell ref="A139:M139"/>
    <mergeCell ref="A140:V140"/>
    <mergeCell ref="A141:V141"/>
    <mergeCell ref="A163:M163"/>
    <mergeCell ref="A164:V164"/>
    <mergeCell ref="A167:M167"/>
    <mergeCell ref="A168:V168"/>
    <mergeCell ref="A27:V27"/>
    <mergeCell ref="A121:V121"/>
    <mergeCell ref="A90:V90"/>
    <mergeCell ref="A96:M96"/>
    <mergeCell ref="A97:V97"/>
    <mergeCell ref="A99:V99"/>
    <mergeCell ref="A101:V101"/>
    <mergeCell ref="A103:V103"/>
    <mergeCell ref="A107:M107"/>
    <mergeCell ref="A108:V108"/>
    <mergeCell ref="A113:M113"/>
    <mergeCell ref="A114:V114"/>
    <mergeCell ref="A120:M120"/>
    <mergeCell ref="W1:Z1"/>
    <mergeCell ref="J2:V2"/>
    <mergeCell ref="A19:V19"/>
    <mergeCell ref="A26:M26"/>
    <mergeCell ref="A89:M89"/>
    <mergeCell ref="A41:V41"/>
    <mergeCell ref="A42:M42"/>
    <mergeCell ref="A43:V43"/>
    <mergeCell ref="A47:M47"/>
    <mergeCell ref="A48:V48"/>
    <mergeCell ref="A53:M53"/>
    <mergeCell ref="A54:V54"/>
    <mergeCell ref="A69:M69"/>
    <mergeCell ref="A70:V70"/>
    <mergeCell ref="A81:M81"/>
    <mergeCell ref="A82:V82"/>
    <mergeCell ref="A9:M9"/>
    <mergeCell ref="A10:V10"/>
    <mergeCell ref="A18:M18"/>
    <mergeCell ref="A4:V4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rintOptions horizontalCentered="1"/>
  <pageMargins left="0.11811023622047245" right="7.874015748031496E-2" top="0.55118110236220474" bottom="0.55118110236220474" header="0.31496062992125984" footer="0.31496062992125984"/>
  <pageSetup paperSize="9" scale="67" fitToHeight="0" orientation="landscape" r:id="rId1"/>
  <headerFooter>
    <oddHeader>&amp;Lsprawa 9/2024&amp;C&amp;"Arial Narrow,Normalny"&amp;12Formularz cenowy&amp;Rzałącznik nr 8 do SWZ</oddHeader>
    <oddFooter>&amp;C&amp;"Arial Narrow,Normalny"&amp;8Strona &amp;P z &amp;N</oddFooter>
  </headerFooter>
  <rowBreaks count="4" manualBreakCount="4">
    <brk id="120" max="21" man="1"/>
    <brk id="148" max="21" man="1"/>
    <brk id="167" max="21" man="1"/>
    <brk id="183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dla DZP</vt:lpstr>
      <vt:lpstr>'dla DZP'!a</vt:lpstr>
      <vt:lpstr>'dla DZP'!h</vt:lpstr>
      <vt:lpstr>'dla DZP'!Obszar_wydruku</vt:lpstr>
      <vt:lpstr>'dla DZP'!Print_Area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2024-03-14T13:05:18Z</cp:lastPrinted>
  <dcterms:created xsi:type="dcterms:W3CDTF">2024-02-14T07:10:00Z</dcterms:created>
  <dcterms:modified xsi:type="dcterms:W3CDTF">2024-03-19T08:31:25Z</dcterms:modified>
</cp:coreProperties>
</file>