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user\AppData\Local\Temp\"/>
    </mc:Choice>
  </mc:AlternateContent>
  <xr:revisionPtr revIDLastSave="0" documentId="13_ncr:1_{A5C399A4-4E91-4165-BDBC-E382A8C52B89}" xr6:coauthVersionLast="47" xr6:coauthVersionMax="47" xr10:uidLastSave="{00000000-0000-0000-0000-000000000000}"/>
  <bookViews>
    <workbookView xWindow="-120" yWindow="-120" windowWidth="29040" windowHeight="15720" xr2:uid="{B9B75846-E107-4D52-9646-717A664C1355}"/>
  </bookViews>
  <sheets>
    <sheet name="Arkusz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4" i="1" l="1"/>
  <c r="I25" i="1"/>
  <c r="I23" i="1"/>
  <c r="I18" i="1"/>
  <c r="I19" i="1"/>
  <c r="I20" i="1"/>
  <c r="I17" i="1"/>
  <c r="I137" i="1"/>
  <c r="K137" i="1" s="1"/>
  <c r="I136" i="1"/>
  <c r="K136" i="1" s="1"/>
  <c r="I133" i="1"/>
  <c r="I130" i="1"/>
  <c r="I129" i="1"/>
  <c r="I123" i="1"/>
  <c r="I124" i="1"/>
  <c r="I125" i="1"/>
  <c r="I126" i="1"/>
  <c r="I122" i="1"/>
  <c r="I118" i="1"/>
  <c r="K118" i="1" s="1"/>
  <c r="I119" i="1"/>
  <c r="I117" i="1"/>
  <c r="I111" i="1"/>
  <c r="I112" i="1"/>
  <c r="I113" i="1"/>
  <c r="I114" i="1"/>
  <c r="I110" i="1"/>
  <c r="I97" i="1"/>
  <c r="I98" i="1"/>
  <c r="I99" i="1"/>
  <c r="I100" i="1"/>
  <c r="I101" i="1"/>
  <c r="I102" i="1"/>
  <c r="I103" i="1"/>
  <c r="I104" i="1"/>
  <c r="I105" i="1"/>
  <c r="I106" i="1"/>
  <c r="I107" i="1"/>
  <c r="I96" i="1"/>
  <c r="I93" i="1"/>
  <c r="I90" i="1"/>
  <c r="I87" i="1"/>
  <c r="I86" i="1"/>
  <c r="I82" i="1"/>
  <c r="I83" i="1"/>
  <c r="I81" i="1"/>
  <c r="I78" i="1"/>
  <c r="I73" i="1"/>
  <c r="I74" i="1"/>
  <c r="I75" i="1"/>
  <c r="I72" i="1"/>
  <c r="I69" i="1"/>
  <c r="I65" i="1"/>
  <c r="I66" i="1"/>
  <c r="I64" i="1"/>
  <c r="I61" i="1"/>
  <c r="I58" i="1"/>
  <c r="I57" i="1"/>
  <c r="I52" i="1"/>
  <c r="I53" i="1"/>
  <c r="I54" i="1"/>
  <c r="I51" i="1"/>
  <c r="I44" i="1"/>
  <c r="I45" i="1"/>
  <c r="I46" i="1"/>
  <c r="I47" i="1"/>
  <c r="I48" i="1"/>
  <c r="I43" i="1"/>
  <c r="I29" i="1"/>
  <c r="I30" i="1"/>
  <c r="I31" i="1"/>
  <c r="I32" i="1"/>
  <c r="I33" i="1"/>
  <c r="I34" i="1"/>
  <c r="I35" i="1"/>
  <c r="I36" i="1"/>
  <c r="I37" i="1"/>
  <c r="I38" i="1"/>
  <c r="I39" i="1"/>
  <c r="I40" i="1"/>
  <c r="I28" i="1"/>
  <c r="I8" i="1"/>
  <c r="I9" i="1"/>
  <c r="I10" i="1"/>
  <c r="I11" i="1"/>
  <c r="I12" i="1"/>
  <c r="I13" i="1"/>
  <c r="I14" i="1"/>
  <c r="I7" i="1"/>
  <c r="J118" i="1"/>
  <c r="J117" i="1"/>
  <c r="K106" i="1"/>
  <c r="J137" i="1"/>
  <c r="J136" i="1"/>
  <c r="J138" i="1" s="1"/>
  <c r="K138" i="1" l="1"/>
  <c r="J106" i="1"/>
  <c r="J114" i="1"/>
  <c r="K114" i="1"/>
  <c r="J40" i="1"/>
  <c r="K40" i="1"/>
  <c r="J130" i="1"/>
  <c r="J129" i="1"/>
  <c r="K130" i="1"/>
  <c r="K129" i="1"/>
  <c r="J123" i="1"/>
  <c r="J124" i="1"/>
  <c r="J125" i="1"/>
  <c r="J126" i="1"/>
  <c r="J122" i="1"/>
  <c r="K123" i="1"/>
  <c r="K124" i="1"/>
  <c r="K125" i="1"/>
  <c r="K126" i="1"/>
  <c r="K122" i="1"/>
  <c r="J119" i="1"/>
  <c r="J120" i="1" s="1"/>
  <c r="K119" i="1"/>
  <c r="K117" i="1"/>
  <c r="J111" i="1"/>
  <c r="J112" i="1"/>
  <c r="J113" i="1"/>
  <c r="J110" i="1"/>
  <c r="K111" i="1"/>
  <c r="K112" i="1"/>
  <c r="K113" i="1"/>
  <c r="K110" i="1"/>
  <c r="J97" i="1"/>
  <c r="J98" i="1"/>
  <c r="J99" i="1"/>
  <c r="J100" i="1"/>
  <c r="J101" i="1"/>
  <c r="J102" i="1"/>
  <c r="J103" i="1"/>
  <c r="J104" i="1"/>
  <c r="J105" i="1"/>
  <c r="J107" i="1"/>
  <c r="J96" i="1"/>
  <c r="K97" i="1"/>
  <c r="K98" i="1"/>
  <c r="K99" i="1"/>
  <c r="K100" i="1"/>
  <c r="K101" i="1"/>
  <c r="K102" i="1"/>
  <c r="K103" i="1"/>
  <c r="K104" i="1"/>
  <c r="K105" i="1"/>
  <c r="K107" i="1"/>
  <c r="K96" i="1"/>
  <c r="J93" i="1"/>
  <c r="J94" i="1" s="1"/>
  <c r="K93" i="1"/>
  <c r="K94" i="1" s="1"/>
  <c r="J90" i="1"/>
  <c r="J91" i="1" s="1"/>
  <c r="K90" i="1"/>
  <c r="K91" i="1" s="1"/>
  <c r="J87" i="1"/>
  <c r="J86" i="1"/>
  <c r="K87" i="1"/>
  <c r="K86" i="1"/>
  <c r="J82" i="1"/>
  <c r="J83" i="1"/>
  <c r="J81" i="1"/>
  <c r="K82" i="1"/>
  <c r="K83" i="1"/>
  <c r="K81" i="1"/>
  <c r="K78" i="1"/>
  <c r="K79" i="1" s="1"/>
  <c r="J78" i="1"/>
  <c r="J79" i="1" s="1"/>
  <c r="J73" i="1"/>
  <c r="J74" i="1"/>
  <c r="J75" i="1"/>
  <c r="K73" i="1"/>
  <c r="K74" i="1"/>
  <c r="K75" i="1"/>
  <c r="J65" i="1"/>
  <c r="J66" i="1"/>
  <c r="K65" i="1"/>
  <c r="K66" i="1"/>
  <c r="K14" i="1"/>
  <c r="J14" i="1"/>
  <c r="J13" i="1"/>
  <c r="J127" i="1" l="1"/>
  <c r="K120" i="1"/>
  <c r="J115" i="1"/>
  <c r="K115" i="1"/>
  <c r="J88" i="1"/>
  <c r="J84" i="1"/>
  <c r="K88" i="1"/>
  <c r="K84" i="1"/>
  <c r="K108" i="1"/>
  <c r="J108" i="1"/>
  <c r="K127" i="1"/>
  <c r="K133" i="1" l="1"/>
  <c r="K134" i="1" s="1"/>
  <c r="J133" i="1"/>
  <c r="J134" i="1" s="1"/>
  <c r="K131" i="1" l="1"/>
  <c r="J131" i="1"/>
  <c r="K19" i="1" l="1"/>
  <c r="J19" i="1"/>
  <c r="K72" i="1"/>
  <c r="K76" i="1" s="1"/>
  <c r="J72" i="1"/>
  <c r="J76" i="1" s="1"/>
  <c r="K69" i="1"/>
  <c r="K70" i="1" s="1"/>
  <c r="J69" i="1"/>
  <c r="J70" i="1" s="1"/>
  <c r="K64" i="1"/>
  <c r="J64" i="1"/>
  <c r="K61" i="1"/>
  <c r="K62" i="1" s="1"/>
  <c r="J61" i="1"/>
  <c r="J62" i="1" s="1"/>
  <c r="K58" i="1"/>
  <c r="J58" i="1"/>
  <c r="K57" i="1"/>
  <c r="J57" i="1"/>
  <c r="K54" i="1"/>
  <c r="J54" i="1"/>
  <c r="K53" i="1"/>
  <c r="J53" i="1"/>
  <c r="K52" i="1"/>
  <c r="J52" i="1"/>
  <c r="K51" i="1"/>
  <c r="J51" i="1"/>
  <c r="K48" i="1"/>
  <c r="J48" i="1"/>
  <c r="K47" i="1"/>
  <c r="J47" i="1"/>
  <c r="K46" i="1"/>
  <c r="J46" i="1"/>
  <c r="K45" i="1"/>
  <c r="J45" i="1"/>
  <c r="K44" i="1"/>
  <c r="J44" i="1"/>
  <c r="K43" i="1"/>
  <c r="J43" i="1"/>
  <c r="K39" i="1"/>
  <c r="J39" i="1"/>
  <c r="K38" i="1"/>
  <c r="J38" i="1"/>
  <c r="K37" i="1"/>
  <c r="J37" i="1"/>
  <c r="K36" i="1"/>
  <c r="J36" i="1"/>
  <c r="K35" i="1"/>
  <c r="J35" i="1"/>
  <c r="K34" i="1"/>
  <c r="J34" i="1"/>
  <c r="K33" i="1"/>
  <c r="J33" i="1"/>
  <c r="K32" i="1"/>
  <c r="J32" i="1"/>
  <c r="K31" i="1"/>
  <c r="J31" i="1"/>
  <c r="K30" i="1"/>
  <c r="J30" i="1"/>
  <c r="K29" i="1"/>
  <c r="J29" i="1"/>
  <c r="K28" i="1"/>
  <c r="J28" i="1"/>
  <c r="K25" i="1"/>
  <c r="J25" i="1"/>
  <c r="K24" i="1"/>
  <c r="J24" i="1"/>
  <c r="K23" i="1"/>
  <c r="J23" i="1"/>
  <c r="K20" i="1"/>
  <c r="J20" i="1"/>
  <c r="K18" i="1"/>
  <c r="J18" i="1"/>
  <c r="K17" i="1"/>
  <c r="J17" i="1"/>
  <c r="K13" i="1"/>
  <c r="K12" i="1"/>
  <c r="J12" i="1"/>
  <c r="K11" i="1"/>
  <c r="J11" i="1"/>
  <c r="K10" i="1"/>
  <c r="J10" i="1"/>
  <c r="K9" i="1"/>
  <c r="J9" i="1"/>
  <c r="K8" i="1"/>
  <c r="J8" i="1"/>
  <c r="K7" i="1"/>
  <c r="J7" i="1"/>
  <c r="J49" i="1" l="1"/>
  <c r="J41" i="1"/>
  <c r="K26" i="1"/>
  <c r="K49" i="1"/>
  <c r="J26" i="1"/>
  <c r="K41" i="1"/>
  <c r="K21" i="1"/>
  <c r="J21" i="1"/>
  <c r="J15" i="1"/>
  <c r="K15" i="1"/>
  <c r="J67" i="1"/>
  <c r="K67" i="1"/>
  <c r="K59" i="1"/>
  <c r="J59" i="1"/>
  <c r="K55" i="1"/>
  <c r="J55" i="1"/>
  <c r="K139" i="1" l="1"/>
  <c r="J139" i="1"/>
</calcChain>
</file>

<file path=xl/sharedStrings.xml><?xml version="1.0" encoding="utf-8"?>
<sst xmlns="http://schemas.openxmlformats.org/spreadsheetml/2006/main" count="334" uniqueCount="147">
  <si>
    <t>LP.</t>
  </si>
  <si>
    <t>RODZAJ ŚRODKA</t>
  </si>
  <si>
    <t>opak. jedn.</t>
  </si>
  <si>
    <t>j.m.</t>
  </si>
  <si>
    <t>Planowana ilość środka w dost. rocznej</t>
  </si>
  <si>
    <t>Cena netto           ( jedn.)</t>
  </si>
  <si>
    <t>% VAT</t>
  </si>
  <si>
    <t>Cena brutto (jedn.)</t>
  </si>
  <si>
    <t>WARTOŚĆ NETTO</t>
  </si>
  <si>
    <t>WARTOŚĆ BRUTTO</t>
  </si>
  <si>
    <t>UWAGI</t>
  </si>
  <si>
    <t>Spodnie bojówki czarne dla pracowników ochrony szpitala (damskie  i męskie),  rozmiary wg potrzeb Zamawiającego. Wzór przedstawić w postaci zdjęć.</t>
  </si>
  <si>
    <t>szt.</t>
  </si>
  <si>
    <t xml:space="preserve">Bluza-polar koloru czarnego z pagonami dla pracownika ochrony szpitalnej, z tyłu napis Ochrona,po lewej stronie klatki piersiowej logo szpitala wg załącznika (damskie i męskie), rozmiary wg potrzeb Zamawiającego. Wzór przedstawić w postaci zdjęć. </t>
  </si>
  <si>
    <t>Kurtka zimowa z kapturem pracownika ochrony szpitalnej z podpinka. Kurtka z logo szpitala po lewej stronie klatki piersiowej, z tyłu napis Ochrona.</t>
  </si>
  <si>
    <t>Kurtka jesienna z kapturem pracownika ochrony szpitalnej z podpinka.  Kurtka z logo szpitala po lewej stronie klatki piersiowej, z tyłu napis Ochrona.</t>
  </si>
  <si>
    <t>Czapka zimowa kolor czarny, rozmiar uniwersalny</t>
  </si>
  <si>
    <t>Czapka z daszkiem tyb baseball - bawełna 100% kolor czarny. Rozmiar uniwersalny</t>
  </si>
  <si>
    <t xml:space="preserve">Razem </t>
  </si>
  <si>
    <t xml:space="preserve">Bluza z polaru kolor czerwony lub granatowy (damskie i męskie), na klatce piersiowej z lewej strony logo szpitala wg załącznika, rozmiary wg potrzeb Zamawiającego. Wzór przedstawiony na zdjęciu </t>
  </si>
  <si>
    <t>Spodnie letnie czerwono-granatowe dla kierowcy pojazdu sanitarnego, spełniające normę ZRM, rozmairy wg potrzeb Zamawiającgo. Wzór przedstawiony na zdjęciu.</t>
  </si>
  <si>
    <t>Spodnie zimowe czerwono-granatowe dla kierowcy pojazdu sanitarnego, spełniające normę ZRM, rozmairy wg potrzeb Zamawiającgo. Wzór przedstawiony na zdjęciu.</t>
  </si>
  <si>
    <t>Kurtka softshell wyjazdowa dla ratownika medycznego z logo szpitala na klatce piersiowej po lewej stronie zgodna z normą ZRM</t>
  </si>
  <si>
    <t>Spodnie wyjazdowe dla ratownika medycznego zgodne z normą ZRM</t>
  </si>
  <si>
    <t>Bluza polar dla ratownika medycznego z logo szpitala na klatce piersiowej po lewej stronie zgodna z normą ZRM</t>
  </si>
  <si>
    <t>RAZEM</t>
  </si>
  <si>
    <t>ZADANIE 14</t>
  </si>
  <si>
    <t>Czapka z daszkiem tyb baseball - bawełna 100% kolor popielaty. Rozmiar uniwersalny</t>
  </si>
  <si>
    <t>Czapka z daszkiem tyb baseball - bawełna 100% kolor zielony. Rozmiar uniwersalny</t>
  </si>
  <si>
    <t>Czapka ocieplana - bawełna 100% kolor popielaty. Rozmiar uniwersalny</t>
  </si>
  <si>
    <t>Czapka ocieplana - bawełna 100% kolor zielony. Rozmiar uniwersalny</t>
  </si>
  <si>
    <t>Buty gumowo-filcowe, antypoślizgowa podeszwa, materiał-PCV, odporne na wilgoć, wysoka cholewka, do użytkowania przez cały rok, rozmiary wg potrzeb Zamawiającego</t>
  </si>
  <si>
    <t>para</t>
  </si>
  <si>
    <t>kpl</t>
  </si>
  <si>
    <t>ZADANIE 15</t>
  </si>
  <si>
    <t>Bielizna termiczna męska kolor czarny (kalesony + koszulka z długim rękawem) tkanina, z którego uszyta jest bielizna musi zapewniać duży konfort cieplny i jednocześnie dobrze odprowadzać wilgoć. Skład poliamid 50-79%, elasin 5-25%, lycra 5-30%. Rozmiary wg potrzeb zamawiajacego.</t>
  </si>
  <si>
    <t>Bielizna termiczna damska kolor czarny (getry + koszulka z długim rękawem)  tkanina, z którego uszyta jest bielizna musi zapewniać duży konfort cieplny i jednocześnie dobrze odprowadzać wilgoć. Skład poliamid 50-79%, elasin 5-25%, lycra 5-30%. Rozmiary wg potrzeb zamawiającego</t>
  </si>
  <si>
    <t>Skarpetki letnie kolor czarny do butów ( npwzór 926/MON). Rozmiary wg potrzeb zamawiajacego</t>
  </si>
  <si>
    <t>par</t>
  </si>
  <si>
    <t>Skarpetki zimowe kolor czarny do butów ( npwzór 933/MON). Rozmiary wg potrzeb zamawiającego.</t>
  </si>
  <si>
    <t>Rękawiczki zimowe czarne, pięciopalczaste, chroni przed zimnem, elastyczny ściągacz przy nadgarstku, wykonane z akrylu (95%) i elastanu (5%). Rozmiary wg potrzeb Zamawiającego.</t>
  </si>
  <si>
    <t>ZADANIE 5</t>
  </si>
  <si>
    <t>Kurtka softshell (ocieplana, zimowa z podpinką) z kapturem, wyjazdowa dla kierowców karetki, kolor czerwony(odblaski)i z logo szpitala na klatce piersiowej po lewej stronie zgodna z normą ZRM, rozmiary wg potrzeb Zamawiającego</t>
  </si>
  <si>
    <t>ZADANIE 6</t>
  </si>
  <si>
    <t>Buty letnie dla pracowników warty cywilnej wg wzoru MON 926/MON</t>
  </si>
  <si>
    <t>Buty zimowe dla pracowników warty cywilnej wg wzoru MON 933/MON</t>
  </si>
  <si>
    <t xml:space="preserve">          ZADANIE 7</t>
  </si>
  <si>
    <t>Półbuty wyjściowe przeznaczone są do całorocznego użytkowania. Półbuty posiadają cholewkę typu derbowego (obłożyny naszyte na przyszwę) wykonaną ze skóry bydlęcej w kolorze czarnym. W górnym brzegu cholewki zastosowano wypełnienie pianką PU. Podszewki przyszew i obłożyn wykonano ze skóry podszewkowej bydlęcej licowej w kolorze beżowym. Podeszwa wykonana jest z kauczuku termoplastycznego (TR). W obuwiu zastosowano system sznurowania na cztery pary dziurek. System montażu klejony. Obuwie damskie i męskie. Rozmiary wg potrzeb Zamawiającego. Wzór 916B/MON (męskie) i 915/MON (damskie) lub równoważne.</t>
  </si>
  <si>
    <t xml:space="preserve">          ZADANIE 8</t>
  </si>
  <si>
    <t>Półbuty robocze skóra naturalna, podeszwa PU/PU bez metalowych nosków kolor czarny. Rozmiary wg potrzeb zamawiającego.</t>
  </si>
  <si>
    <t>Półbuty robocze skóra naturalna, podeszwa PU/PU z metalowymi noskami kolor czarny. Rozmiary wg potrzeb zamawiającego.</t>
  </si>
  <si>
    <t>ZADANIE 9</t>
  </si>
  <si>
    <t>Nauszniki przeciwhałasowe, chronią przed hałasem także dźwięków o niskich częstotliwościach, łatwo dopasowują się do kształtu głowy, regulacja dopasowania na ruchomych przegubach.</t>
  </si>
  <si>
    <t>Kask ochronny, atestowany, wykonany z materiału HDPE, posiada regulację obwodu pasa głównego w zakresie od 54 do 61 cm, chroni przed urazami, spadającymi przedmiotami, nadający się do użytku przy instalacjach elektrycznych, z krótkim daszkiem, odporny na temperatury od -30 do +50C.</t>
  </si>
  <si>
    <t xml:space="preserve">          ZADANIE 11</t>
  </si>
  <si>
    <t xml:space="preserve">Obuwie operacyjne oznaczone znakiem CE do dezynfekcji w temp.min. 90C i sterylizacji 121-134C. Rozmiary i kolory wg potrzeb Zamawiającego. </t>
  </si>
  <si>
    <t>Klapki dla personelu medycznego damskie wykonującego pracę stojaco-chodzacą. Buty muszą mieć podeszwę antypoślizgową. Cholewka i wkładka wykonana z naturalnej skóry. Klapki z zamknietymi palcami, dziurkami i paskiem. Cholewka wykonana z naturalnej skóry z powłakami umożliwiajacymi ich dezynfekcję oraz łatwe utrzymanie czystości (środki myjaco-dezynfekcyjne). Klapki zgodne z normą PN-EN 20347.Kolor biały.  Rozmiary wg potrzeb zamawiajacego.</t>
  </si>
  <si>
    <t>Klapki dla personelu medycznego damskie wykonującego pracę stojaco-chodzacą. Buty muszą mieć podeszwę antypoślizgową. Cholewka i wkładka wykonana z naturalnej skóry. Klapki z otkrytymi palcami i dwoma paskami. Cholewka wykonana z naturalnej skóry z powłakami umożliwiajacymi ich dezynfekcję oraz łatwe utrzymanie czystości (środki myjaco-dezynfekcyjne). Klapki zgodne z normą PN-EN 20347.Kolor biały.  Rozmiary wg potrzeb zamawiajacego.</t>
  </si>
  <si>
    <t>Klapki dla personelu medycznego męskie  wykonującego pracę stojaco-chodzacą. Buty muszą mieć podeszwę antypoślizgową. Cholewka i wkładka wykonana z naturalnej skóry. Klapki z zamkniętymi palcami i paskiem. Cholewka wykonana z naturalnej skóry z powłakami umożliwiajacymi ich dezynfekcję oraz łatwe utrzymanie czystości (środki myjaco-dezynfekcyjne). Klapki zgodne z normą PN-EN 20347.Kolor biały.  Rozmiary wg potrzeb zamawiajacego.</t>
  </si>
  <si>
    <t>ZADANIE 13</t>
  </si>
  <si>
    <t>Kurtka zimowa z kapturem kolor szary z odblaskami Kurtka z logo szpitala po lewej stronie klatki piersiowej. Rozmiar wg potrzeb Zamawiającego</t>
  </si>
  <si>
    <t>Drewniaki dla personelu medycznego damskie i męskie  wykonującego pracę stojaco-chodzacą. Buty muszą mieć podeszwę antypoślizgową. Cholewka z dziurkami wykonana z naturalnej skóry z powłakami umożliwiajacymi ich dezynfekcję oraz łatwe utrzymanie czystości (środki myjaco-dezynfekcyjne).Drewniaki na spodach dwuwarstwowych drewno-tworzywo PU z podeszwą antypoślizgową. Drewniaki zgodne z normą PN-EN 20347.Kolor biały.  Rozmiary wg potrzeb zamawiajacego.</t>
  </si>
  <si>
    <t>Kamizelka ostrzegawcza kolor żółty z paskami odblaskowymi, zapinana na zamek, z tyłu napis kolor czarny OBSŁUGA PARKING, rozmiary wg potrzeb Zamawiającego.</t>
  </si>
  <si>
    <t xml:space="preserve">          ZADANIE 16</t>
  </si>
  <si>
    <t xml:space="preserve">Rękawice ze skóry koziej, ochronne, wykonane z koziej skóry licowej, część zewnętrzna wykonana z materiału bawełny dzianej, część chwytna ze skóry licowej, elastyczny ściągacz zapinany na rzep, rękawica dopasowuje się do dłoni, kciuk i palec wskazujący ze skóry, rozmiary wg potrzeb Zamawiającego. </t>
  </si>
  <si>
    <t xml:space="preserve">Rękawice antyprzecięciowe, dopasowujące się do dłoni, ściągacz dziany i elastyczny przyjemny w dotyku oraz dopasowujący się do kształtu nadgarstka, wysoka przyczepność i pewny chwyt również w środowisku mokrym, gwarantuje wysoką manualność, pełna ochrona dłoni, materiał antyprzecięciowy gwarantuje odporność na działanie czynników zewnętrznych (także temperatury), rozmiary wg potrzeb Zamawiającego. </t>
  </si>
  <si>
    <t>Rękawica dziana nitrylowa, zapewnia wysoką odporność na przetarcia, doskonała wentylacja, wolna od toksycznych składników wkładka, szeroki mankiet, idealnie dopasowuje się do dłoni, wysoka przyczepność, dobra chwytność, odporna na ścieranie, rozmiary wg potrzeb Zamawiającego.</t>
  </si>
  <si>
    <t>Rękawice ochronne wykonane z dzianiny, powlekane bardzo wytrzymałą gumą o porowatej strukturze dzięki czemu zachowują świetną przyczepność i nie tracą swojej elastyczności, trudnościeralne i odporne na zuzycie, odporne na rozdarcie i pęknięcia, rozmiary wg potrzeb Zamawiającego.</t>
  </si>
  <si>
    <t>Rękawice ochronne, ocieplane, wykoanane ze skóry bydlęcej, wzmacniane wkładką, świetna izolacja cieplna, całodłonicowe, część chwytna rękawicy wykonana z jednego kawałka skóry dzięki czemu jest bardziej wytrzymała i odporna na przetarcia, rozmiary wg potrzeb Zamawiającego.</t>
  </si>
  <si>
    <t>Rękawice spawalnicze wykonane ze skóry bydlęcej, odporne na gorąco, całoskórzany mankiet wykonany ze skóry dwoinowej siegający do połowy przedramienia chroniąc przed przemiękaniem oraz zabezpieczając nadgarstek przed urazami, na końcówkach i kostkach palców wzmocnienia ze skóry bydlęcej dwoinowej, co zwiększa wytrzymałość rękawicy, na części chwytnej dodatkowo miękka gąbeczka zwiększająca komfort pracy, rozmiary wg potrzeb Zamawiającego.</t>
  </si>
  <si>
    <t>Rękawice bawełniane nakrapiane z dzianiny będącej mieszanką bawełny i poliestru, zakończone ściągaczem, nadające się do prac manualnych, rozmiary wg potrzeb Zamawiającego.</t>
  </si>
  <si>
    <t>Rękawice ochronne bawełniane, zakończone ściągaczem, dobrze przepuszczające powietrze, dobrze dopasowują się do dłoni, nie elktryzują się, bardzo dobra chwytność, przeznaczone do prac manualnych, rozmiary wg potrzeb Zamawiającego.</t>
  </si>
  <si>
    <t>Rękawica ochronna, odporna na temperaturę do 250 C, z długim mankietem, oburęczna, rozmiary wg potrzeb Zamawiającego.</t>
  </si>
  <si>
    <t>Zapaska mini kolor bordowy, zapaska posiada czarne troczki oraz praktyczną kieszeń. Długość 373 mm</t>
  </si>
  <si>
    <t>Rękawice kuchenne, domowe łapki, rozmiar wg potrzeb Zamawiającego</t>
  </si>
  <si>
    <t>ZADANIE 18</t>
  </si>
  <si>
    <t>Kurtka wiosenno-jesienna z kapturem kolor szary z odblaskami Kurtka z logo szpitala po lewej stronie klatki piersiowej. Rozmiar wg potrzeb Zamawiającego</t>
  </si>
  <si>
    <t>Kurtka letnia czarna lub granatowa przeciwdeszczowa z kapturem (damskie i męskie), rozmiar wg potrzeb Zamawiającego. Logo szpitala na lewej stronie klatki piersiowej. Wzór przedstawiony na zdjęciu.</t>
  </si>
  <si>
    <t xml:space="preserve">          ZADANIE 19</t>
  </si>
  <si>
    <t xml:space="preserve">Buty robocze zimowe, wykonane ze skóry z podeszwą antyposlizgową, olejoodporna  z metalowymi noskami, kolor czarny. Buty sięgają za kostkę, ocieplane kożuszkiem, </t>
  </si>
  <si>
    <t xml:space="preserve">          ZADANIE 20</t>
  </si>
  <si>
    <t>Kombinezon olejoodporny, wodoodporny oraz chemoodporny, odporny na oleje, ciecze zaoolejone, wodę, brud, chroni przed działaniem substancji chemicznych. Posiada kaptur, elastyczny ściągacz w pasie na rękawach i nogawkach, kolor czarny.</t>
  </si>
  <si>
    <t>Okulary spawalnicze, lekkie, wytrzymałe okulary, które zapewniają ochronę wzroku przed promieniowaniem IR, UV oraz uderzeniami i refleksami świetlnymi, światłem widzianym podczas spawania. Zgodne z normą EN166.</t>
  </si>
  <si>
    <t>Okulary ochronne o uniwersalnym kształcie nakładki na nos, ramiona w kształcie "łopatek" zapewniające stabilność, szerokie łaczenie szkieł i ramion zapewniające szczelną ochronę, powłoka chroniąca przed zarysowaniem, ochrona przed parowaniem okularów, lekkie, posiadają regulację w długości ramion. Zgodne z normą EN166.</t>
  </si>
  <si>
    <t>Fartuch spawalniczy, ochronny, skórzany, przedni, zakładany na szyję, ze skóry bydlęcej dwoinowej, chroni przed uderzeniami gorąca, iskrami oraz urazami mechanicznymi. Miękki, solidny, posiada paski zapinane na plastikowe klamry z możliwością regulacji długości. Wygodny podczas użytkowania. Zgodny z normą EN11611 oraz EN13688. Rozmiary wg potrzeb Zamawiającego.</t>
  </si>
  <si>
    <t>Fartuch drelichowy - 100% bawełny o gramaturze min. 240g/m2. Zapinany na guziki, długi rękaw, dwie kieszenie boczne i jedna na piersi. Spełnia normę EN-ISO-13688. Kolor i rozmiar wg potrzeb Zamawiającego.</t>
  </si>
  <si>
    <t>Rękawice antyzakłuciowe, chronią przed przekłuciem skóry w trakcie wykonywania czynności, w którym występuje kontakt ze strzykawką, igłą, szkłem, żeletką czy ostrzem. Powłowa antyzakłuciowa znajduje się od strony chwytnej dłoni. Dopasowuje się do kształtu dłoni, dłoń się nie poci, możliwośc stosowania ich jako wkłądu pod wszelkie rękawice dostępne na rynku. Rękawice wzmocnione między kciukiem a palcem wskazującym. Rękawice zgodne z normą EN 388:2016. Rozmiar wg potrzeb Zamawiającego.</t>
  </si>
  <si>
    <t>Rękawice kwasoochronne, dedykowane do pracy z substancjami chemicznymi, zapewniają ochronę chemiczną zgodne z normą EN374, szczelne, wodoodporne, odporne na kwasy, zasady, substancje żrące, oleje, smary, odporne mechanicznie na ścieranie, długi mankiet chroni i zabezpiecza przedramię (min. 350 mm). Rękawice zgodne z normą EN388 i EN374. Rozmiary wg potrzeb Zamawiającego.</t>
  </si>
  <si>
    <t>Obuwie olejoodporne z oddychającą wyściółką i cholewką typu softschell, posiadają podeszwę PU/PU o podwójnej gęstości jest antyelektrostatyczna, olejoodporna i antypoślizgowa, posiada metalowe noski, które chronią przed urazami, nie przewodzi ani zimna ani ciepła. Zgodne z normą EN13832 i EN ISO 20345 SRC.</t>
  </si>
  <si>
    <t>Kalosze damskie, dedykowane do przemysłu spożywczego, wysokośc kalosza ok.. 25 cm, wierzch oraz spód wykoanny z PCV modyfikowanego kauczukiem nitrylowym, kwasoługoodporne, olejoodporne i odporne chemiczne, podeszwa urzeźbiona, antyposlizgowa, spełnia normy EN 20347, EN 20344, PN-ISO 6110, kategoria OB FO SRC, stosowane w przemyśle chemicznym, spożywczym, lecznictwie, laboratoriach, kolor biały, rozmiary wg potrzeb Zamawiającego.</t>
  </si>
  <si>
    <t>Kalosze męskie, dedykowane do przemysłu spożywczego, wysokośc kalosza ok.. 25 cm, wierzch oraz spód wykoanny z PCV modyfikowanego kauczukiem nitrylowym, kwasoługoodporne, olejoodporne i odporne chemiczne, podeszwa urzeźbiona, antyposlizgowa, spełnia normy EN 20347, EN 20344, PN-ISO 6110, kategoria OB FO SRC, stosowane w przemyśle chemicznym, spożywczym, lecznictwie, laboratoriach, kolor biały, rozmiary wg potrzeb Zamawiającego.</t>
  </si>
  <si>
    <t xml:space="preserve">                                    RAZEM:</t>
  </si>
  <si>
    <t>Obuwie ochronne dla przemysłu spożywczego, technologia antybakteryjna ATF, wykonane z przepuszczającej powietrze mikrofibry zapewniającej maksymalny komfort dla stóp w każdych warunkach pracy, antypoślizgowa podeszwa zabezpieczjąca przed przewróceniem się na śliskiej powierzchni, kompozytowy podnosek, gumowe oblanie, kolor biały, rozmiary wg potrzeb Zamawiającego.</t>
  </si>
  <si>
    <t>Kalosze operacyjne, krótkie, spełniające wszystkie wymagania bloku operacyjnego, dedykowane na blok operacyjny, odporne na wysoką temperaturę, zapewniają odporność na zapach, hamuje rozwój bakterii i są nietoksyczne, nadają się do sterylizacjiw min. 121C i do prania w pralce min. 90C, posiadają boczne otwory zapewniające wymianę powietrza, posiadają wkładkę profilowaną, masującą zintegrowaną z obuwiem, nie posiadają korka, są antypoślizgowe. Zgodne z normą EN ISO 20347.</t>
  </si>
  <si>
    <t>Fartuch kwasoodporny i antyelektrostatyczny o właściwościach kwaso i chemoodpornych, materiał min. 64% poliester, min. 34% bawełna, min. 2% nić antystatyczna, gramatura min. 245g/m2. Zapinany na kryte zatrzaski, podkrój szyi wykończony stójką, posiada boczne kieszenie naszywane kryte patkami, rękawy jednoczęściowe wykończone mankietami zapinane na rzepy, na rękawach naszyta taśma odblaskowa powyżej łokcia, dół fartucha wykończony obrębem. Zgodny z normą EN 1149-5:2018 oraz EN13034.</t>
  </si>
  <si>
    <t>Fartuch frontowo gumowy wykonany ze 100% PCV, zakładany na szyję z wiązaniem na paski z tyłu, gramatura min. 680g/m2, odporny na środki dezynfekujące, tłuszcze, oleje i ich pochodne, długośc min. 110 cm, zgodny z normą EN343 i EN13688.</t>
  </si>
  <si>
    <t>Pasek skórzany do spodni czarny szeroki</t>
  </si>
  <si>
    <t>ZADANIE 1  Ubiór Pracownicy Warty Cywilnej</t>
  </si>
  <si>
    <t>ZADANIE 3  Ubiór Ratownicy Medyczni</t>
  </si>
  <si>
    <t>ZADANIE 2  Ubiór Sanitariusze</t>
  </si>
  <si>
    <t>ZADANIE 4  Ubiór Konserwatorzy i Ogrodnicy</t>
  </si>
  <si>
    <t>Bielizna termiczna</t>
  </si>
  <si>
    <t>Ubiór Kierowcy Karetek</t>
  </si>
  <si>
    <t xml:space="preserve">  Obuwie Wartownicy</t>
  </si>
  <si>
    <t>Obuwie Wartownicy</t>
  </si>
  <si>
    <t>Obuwie robocze</t>
  </si>
  <si>
    <t>ZADANIE 10  Obuwie Kierowcy karetek</t>
  </si>
  <si>
    <t>Okulary ochronne, kask, nauszniki</t>
  </si>
  <si>
    <t>ZADANIE 12  Obuwie operacyjne</t>
  </si>
  <si>
    <t>Obuwie medyczne</t>
  </si>
  <si>
    <t>Kurtki</t>
  </si>
  <si>
    <t xml:space="preserve">Drewniaki   </t>
  </si>
  <si>
    <t xml:space="preserve">Kamizelka   </t>
  </si>
  <si>
    <t>ZADANIE 17   Rękawice</t>
  </si>
  <si>
    <t>Ubiór na Kuchnię</t>
  </si>
  <si>
    <t xml:space="preserve">Obuwie ochronne   </t>
  </si>
  <si>
    <t>Ubrania ochronne</t>
  </si>
  <si>
    <t xml:space="preserve">        ZADANIE 21 Obuwie Kuchnia</t>
  </si>
  <si>
    <t xml:space="preserve">        ZADANIE 22  Obuwie Kuchnia</t>
  </si>
  <si>
    <t>Kamizelka bezrękawnik, pikowana kolor biały, skład min. 65% poliester, min. 35% bawełny, z podszewką, kamizelka zapinana na suwak, ściągacz na dole. Rozmiary wg potrzeb Zamawiającego.</t>
  </si>
  <si>
    <t xml:space="preserve">Buty robocze za kostkę kolor czarny, wygodne do prowadzenia samochodu, uniwersalne na cały rok. </t>
  </si>
  <si>
    <t>Rękawice ochronne z długim mankietem,przeznaczone do prac w niskich temperaturach min. do -50C. Spełniające normę EN 511. Rozmiary i kolory wg potrzeb Zamawiającego.</t>
  </si>
  <si>
    <t>Ubranie operacyjne jednostronne kolor niebieski, wykonane z tkaniny 50% poliester, 50% bawełna 152-155 g/m2. Grubość przędzy wątek i osnowa Nm 40/1, gęstość przędzy wątek i osnowa 28/cm, splot 1/1. Każde ubranie musi posiadać system umożliwiający łatwe rozróżnianie rozmiaru poprzez przyporządkowanie wszywki z rozmiarem umieszczonej na karczku oraz na tylnym szwie spodni w pasie. Oznaczenie ubrań metodą termo druku, wielkość liter min. 0,6 cm kolor czarny. Napis umieszczony: bluza: kieszeń z lewej strony, spodnie: z lewej strony, z przodu pod gumką. Bluza zakładana przez głowę. Do karczka przodu doszyte są odszycia zachodzące na siebie na linii środka bluzy, tworząc dekolt w kształcie litery "V", którki rękaw w dole podwinięty i przestębnowany, dolna część przodu posiada jedną kieszeń dolną - prawą i jedną kieszeń piersiową lewą. Przekrój szyjki tyłu wykończony odszyciem. Na bocznych szwach w dole rozporki. Dół kasaka podwinięty i przestębnowany. Spodnie jednostronne, proste regulowane w obwodzie gumką oraz sznurkiem bawełnianym. Dół nogawki podwinięty i przestębnowany. Na tyle jedna kieszeń. Rozmiary wg potrzeb zamawiającego. Ubranie zgodne z normą PN-EN 13795.</t>
  </si>
  <si>
    <t>Buty dielektryczne, półbuty gumowe, chronią do 15 kV, wykonane z gumy o podwyższonej odporności elektroizolacyjnej, sięgające za kostkę kolor żółty. Rozmiary wg potrzeb Zamawiającego.</t>
  </si>
  <si>
    <t>ZADANIE 23 Ubrania operacyjne</t>
  </si>
  <si>
    <t>WARTOŚĆ RAZEM</t>
  </si>
  <si>
    <t>Ubranie operacyjne kolor bordowy jednostronne wykonane z tkaniny bawełniano-poliestrowej z włóknem węglowym 150-152 g/m2 - 69% bawełny, 30% poliester, 1% włókno węglowe. Tkanina wchłaniająca płyny. Każde ubranie musi posiadać system umożliwiający łatwe rozróżnianie rozmiaru poprzez porządkowanie koloru wszywki umieszczonej na karczku oraz w szwie bocznm spodni na wysokości uda. Oznaczenie ubrań metodą termo druku, wielkość liter min. 0,6cm kolor czarny. Napis umieszczony: bluza: kieszeńz lewej strony, spodnie: z lewej strony, z przodu pod gumką. Bluza zakładana przez głowę, dekolt w kształcie litery "V", krótki rękaw, posiadająca trzy kieszenie. W dolnej części z przodu dwie kieszenie oraz jedna kieszeń z lewej strony na wysokości serca. Spodnie proste w pasie z gumą, wiązane sznurkiem puszczonym w tunelu. Rozmiary wg potrzeb zamawiającego. Ubranie zgodne z normą PN-EN 1379</t>
  </si>
  <si>
    <t>Peleryna przeciwdeszczowa z kapturem w kolorze czarnym z odblaskowymi napisałami OCHRONA(na plecach). Zabezpiecza przed zamoknięciem uzytkownika. Wykonana z wodoodpornej tkaniny 100% poliester o gramaturze min.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</si>
  <si>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Koszula flanelowa z długim rękawem kolor szaro-pomarańczowa, 100% bawełna gramatura min. 170g/m2. Rozmiary wg potrzeb zamawiającego.</t>
  </si>
  <si>
    <t>Bluza robocza rozpinana na zamek, 65% bawełna, 35% poliester, gramatura min. 320g/m2, nie kurczy się po praniu, min 3 kieszenie w tym jedna zapinana na rzep z patkami, kolor szary z wstawkami pomarańczowymi, z odblaskami,rozmiary wg potrzeb Zamawiającego</t>
  </si>
  <si>
    <t>Koszulka z krótkim rękawem kolor szary 100% bawełna min. 190g/m2. Rozmiary wg potrzeb zamawiajacego.</t>
  </si>
  <si>
    <t>Fartuch bez rękawów kolor zielony, bawełna 100%, gramatura min.  160g/m2. Zapinany na guziki. Rozmiary wg potrzeb zamawiającego</t>
  </si>
  <si>
    <t xml:space="preserve"> Ubranie monter bez wzmocnień na kolanach, kolor szary ze wstawkami pomarańczowymi, spodnie typ ogrodniczki lub spodnie na pasek wg potrzeb Zamawiającego. Odblaski, kieszenie.. Tkanina min. 285g , 56% bawełna, 35% poliester. Rozmiary wg potrzeb zamawiającego</t>
  </si>
  <si>
    <t xml:space="preserve"> Ubranie monter bez wzmocnień na kolanach, kolor zielony, spodnie typ ogrodniczki, kieszenie. Tkanina min. 285g , 56% bawełna, 35% poliester. Odblaski. Rozmiary wg potrzeb zamawiającego</t>
  </si>
  <si>
    <t>Peleryna przeciwdeszczowa z kapturem w kolorze zielonym z odblaskami. Zabezpiecza przed zamoknięciem uzytkownika. Wykonana z wodoodpornej tkaniny 100% poliester o gramaturze min. 110 g/m2 z powłoka PU. Luźny krój nie krępuje ruchów i zapewnia wygodę. Posiada wysoka zapinaną stójkę. Profilowany kaptur z daszkiem posiada system regulacji objętości kaptura. Brzegi peleryny w miejscu zastepującym rękawy zapinane na zatrzaski w kolorze peleryny, co zabezpiecza przed podwiewaniem. Z przodu na wysokości klatki piersiowej znajduje się kieszeń zamykana na zamek. Rozmiary wg potrzeb Zamawiającego. Należy dołączyć zdjęcia.</t>
  </si>
  <si>
    <t>Koszulka z krótkim rękawem kolor czarny 100% bawełny min.  190g/m2. Rozmiar wg potrzeb zamawiającego. Koszulka z przodu musi meć logo szpitala, na plecach wyraźny napis drukowanymi literami OCHRONA. Nadruki wykonane sitodrukiem kolor biały. Rozmiary wg potrzeb zamawiajacego.</t>
  </si>
  <si>
    <t>Koszulka z krótkim rękawem kolor czarny 100% bawełny min.  190g/m2. Koszulka z przodu musi meć logo szpitala na klatce piersiowej po lewej stronie (kolor biały loga). Rozmiary wg potrzeb Zamawiajacego.</t>
  </si>
  <si>
    <t>Koszulka z długim rękawem kolor czarny 100% bawełny min.  190g/m2. Koszulka z przodu musi meć logo szpitala na klatce piersiowej po lewej stronie (kolor biały loga). Rozmiary wg potrzeb Zamawiajacego.</t>
  </si>
  <si>
    <t>Koszulka polo z długim rękawem, kolor czerwony, na klatce piersiowej po lewej stronie musi posiadać logo szpitala, 100% bawełna gramatura min. 220/m2, rozmiary wg potrzeb Zamawiającego</t>
  </si>
  <si>
    <t>Fartuch wodoodporny wykonany z dzianiny poliestrowej powleczonej polichlorkiem winylu, materiał odporny na działanie wody, tłuszczów, środków dezynfekujących oraz na uszkodzenia mechaniczne, gramatura materiału:min. 350 gram/m², grubość materiału:0,50 mm, kolor pomarańczowy, rozmiar wg potrzeb Zamawiającego</t>
  </si>
  <si>
    <t>Czepek kuchenny, daszek z przodu, siatka na głowie, niejednorazowy,65% z poliesteru oraz 35% bawełny o gramaturze min. 200 g/m2, siateczka wykonana w 100% z poliestru o gramaturze min. 60 g/m2, przedłużany siateczkowy tył zabezpiecza włosy przed przedostaniem się na zewnątrz
- przepuszcza powietrze, dzięki czemu skóra głowy "oddycha", kolor biały</t>
  </si>
  <si>
    <t>Bluza robocza rozpinana na zamek, 65% bawełna, 35% poliester, gramatura min. 320g/m2, nie kurczy się po praniu, min 3 kieszenie w tym jedna zapinana na rzep z patkami, kolor zielony , z odblaskami, rozmiary wg potrzeb Zamawiającego</t>
  </si>
  <si>
    <t>FORMULARZ CENOWY</t>
  </si>
  <si>
    <t>Sprawa nr 56/2024</t>
  </si>
  <si>
    <t>Załacznik nr 6 do SWZ</t>
  </si>
  <si>
    <t>Pieczęć i elektroniczny podpis Wykonawcy</t>
  </si>
  <si>
    <t>Razem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</si>
</sst>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 _z_ł_-;\-* #,##0\ _z_ł_-;_-* &quot;-&quot;??\ _z_ł_-;_-@_-"/>
  </numFmts>
  <fonts count="21">
    <font>
      <sz val="11"/>
      <color theme="1"/>
      <name val="Calibri"/>
      <family val="2"/>
      <charset val="238"/>
      <scheme val="minor"/>
    </font>
    <font>
      <sz val="11"/>
      <color theme="1"/>
      <name val="Calibri"/>
      <family val="2"/>
      <charset val="238"/>
      <scheme val="minor"/>
    </font>
    <font>
      <sz val="11"/>
      <color theme="1"/>
      <name val="Arial Narrow"/>
      <family val="2"/>
      <charset val="238"/>
    </font>
    <font>
      <sz val="10"/>
      <name val="Arial CE"/>
      <charset val="238"/>
    </font>
    <font>
      <b/>
      <sz val="9"/>
      <color indexed="8"/>
      <name val="Arial Narrow"/>
      <family val="2"/>
      <charset val="238"/>
    </font>
    <font>
      <b/>
      <sz val="11"/>
      <color theme="1"/>
      <name val="Arial Narrow"/>
      <family val="2"/>
      <charset val="238"/>
    </font>
    <font>
      <b/>
      <sz val="12"/>
      <color theme="1"/>
      <name val="Arial Narrow"/>
      <family val="2"/>
      <charset val="238"/>
    </font>
    <font>
      <sz val="10"/>
      <color theme="1"/>
      <name val="Arial Narrow"/>
      <family val="2"/>
      <charset val="238"/>
    </font>
    <font>
      <b/>
      <sz val="12"/>
      <color indexed="8"/>
      <name val="Arial Narrow"/>
      <family val="2"/>
      <charset val="238"/>
    </font>
    <font>
      <sz val="12"/>
      <name val="Arial Narrow"/>
      <family val="2"/>
      <charset val="238"/>
    </font>
    <font>
      <b/>
      <sz val="11"/>
      <color theme="1"/>
      <name val="Arial"/>
      <family val="2"/>
      <charset val="238"/>
    </font>
    <font>
      <b/>
      <sz val="11"/>
      <color theme="1"/>
      <name val="Calibri"/>
      <family val="2"/>
      <charset val="238"/>
      <scheme val="minor"/>
    </font>
    <font>
      <b/>
      <sz val="10"/>
      <color indexed="8"/>
      <name val="Arial"/>
      <family val="2"/>
      <charset val="238"/>
    </font>
    <font>
      <sz val="10"/>
      <color indexed="8"/>
      <name val="Arial"/>
      <family val="2"/>
      <charset val="238"/>
    </font>
    <font>
      <sz val="11"/>
      <color indexed="8"/>
      <name val="Arial Narrow"/>
      <family val="2"/>
      <charset val="238"/>
    </font>
    <font>
      <sz val="10"/>
      <name val="Arial"/>
      <family val="2"/>
      <charset val="238"/>
    </font>
    <font>
      <b/>
      <sz val="10"/>
      <color theme="1"/>
      <name val="Arial"/>
      <family val="2"/>
      <charset val="238"/>
    </font>
    <font>
      <b/>
      <sz val="11"/>
      <color theme="1"/>
      <name val="Czcionka tekstu podstawowego"/>
      <charset val="238"/>
    </font>
    <font>
      <b/>
      <sz val="11"/>
      <color rgb="FFFF0000"/>
      <name val="Czcionka tekstu podstawowego"/>
      <charset val="238"/>
    </font>
    <font>
      <b/>
      <sz val="11"/>
      <color rgb="FFFF0000"/>
      <name val="Times New Roman"/>
      <family val="1"/>
      <charset val="238"/>
    </font>
    <font>
      <b/>
      <sz val="14"/>
      <color theme="1"/>
      <name val="Arial Narrow"/>
      <family val="2"/>
      <charset val="238"/>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diagonal/>
    </border>
  </borders>
  <cellStyleXfs count="4">
    <xf numFmtId="0" fontId="0" fillId="0" borderId="0"/>
    <xf numFmtId="43" fontId="1" fillId="0" borderId="0" applyFont="0" applyFill="0" applyBorder="0" applyAlignment="0" applyProtection="0"/>
    <xf numFmtId="0" fontId="3" fillId="0" borderId="0"/>
    <xf numFmtId="0" fontId="3" fillId="0" borderId="0"/>
  </cellStyleXfs>
  <cellXfs count="152">
    <xf numFmtId="0" fontId="0" fillId="0" borderId="0" xfId="0"/>
    <xf numFmtId="0" fontId="2" fillId="0" borderId="10" xfId="0" applyFont="1" applyBorder="1"/>
    <xf numFmtId="0" fontId="2" fillId="0" borderId="10" xfId="0" applyFont="1" applyBorder="1" applyAlignment="1">
      <alignment horizontal="center" vertical="center"/>
    </xf>
    <xf numFmtId="0" fontId="2" fillId="0" borderId="10" xfId="0" applyFont="1" applyBorder="1" applyAlignment="1">
      <alignment wrapText="1"/>
    </xf>
    <xf numFmtId="0" fontId="2" fillId="0" borderId="10" xfId="0" applyFont="1" applyBorder="1" applyAlignment="1">
      <alignment horizontal="center"/>
    </xf>
    <xf numFmtId="2" fontId="2" fillId="0" borderId="10" xfId="0" applyNumberFormat="1" applyFont="1" applyBorder="1"/>
    <xf numFmtId="9" fontId="2" fillId="0" borderId="10" xfId="0" applyNumberFormat="1" applyFont="1" applyBorder="1" applyAlignment="1">
      <alignment horizontal="center"/>
    </xf>
    <xf numFmtId="0" fontId="2" fillId="0" borderId="10" xfId="0" applyFont="1" applyBorder="1" applyAlignment="1">
      <alignment vertical="center" wrapText="1"/>
    </xf>
    <xf numFmtId="2" fontId="5" fillId="0" borderId="10" xfId="0" applyNumberFormat="1" applyFont="1" applyBorder="1"/>
    <xf numFmtId="0" fontId="2" fillId="0" borderId="10" xfId="0" applyFont="1" applyBorder="1" applyAlignment="1">
      <alignment horizontal="center" wrapText="1"/>
    </xf>
    <xf numFmtId="0" fontId="2" fillId="0" borderId="10" xfId="0" applyFont="1" applyBorder="1" applyAlignment="1">
      <alignment horizontal="left" vertical="center" wrapText="1"/>
    </xf>
    <xf numFmtId="0" fontId="2" fillId="2" borderId="10" xfId="0" applyFont="1" applyFill="1" applyBorder="1" applyAlignment="1">
      <alignment vertical="center" wrapText="1"/>
    </xf>
    <xf numFmtId="0" fontId="5" fillId="0" borderId="10" xfId="0" applyFont="1" applyBorder="1" applyAlignment="1">
      <alignment horizontal="left" vertical="center"/>
    </xf>
    <xf numFmtId="0" fontId="2" fillId="0" borderId="11" xfId="0" applyFont="1" applyBorder="1"/>
    <xf numFmtId="9" fontId="2" fillId="0" borderId="10" xfId="0" applyNumberFormat="1" applyFont="1" applyBorder="1"/>
    <xf numFmtId="1" fontId="2" fillId="0" borderId="10" xfId="0" applyNumberFormat="1" applyFont="1" applyBorder="1" applyAlignment="1">
      <alignment horizontal="center"/>
    </xf>
    <xf numFmtId="0" fontId="7" fillId="0" borderId="10" xfId="0" applyFont="1" applyBorder="1" applyAlignment="1">
      <alignment vertical="top" wrapText="1"/>
    </xf>
    <xf numFmtId="0" fontId="9" fillId="0" borderId="15" xfId="3" applyFont="1" applyBorder="1" applyAlignment="1">
      <alignment vertical="center"/>
    </xf>
    <xf numFmtId="0" fontId="8" fillId="0" borderId="11" xfId="3" applyFont="1" applyBorder="1" applyAlignment="1">
      <alignment vertical="center"/>
    </xf>
    <xf numFmtId="164" fontId="2" fillId="0" borderId="10" xfId="1" applyNumberFormat="1" applyFont="1" applyBorder="1" applyAlignment="1">
      <alignment horizontal="center"/>
    </xf>
    <xf numFmtId="0" fontId="9" fillId="0" borderId="15" xfId="3" applyFont="1" applyBorder="1" applyAlignment="1">
      <alignment horizontal="left" vertical="center"/>
    </xf>
    <xf numFmtId="0" fontId="2" fillId="0" borderId="10" xfId="0" applyFont="1" applyBorder="1" applyAlignment="1">
      <alignment horizontal="center" vertical="center" wrapText="1"/>
    </xf>
    <xf numFmtId="0" fontId="2" fillId="0" borderId="10" xfId="0" applyFont="1" applyBorder="1" applyAlignment="1">
      <alignment vertical="top" wrapText="1"/>
    </xf>
    <xf numFmtId="9" fontId="2" fillId="0" borderId="10" xfId="0" applyNumberFormat="1" applyFont="1" applyBorder="1" applyAlignment="1">
      <alignment horizontal="center" wrapText="1"/>
    </xf>
    <xf numFmtId="0" fontId="2" fillId="0" borderId="19" xfId="0" applyFont="1" applyBorder="1"/>
    <xf numFmtId="0" fontId="7" fillId="0" borderId="19" xfId="0" applyFont="1" applyBorder="1" applyAlignment="1">
      <alignment horizontal="center" vertical="center"/>
    </xf>
    <xf numFmtId="0" fontId="2" fillId="0" borderId="0" xfId="0" applyFont="1" applyAlignment="1">
      <alignment horizontal="left" vertical="center" wrapText="1"/>
    </xf>
    <xf numFmtId="0" fontId="7" fillId="0" borderId="19" xfId="0" applyFont="1" applyBorder="1" applyAlignment="1">
      <alignment horizontal="center"/>
    </xf>
    <xf numFmtId="2" fontId="7" fillId="0" borderId="19" xfId="0" applyNumberFormat="1" applyFont="1" applyBorder="1" applyAlignment="1">
      <alignment horizontal="right"/>
    </xf>
    <xf numFmtId="9" fontId="7" fillId="0" borderId="19" xfId="0" applyNumberFormat="1" applyFont="1" applyBorder="1" applyAlignment="1">
      <alignment horizontal="center"/>
    </xf>
    <xf numFmtId="0" fontId="2" fillId="0" borderId="19" xfId="0" applyFont="1" applyBorder="1" applyAlignment="1">
      <alignment horizontal="center" vertical="center"/>
    </xf>
    <xf numFmtId="0" fontId="2" fillId="0" borderId="19" xfId="0" applyFont="1" applyBorder="1" applyAlignment="1">
      <alignment vertical="center" wrapText="1"/>
    </xf>
    <xf numFmtId="0" fontId="2" fillId="0" borderId="19" xfId="0" applyFont="1" applyBorder="1" applyAlignment="1">
      <alignment horizontal="center"/>
    </xf>
    <xf numFmtId="2" fontId="2" fillId="0" borderId="19" xfId="0" applyNumberFormat="1" applyFont="1" applyBorder="1"/>
    <xf numFmtId="9" fontId="2" fillId="0" borderId="19" xfId="0" applyNumberFormat="1" applyFont="1" applyBorder="1"/>
    <xf numFmtId="0" fontId="0" fillId="0" borderId="10" xfId="0" applyBorder="1"/>
    <xf numFmtId="0" fontId="7" fillId="0" borderId="10" xfId="0" applyFont="1" applyBorder="1" applyAlignment="1">
      <alignment wrapText="1"/>
    </xf>
    <xf numFmtId="2" fontId="2" fillId="0" borderId="13" xfId="0" applyNumberFormat="1" applyFont="1" applyBorder="1"/>
    <xf numFmtId="0" fontId="9" fillId="0" borderId="10" xfId="3" applyFont="1" applyBorder="1" applyAlignment="1">
      <alignment vertical="center"/>
    </xf>
    <xf numFmtId="0" fontId="9" fillId="0" borderId="11" xfId="3" applyFont="1" applyBorder="1" applyAlignment="1">
      <alignment vertical="center"/>
    </xf>
    <xf numFmtId="0" fontId="2" fillId="0" borderId="7" xfId="0" applyFont="1" applyBorder="1"/>
    <xf numFmtId="0" fontId="2" fillId="0" borderId="15" xfId="0" applyFont="1" applyBorder="1"/>
    <xf numFmtId="0" fontId="13" fillId="0" borderId="10" xfId="0" applyFont="1" applyBorder="1" applyAlignment="1">
      <alignment horizontal="center" vertical="center" wrapText="1"/>
    </xf>
    <xf numFmtId="0" fontId="14" fillId="0" borderId="10" xfId="0" applyFont="1" applyBorder="1" applyAlignment="1">
      <alignment vertical="center" wrapText="1"/>
    </xf>
    <xf numFmtId="0" fontId="13" fillId="0" borderId="10" xfId="0" applyFont="1" applyBorder="1" applyAlignment="1">
      <alignment horizontal="center"/>
    </xf>
    <xf numFmtId="0" fontId="15" fillId="0" borderId="10" xfId="0" applyFont="1" applyBorder="1" applyAlignment="1">
      <alignment horizontal="center" wrapText="1"/>
    </xf>
    <xf numFmtId="2" fontId="13" fillId="0" borderId="10" xfId="3" applyNumberFormat="1" applyFont="1" applyBorder="1" applyAlignment="1">
      <alignment horizontal="center" wrapText="1"/>
    </xf>
    <xf numFmtId="9" fontId="13" fillId="0" borderId="10" xfId="3" applyNumberFormat="1" applyFont="1" applyBorder="1" applyAlignment="1">
      <alignment horizontal="center" wrapText="1"/>
    </xf>
    <xf numFmtId="2" fontId="2" fillId="0" borderId="10" xfId="0" applyNumberFormat="1" applyFont="1" applyBorder="1" applyAlignment="1">
      <alignment horizontal="center"/>
    </xf>
    <xf numFmtId="0" fontId="14" fillId="0" borderId="10" xfId="3" applyFont="1" applyBorder="1" applyAlignment="1">
      <alignment horizontal="center"/>
    </xf>
    <xf numFmtId="0" fontId="13" fillId="0" borderId="10" xfId="0" applyFont="1" applyBorder="1" applyAlignment="1">
      <alignment vertical="center"/>
    </xf>
    <xf numFmtId="0" fontId="13" fillId="0" borderId="9" xfId="0" applyFont="1" applyBorder="1" applyAlignment="1">
      <alignment horizontal="center" vertical="center"/>
    </xf>
    <xf numFmtId="4" fontId="12" fillId="0" borderId="22" xfId="0" applyNumberFormat="1" applyFont="1" applyBorder="1" applyAlignment="1">
      <alignment horizontal="center" vertical="center" wrapText="1"/>
    </xf>
    <xf numFmtId="0" fontId="13" fillId="0" borderId="0" xfId="0" applyFont="1" applyAlignment="1">
      <alignment vertical="center"/>
    </xf>
    <xf numFmtId="0" fontId="2" fillId="0" borderId="23" xfId="0" applyFont="1" applyBorder="1" applyAlignment="1">
      <alignment horizontal="center" vertical="center"/>
    </xf>
    <xf numFmtId="0" fontId="2" fillId="0" borderId="23" xfId="0" applyFont="1" applyBorder="1" applyAlignment="1">
      <alignment horizontal="left" vertical="center" wrapText="1"/>
    </xf>
    <xf numFmtId="0" fontId="2" fillId="0" borderId="23" xfId="0" applyFont="1" applyBorder="1" applyAlignment="1">
      <alignment horizontal="center"/>
    </xf>
    <xf numFmtId="2" fontId="2" fillId="0" borderId="23" xfId="0" applyNumberFormat="1" applyFont="1" applyBorder="1"/>
    <xf numFmtId="9" fontId="2" fillId="0" borderId="23" xfId="0" applyNumberFormat="1" applyFont="1" applyBorder="1" applyAlignment="1">
      <alignment horizontal="center"/>
    </xf>
    <xf numFmtId="0" fontId="0" fillId="0" borderId="19" xfId="0" applyBorder="1"/>
    <xf numFmtId="0" fontId="0" fillId="0" borderId="10" xfId="0" applyBorder="1" applyAlignment="1">
      <alignment horizontal="center"/>
    </xf>
    <xf numFmtId="2" fontId="5" fillId="0" borderId="10" xfId="0" applyNumberFormat="1" applyFont="1" applyBorder="1" applyAlignment="1">
      <alignment horizontal="right"/>
    </xf>
    <xf numFmtId="2" fontId="11" fillId="0" borderId="10" xfId="0" applyNumberFormat="1" applyFont="1" applyBorder="1"/>
    <xf numFmtId="2" fontId="5" fillId="0" borderId="10" xfId="0" applyNumberFormat="1" applyFont="1" applyBorder="1" applyAlignment="1">
      <alignment horizontal="right" vertical="center"/>
    </xf>
    <xf numFmtId="2" fontId="11" fillId="0" borderId="0" xfId="0" applyNumberFormat="1" applyFont="1" applyAlignment="1">
      <alignment horizontal="right"/>
    </xf>
    <xf numFmtId="2" fontId="8" fillId="0" borderId="9" xfId="3" applyNumberFormat="1" applyFont="1" applyBorder="1" applyAlignment="1">
      <alignment vertical="center"/>
    </xf>
    <xf numFmtId="2" fontId="2" fillId="0" borderId="24" xfId="0" applyNumberFormat="1" applyFont="1" applyBorder="1"/>
    <xf numFmtId="2" fontId="8" fillId="0" borderId="10" xfId="3" applyNumberFormat="1" applyFont="1" applyBorder="1" applyAlignment="1">
      <alignment horizontal="right" vertical="center"/>
    </xf>
    <xf numFmtId="2" fontId="11" fillId="0" borderId="10" xfId="0" applyNumberFormat="1" applyFont="1" applyBorder="1" applyAlignment="1">
      <alignment horizontal="right"/>
    </xf>
    <xf numFmtId="0" fontId="0" fillId="0" borderId="11" xfId="0" applyBorder="1"/>
    <xf numFmtId="0" fontId="13" fillId="0" borderId="26" xfId="0" applyFont="1" applyBorder="1" applyAlignment="1">
      <alignment horizontal="center" vertical="center"/>
    </xf>
    <xf numFmtId="4" fontId="12" fillId="0" borderId="27" xfId="0" applyNumberFormat="1" applyFont="1" applyBorder="1" applyAlignment="1">
      <alignment horizontal="center" vertical="center" wrapText="1"/>
    </xf>
    <xf numFmtId="0" fontId="2" fillId="0" borderId="23" xfId="0" applyFont="1" applyBorder="1" applyAlignment="1">
      <alignment vertical="center" wrapText="1"/>
    </xf>
    <xf numFmtId="0" fontId="17" fillId="0" borderId="10" xfId="0" applyFont="1" applyBorder="1"/>
    <xf numFmtId="4" fontId="18" fillId="2" borderId="10" xfId="0" applyNumberFormat="1" applyFont="1" applyFill="1" applyBorder="1"/>
    <xf numFmtId="4" fontId="19" fillId="3" borderId="10" xfId="0" applyNumberFormat="1" applyFont="1" applyFill="1" applyBorder="1"/>
    <xf numFmtId="1" fontId="2" fillId="0" borderId="10" xfId="0" applyNumberFormat="1" applyFont="1" applyBorder="1" applyAlignment="1">
      <alignment horizontal="center" vertical="center"/>
    </xf>
    <xf numFmtId="0" fontId="4" fillId="3" borderId="1" xfId="2" applyFont="1" applyFill="1" applyBorder="1" applyAlignment="1">
      <alignment horizontal="center" vertical="center"/>
    </xf>
    <xf numFmtId="0" fontId="4" fillId="3" borderId="2" xfId="2" applyFont="1" applyFill="1" applyBorder="1" applyAlignment="1">
      <alignment horizontal="center" vertical="center" wrapText="1"/>
    </xf>
    <xf numFmtId="0" fontId="4" fillId="3" borderId="3" xfId="2" applyFont="1" applyFill="1" applyBorder="1" applyAlignment="1">
      <alignment horizontal="center" vertical="center" wrapText="1"/>
    </xf>
    <xf numFmtId="0" fontId="4" fillId="3" borderId="4" xfId="2" applyFont="1" applyFill="1" applyBorder="1" applyAlignment="1">
      <alignment horizontal="center" vertical="center" wrapText="1"/>
    </xf>
    <xf numFmtId="0" fontId="4" fillId="3" borderId="5" xfId="2" applyFont="1" applyFill="1" applyBorder="1" applyAlignment="1">
      <alignment horizontal="center" vertical="center"/>
    </xf>
    <xf numFmtId="0" fontId="4" fillId="3" borderId="6" xfId="2" applyFont="1" applyFill="1" applyBorder="1" applyAlignment="1">
      <alignment horizontal="center" vertical="center"/>
    </xf>
    <xf numFmtId="0" fontId="4" fillId="3" borderId="7" xfId="2" applyFont="1" applyFill="1" applyBorder="1" applyAlignment="1">
      <alignment horizontal="center" vertical="center"/>
    </xf>
    <xf numFmtId="0" fontId="4" fillId="3" borderId="0" xfId="2" applyFont="1" applyFill="1" applyAlignment="1">
      <alignment horizontal="center" vertical="center"/>
    </xf>
    <xf numFmtId="0" fontId="4" fillId="3" borderId="8" xfId="2" applyFont="1" applyFill="1" applyBorder="1" applyAlignment="1">
      <alignment horizontal="center" vertical="center"/>
    </xf>
    <xf numFmtId="0" fontId="5" fillId="4" borderId="10" xfId="0" applyFont="1" applyFill="1" applyBorder="1" applyAlignment="1">
      <alignment horizontal="left" vertical="center"/>
    </xf>
    <xf numFmtId="0" fontId="2" fillId="4" borderId="10" xfId="0" applyFont="1" applyFill="1" applyBorder="1"/>
    <xf numFmtId="2" fontId="0" fillId="0" borderId="0" xfId="0" applyNumberFormat="1"/>
    <xf numFmtId="2" fontId="14" fillId="0" borderId="10" xfId="3" applyNumberFormat="1" applyFont="1" applyBorder="1" applyAlignment="1">
      <alignment horizontal="center"/>
    </xf>
    <xf numFmtId="0" fontId="8" fillId="4" borderId="13" xfId="3" applyFont="1" applyFill="1" applyBorder="1" applyAlignment="1">
      <alignment horizontal="left"/>
    </xf>
    <xf numFmtId="0" fontId="8" fillId="4" borderId="9" xfId="3" applyFont="1" applyFill="1" applyBorder="1" applyAlignment="1">
      <alignment horizontal="left"/>
    </xf>
    <xf numFmtId="0" fontId="8" fillId="4" borderId="9" xfId="3" applyFont="1" applyFill="1" applyBorder="1" applyAlignment="1">
      <alignment vertical="center"/>
    </xf>
    <xf numFmtId="0" fontId="8" fillId="4" borderId="14" xfId="3" applyFont="1" applyFill="1" applyBorder="1" applyAlignment="1">
      <alignment vertical="center"/>
    </xf>
    <xf numFmtId="0" fontId="8" fillId="4" borderId="12" xfId="3" applyFont="1" applyFill="1" applyBorder="1" applyAlignment="1">
      <alignment vertical="center"/>
    </xf>
    <xf numFmtId="0" fontId="2" fillId="4" borderId="10" xfId="0" applyFont="1" applyFill="1" applyBorder="1" applyAlignment="1">
      <alignment wrapText="1"/>
    </xf>
    <xf numFmtId="2" fontId="5" fillId="4" borderId="10" xfId="0" applyNumberFormat="1" applyFont="1" applyFill="1" applyBorder="1"/>
    <xf numFmtId="0" fontId="8" fillId="4" borderId="10" xfId="3" applyFont="1" applyFill="1" applyBorder="1" applyAlignment="1">
      <alignment vertical="center"/>
    </xf>
    <xf numFmtId="0" fontId="5" fillId="4" borderId="12" xfId="0" applyFont="1" applyFill="1" applyBorder="1" applyAlignment="1">
      <alignment horizontal="left"/>
    </xf>
    <xf numFmtId="2" fontId="2" fillId="4" borderId="10" xfId="0" applyNumberFormat="1" applyFont="1" applyFill="1" applyBorder="1"/>
    <xf numFmtId="0" fontId="10" fillId="4" borderId="10" xfId="0" applyFont="1" applyFill="1" applyBorder="1"/>
    <xf numFmtId="0" fontId="5" fillId="4" borderId="10" xfId="0" applyFont="1" applyFill="1" applyBorder="1"/>
    <xf numFmtId="0" fontId="0" fillId="4" borderId="10" xfId="0" applyFill="1" applyBorder="1"/>
    <xf numFmtId="2" fontId="2" fillId="4" borderId="19" xfId="0" applyNumberFormat="1" applyFont="1" applyFill="1" applyBorder="1"/>
    <xf numFmtId="0" fontId="5" fillId="4" borderId="0" xfId="0" applyFont="1" applyFill="1" applyAlignment="1">
      <alignment horizontal="left" vertical="center"/>
    </xf>
    <xf numFmtId="0" fontId="10" fillId="4" borderId="0" xfId="0" applyFont="1" applyFill="1"/>
    <xf numFmtId="0" fontId="5" fillId="4" borderId="0" xfId="0" applyFont="1" applyFill="1"/>
    <xf numFmtId="0" fontId="0" fillId="4" borderId="0" xfId="0" applyFill="1"/>
    <xf numFmtId="2" fontId="2" fillId="4" borderId="13" xfId="0" applyNumberFormat="1" applyFont="1" applyFill="1" applyBorder="1"/>
    <xf numFmtId="0" fontId="8" fillId="4" borderId="13" xfId="3" applyFont="1" applyFill="1" applyBorder="1" applyAlignment="1">
      <alignment vertical="center"/>
    </xf>
    <xf numFmtId="0" fontId="8" fillId="4" borderId="15" xfId="3" applyFont="1" applyFill="1" applyBorder="1" applyAlignment="1">
      <alignment vertical="center"/>
    </xf>
    <xf numFmtId="0" fontId="0" fillId="0" borderId="0" xfId="0" applyAlignment="1">
      <alignment horizontal="left"/>
    </xf>
    <xf numFmtId="0" fontId="0" fillId="0" borderId="0" xfId="0" applyAlignment="1">
      <alignment horizontal="right"/>
    </xf>
    <xf numFmtId="0" fontId="5" fillId="0" borderId="13"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5" fillId="0" borderId="13" xfId="0" applyFont="1" applyBorder="1" applyAlignment="1">
      <alignment horizontal="center"/>
    </xf>
    <xf numFmtId="0" fontId="5" fillId="0" borderId="9" xfId="0" applyFont="1" applyBorder="1" applyAlignment="1">
      <alignment horizontal="center"/>
    </xf>
    <xf numFmtId="0" fontId="5" fillId="0" borderId="11" xfId="0" applyFont="1" applyBorder="1" applyAlignment="1">
      <alignment horizontal="center"/>
    </xf>
    <xf numFmtId="0" fontId="5" fillId="4" borderId="10" xfId="0" applyFont="1" applyFill="1" applyBorder="1" applyAlignment="1">
      <alignment horizontal="left" vertical="center"/>
    </xf>
    <xf numFmtId="0" fontId="5" fillId="0" borderId="10" xfId="0" applyFont="1" applyBorder="1" applyAlignment="1">
      <alignment horizontal="center" vertical="center"/>
    </xf>
    <xf numFmtId="0" fontId="6" fillId="0" borderId="10" xfId="0" applyFont="1" applyBorder="1" applyAlignment="1">
      <alignment horizontal="center" vertical="center"/>
    </xf>
    <xf numFmtId="0" fontId="20" fillId="4" borderId="0" xfId="0" applyFont="1" applyFill="1" applyAlignment="1">
      <alignment horizontal="center" vertical="center"/>
    </xf>
    <xf numFmtId="0" fontId="6" fillId="0" borderId="13" xfId="0" applyFont="1" applyBorder="1" applyAlignment="1">
      <alignment horizontal="center" vertical="center"/>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2" fillId="4" borderId="17" xfId="0" applyFont="1" applyFill="1" applyBorder="1" applyAlignment="1">
      <alignment horizontal="center" vertical="center"/>
    </xf>
    <xf numFmtId="0" fontId="5" fillId="4" borderId="10" xfId="0" applyFont="1" applyFill="1" applyBorder="1" applyAlignment="1">
      <alignment horizontal="left"/>
    </xf>
    <xf numFmtId="0" fontId="5" fillId="0" borderId="16"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4" borderId="9" xfId="0" applyFont="1" applyFill="1" applyBorder="1" applyAlignment="1">
      <alignment horizontal="center" vertical="center"/>
    </xf>
    <xf numFmtId="0" fontId="5" fillId="4" borderId="11" xfId="0" applyFont="1" applyFill="1" applyBorder="1" applyAlignment="1">
      <alignment horizontal="center" vertical="center"/>
    </xf>
    <xf numFmtId="0" fontId="5" fillId="0" borderId="10" xfId="0" applyFont="1" applyBorder="1" applyAlignment="1">
      <alignment horizontal="center"/>
    </xf>
    <xf numFmtId="0" fontId="5" fillId="4" borderId="9" xfId="0" applyFont="1" applyFill="1" applyBorder="1" applyAlignment="1">
      <alignment horizontal="left"/>
    </xf>
    <xf numFmtId="0" fontId="5" fillId="0" borderId="20" xfId="0" applyFont="1" applyBorder="1" applyAlignment="1">
      <alignment horizontal="center"/>
    </xf>
    <xf numFmtId="0" fontId="5" fillId="0" borderId="3" xfId="0" applyFont="1" applyBorder="1" applyAlignment="1">
      <alignment horizontal="center"/>
    </xf>
    <xf numFmtId="0" fontId="5" fillId="0" borderId="21" xfId="0" applyFont="1" applyBorder="1" applyAlignment="1">
      <alignment horizontal="center"/>
    </xf>
    <xf numFmtId="0" fontId="5" fillId="4" borderId="9" xfId="0" applyFont="1" applyFill="1" applyBorder="1" applyAlignment="1">
      <alignment horizontal="left" vertical="center"/>
    </xf>
    <xf numFmtId="0" fontId="5" fillId="0" borderId="13" xfId="0" applyFont="1" applyBorder="1" applyAlignment="1">
      <alignment horizontal="center" wrapText="1"/>
    </xf>
    <xf numFmtId="0" fontId="5" fillId="0" borderId="9" xfId="0" applyFont="1" applyBorder="1" applyAlignment="1">
      <alignment horizontal="center" wrapText="1"/>
    </xf>
    <xf numFmtId="0" fontId="5" fillId="0" borderId="11" xfId="0" applyFont="1" applyBorder="1" applyAlignment="1">
      <alignment horizontal="center" wrapText="1"/>
    </xf>
    <xf numFmtId="0" fontId="16" fillId="4" borderId="13" xfId="0" applyFont="1" applyFill="1" applyBorder="1" applyAlignment="1">
      <alignment horizontal="left"/>
    </xf>
    <xf numFmtId="0" fontId="16" fillId="4" borderId="11" xfId="0" applyFont="1" applyFill="1" applyBorder="1" applyAlignment="1">
      <alignment horizontal="left"/>
    </xf>
    <xf numFmtId="0" fontId="17" fillId="0" borderId="13" xfId="0" applyFont="1" applyBorder="1" applyAlignment="1">
      <alignment horizontal="left"/>
    </xf>
    <xf numFmtId="0" fontId="17" fillId="0" borderId="11" xfId="0" applyFont="1" applyBorder="1" applyAlignment="1">
      <alignment horizontal="left"/>
    </xf>
    <xf numFmtId="0" fontId="12" fillId="4" borderId="12" xfId="0" applyFont="1" applyFill="1" applyBorder="1" applyAlignment="1">
      <alignment horizontal="left" vertical="center"/>
    </xf>
    <xf numFmtId="0" fontId="12" fillId="0" borderId="13" xfId="0" applyFont="1" applyBorder="1" applyAlignment="1">
      <alignment horizontal="left" vertical="center"/>
    </xf>
    <xf numFmtId="0" fontId="12" fillId="0" borderId="9" xfId="0" applyFont="1" applyBorder="1" applyAlignment="1">
      <alignment horizontal="left" vertical="center"/>
    </xf>
    <xf numFmtId="0" fontId="12" fillId="0" borderId="25" xfId="0" applyFont="1" applyBorder="1" applyAlignment="1">
      <alignment horizontal="left" vertical="center"/>
    </xf>
    <xf numFmtId="0" fontId="12" fillId="0" borderId="26" xfId="0" applyFont="1" applyBorder="1" applyAlignment="1">
      <alignment horizontal="left" vertical="center"/>
    </xf>
    <xf numFmtId="2" fontId="2" fillId="0" borderId="10" xfId="0" applyNumberFormat="1" applyFont="1" applyBorder="1" applyAlignment="1">
      <alignment wrapText="1"/>
    </xf>
  </cellXfs>
  <cellStyles count="4">
    <cellStyle name="Dziesiętny" xfId="1" builtinId="3"/>
    <cellStyle name="Normalny" xfId="0" builtinId="0"/>
    <cellStyle name="Normalny 2" xfId="3" xr:uid="{151E9247-B2A6-496E-8A34-52A612EB6B07}"/>
    <cellStyle name="Normalny 3" xfId="2" xr:uid="{59B6ADD4-4C71-439D-B067-86F47C0DDD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28575</xdr:colOff>
      <xdr:row>127</xdr:row>
      <xdr:rowOff>0</xdr:rowOff>
    </xdr:from>
    <xdr:to>
      <xdr:col>4</xdr:col>
      <xdr:colOff>104775</xdr:colOff>
      <xdr:row>127</xdr:row>
      <xdr:rowOff>85725</xdr:rowOff>
    </xdr:to>
    <xdr:sp macro="" textlink="">
      <xdr:nvSpPr>
        <xdr:cNvPr id="2" name="Text Box 1">
          <a:extLst>
            <a:ext uri="{FF2B5EF4-FFF2-40B4-BE49-F238E27FC236}">
              <a16:creationId xmlns:a16="http://schemas.microsoft.com/office/drawing/2014/main" id="{B9A42E1E-8A71-477E-99E4-E93384C05D19}"/>
            </a:ext>
          </a:extLst>
        </xdr:cNvPr>
        <xdr:cNvSpPr txBox="1">
          <a:spLocks noChangeArrowheads="1"/>
        </xdr:cNvSpPr>
      </xdr:nvSpPr>
      <xdr:spPr bwMode="auto">
        <a:xfrm>
          <a:off x="5095875" y="3133725"/>
          <a:ext cx="76200" cy="85725"/>
        </a:xfrm>
        <a:prstGeom prst="rect">
          <a:avLst/>
        </a:prstGeom>
        <a:noFill/>
        <a:ln w="9525">
          <a:noFill/>
          <a:miter lim="800000"/>
          <a:headEnd/>
          <a:tailEnd/>
        </a:ln>
      </xdr:spPr>
    </xdr:sp>
    <xdr:clientData/>
  </xdr:twoCellAnchor>
  <xdr:twoCellAnchor editAs="oneCell">
    <xdr:from>
      <xdr:col>4</xdr:col>
      <xdr:colOff>28575</xdr:colOff>
      <xdr:row>131</xdr:row>
      <xdr:rowOff>0</xdr:rowOff>
    </xdr:from>
    <xdr:to>
      <xdr:col>4</xdr:col>
      <xdr:colOff>104775</xdr:colOff>
      <xdr:row>131</xdr:row>
      <xdr:rowOff>85725</xdr:rowOff>
    </xdr:to>
    <xdr:sp macro="" textlink="">
      <xdr:nvSpPr>
        <xdr:cNvPr id="3" name="Text Box 1">
          <a:extLst>
            <a:ext uri="{FF2B5EF4-FFF2-40B4-BE49-F238E27FC236}">
              <a16:creationId xmlns:a16="http://schemas.microsoft.com/office/drawing/2014/main" id="{C13214B5-F3EE-470D-B47A-764DF16D1C4A}"/>
            </a:ext>
          </a:extLst>
        </xdr:cNvPr>
        <xdr:cNvSpPr txBox="1">
          <a:spLocks noChangeArrowheads="1"/>
        </xdr:cNvSpPr>
      </xdr:nvSpPr>
      <xdr:spPr bwMode="auto">
        <a:xfrm>
          <a:off x="5095875" y="1504950"/>
          <a:ext cx="76200" cy="85725"/>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75659-F2DA-4BA7-AF31-58F7B1EA544F}">
  <sheetPr>
    <pageSetUpPr fitToPage="1"/>
  </sheetPr>
  <dimension ref="B1:L142"/>
  <sheetViews>
    <sheetView tabSelected="1" topLeftCell="A137" workbookViewId="0">
      <selection activeCell="H137" sqref="H137"/>
    </sheetView>
  </sheetViews>
  <sheetFormatPr defaultRowHeight="15"/>
  <cols>
    <col min="2" max="2" width="18.28515625" customWidth="1"/>
    <col min="3" max="3" width="50.85546875" customWidth="1"/>
    <col min="4" max="4" width="12.140625" customWidth="1"/>
    <col min="5" max="5" width="11.42578125" customWidth="1"/>
    <col min="6" max="6" width="12.5703125" customWidth="1"/>
    <col min="7" max="7" width="11.5703125" customWidth="1"/>
    <col min="8" max="8" width="12.140625" customWidth="1"/>
    <col min="9" max="9" width="12" customWidth="1"/>
    <col min="10" max="10" width="11.7109375" customWidth="1"/>
    <col min="11" max="11" width="11.5703125" customWidth="1"/>
    <col min="12" max="12" width="14.5703125" customWidth="1"/>
  </cols>
  <sheetData>
    <row r="1" spans="2:12">
      <c r="B1" s="111" t="s">
        <v>143</v>
      </c>
      <c r="C1" s="111"/>
      <c r="J1" s="112" t="s">
        <v>144</v>
      </c>
      <c r="K1" s="112"/>
      <c r="L1" s="112"/>
    </row>
    <row r="2" spans="2:12" ht="18">
      <c r="B2" s="122" t="s">
        <v>142</v>
      </c>
      <c r="C2" s="122"/>
      <c r="D2" s="122"/>
      <c r="E2" s="122"/>
      <c r="F2" s="122"/>
      <c r="G2" s="122"/>
      <c r="H2" s="122"/>
      <c r="I2" s="122"/>
      <c r="J2" s="122"/>
      <c r="K2" s="122"/>
      <c r="L2" s="122"/>
    </row>
    <row r="3" spans="2:12" ht="17.25" thickBot="1">
      <c r="B3" s="126"/>
      <c r="C3" s="126"/>
      <c r="D3" s="126"/>
      <c r="E3" s="126"/>
      <c r="F3" s="126"/>
      <c r="G3" s="126"/>
      <c r="H3" s="126"/>
      <c r="I3" s="126"/>
      <c r="J3" s="126"/>
      <c r="K3" s="126"/>
      <c r="L3" s="126"/>
    </row>
    <row r="4" spans="2:12" ht="41.25" thickBot="1">
      <c r="B4" s="77" t="s">
        <v>0</v>
      </c>
      <c r="C4" s="78" t="s">
        <v>1</v>
      </c>
      <c r="D4" s="79" t="s">
        <v>2</v>
      </c>
      <c r="E4" s="78" t="s">
        <v>3</v>
      </c>
      <c r="F4" s="78" t="s">
        <v>4</v>
      </c>
      <c r="G4" s="78" t="s">
        <v>5</v>
      </c>
      <c r="H4" s="78" t="s">
        <v>6</v>
      </c>
      <c r="I4" s="78" t="s">
        <v>7</v>
      </c>
      <c r="J4" s="78" t="s">
        <v>8</v>
      </c>
      <c r="K4" s="80" t="s">
        <v>9</v>
      </c>
      <c r="L4" s="81" t="s">
        <v>10</v>
      </c>
    </row>
    <row r="5" spans="2:12">
      <c r="B5" s="82">
        <v>1</v>
      </c>
      <c r="C5" s="83">
        <v>2</v>
      </c>
      <c r="D5" s="83">
        <v>3</v>
      </c>
      <c r="E5" s="83">
        <v>4</v>
      </c>
      <c r="F5" s="84">
        <v>5</v>
      </c>
      <c r="G5" s="83">
        <v>6</v>
      </c>
      <c r="H5" s="83">
        <v>7</v>
      </c>
      <c r="I5" s="83">
        <v>8</v>
      </c>
      <c r="J5" s="83">
        <v>9</v>
      </c>
      <c r="K5" s="85">
        <v>10</v>
      </c>
      <c r="L5" s="83">
        <v>11</v>
      </c>
    </row>
    <row r="6" spans="2:12" ht="16.5">
      <c r="B6" s="119" t="s">
        <v>97</v>
      </c>
      <c r="C6" s="119"/>
      <c r="D6" s="86"/>
      <c r="E6" s="86"/>
      <c r="F6" s="86"/>
      <c r="G6" s="86"/>
      <c r="H6" s="86"/>
      <c r="I6" s="86"/>
      <c r="J6" s="86"/>
      <c r="K6" s="86"/>
      <c r="L6" s="87"/>
    </row>
    <row r="7" spans="2:12" ht="77.25" customHeight="1">
      <c r="B7" s="2">
        <v>1</v>
      </c>
      <c r="C7" s="10" t="s">
        <v>11</v>
      </c>
      <c r="D7" s="4" t="s">
        <v>12</v>
      </c>
      <c r="E7" s="4" t="s">
        <v>12</v>
      </c>
      <c r="F7" s="4">
        <v>70</v>
      </c>
      <c r="G7" s="5"/>
      <c r="H7" s="6"/>
      <c r="I7" s="5">
        <f>SUM(G7*(1+H7))</f>
        <v>0</v>
      </c>
      <c r="J7" s="5">
        <f t="shared" ref="J7:J14" si="0">(F7*G7)</f>
        <v>0</v>
      </c>
      <c r="K7" s="5">
        <f t="shared" ref="K7:K14" si="1">(F7*I7)</f>
        <v>0</v>
      </c>
      <c r="L7" s="1"/>
    </row>
    <row r="8" spans="2:12" ht="103.5" customHeight="1">
      <c r="B8" s="2">
        <v>2</v>
      </c>
      <c r="C8" s="7" t="s">
        <v>13</v>
      </c>
      <c r="D8" s="4" t="s">
        <v>12</v>
      </c>
      <c r="E8" s="4" t="s">
        <v>12</v>
      </c>
      <c r="F8" s="4">
        <v>3</v>
      </c>
      <c r="G8" s="5"/>
      <c r="H8" s="6"/>
      <c r="I8" s="5">
        <f t="shared" ref="I8:I14" si="2">SUM(G8*(1+H8))</f>
        <v>0</v>
      </c>
      <c r="J8" s="5">
        <f t="shared" si="0"/>
        <v>0</v>
      </c>
      <c r="K8" s="5">
        <f t="shared" si="1"/>
        <v>0</v>
      </c>
      <c r="L8" s="1"/>
    </row>
    <row r="9" spans="2:12" ht="16.5">
      <c r="B9" s="2">
        <v>3</v>
      </c>
      <c r="C9" s="7" t="s">
        <v>96</v>
      </c>
      <c r="D9" s="4" t="s">
        <v>12</v>
      </c>
      <c r="E9" s="4" t="s">
        <v>12</v>
      </c>
      <c r="F9" s="4">
        <v>3</v>
      </c>
      <c r="G9" s="5"/>
      <c r="H9" s="6"/>
      <c r="I9" s="5">
        <f t="shared" si="2"/>
        <v>0</v>
      </c>
      <c r="J9" s="5">
        <f t="shared" si="0"/>
        <v>0</v>
      </c>
      <c r="K9" s="5">
        <f t="shared" si="1"/>
        <v>0</v>
      </c>
      <c r="L9" s="12"/>
    </row>
    <row r="10" spans="2:12" ht="80.25" customHeight="1">
      <c r="B10" s="2">
        <v>4</v>
      </c>
      <c r="C10" s="11" t="s">
        <v>14</v>
      </c>
      <c r="D10" s="4" t="s">
        <v>12</v>
      </c>
      <c r="E10" s="4" t="s">
        <v>12</v>
      </c>
      <c r="F10" s="4">
        <v>3</v>
      </c>
      <c r="G10" s="5"/>
      <c r="H10" s="6"/>
      <c r="I10" s="5">
        <f t="shared" si="2"/>
        <v>0</v>
      </c>
      <c r="J10" s="5">
        <f t="shared" si="0"/>
        <v>0</v>
      </c>
      <c r="K10" s="5">
        <f t="shared" si="1"/>
        <v>0</v>
      </c>
      <c r="L10" s="1"/>
    </row>
    <row r="11" spans="2:12" ht="80.25" customHeight="1">
      <c r="B11" s="2">
        <v>5</v>
      </c>
      <c r="C11" s="11" t="s">
        <v>15</v>
      </c>
      <c r="D11" s="4" t="s">
        <v>12</v>
      </c>
      <c r="E11" s="4" t="s">
        <v>12</v>
      </c>
      <c r="F11" s="4">
        <v>3</v>
      </c>
      <c r="G11" s="5"/>
      <c r="H11" s="6"/>
      <c r="I11" s="5">
        <f t="shared" si="2"/>
        <v>0</v>
      </c>
      <c r="J11" s="5">
        <f t="shared" si="0"/>
        <v>0</v>
      </c>
      <c r="K11" s="5">
        <f t="shared" si="1"/>
        <v>0</v>
      </c>
      <c r="L11" s="1"/>
    </row>
    <row r="12" spans="2:12" ht="45.75" customHeight="1">
      <c r="B12" s="2">
        <v>6</v>
      </c>
      <c r="C12" s="7" t="s">
        <v>16</v>
      </c>
      <c r="D12" s="4" t="s">
        <v>12</v>
      </c>
      <c r="E12" s="4" t="s">
        <v>12</v>
      </c>
      <c r="F12" s="4">
        <v>3</v>
      </c>
      <c r="G12" s="5"/>
      <c r="H12" s="6"/>
      <c r="I12" s="5">
        <f t="shared" si="2"/>
        <v>0</v>
      </c>
      <c r="J12" s="5">
        <f t="shared" si="0"/>
        <v>0</v>
      </c>
      <c r="K12" s="5">
        <f t="shared" si="1"/>
        <v>0</v>
      </c>
      <c r="L12" s="1"/>
    </row>
    <row r="13" spans="2:12" ht="68.25" customHeight="1">
      <c r="B13" s="2">
        <v>7</v>
      </c>
      <c r="C13" s="7" t="s">
        <v>17</v>
      </c>
      <c r="D13" s="4" t="s">
        <v>12</v>
      </c>
      <c r="E13" s="4" t="s">
        <v>12</v>
      </c>
      <c r="F13" s="4">
        <v>3</v>
      </c>
      <c r="G13" s="5"/>
      <c r="H13" s="6"/>
      <c r="I13" s="5">
        <f t="shared" si="2"/>
        <v>0</v>
      </c>
      <c r="J13" s="5">
        <f t="shared" si="0"/>
        <v>0</v>
      </c>
      <c r="K13" s="5">
        <f t="shared" si="1"/>
        <v>0</v>
      </c>
      <c r="L13" s="1"/>
    </row>
    <row r="14" spans="2:12" ht="217.5" customHeight="1">
      <c r="B14" s="2">
        <v>8</v>
      </c>
      <c r="C14" s="7" t="s">
        <v>127</v>
      </c>
      <c r="D14" s="4" t="s">
        <v>12</v>
      </c>
      <c r="E14" s="4" t="s">
        <v>12</v>
      </c>
      <c r="F14" s="4">
        <v>3</v>
      </c>
      <c r="G14" s="5"/>
      <c r="H14" s="6"/>
      <c r="I14" s="5">
        <f t="shared" si="2"/>
        <v>0</v>
      </c>
      <c r="J14" s="5">
        <f t="shared" si="0"/>
        <v>0</v>
      </c>
      <c r="K14" s="5">
        <f t="shared" si="1"/>
        <v>0</v>
      </c>
      <c r="L14" s="1"/>
    </row>
    <row r="15" spans="2:12" ht="16.5">
      <c r="B15" s="121" t="s">
        <v>18</v>
      </c>
      <c r="C15" s="121"/>
      <c r="D15" s="121"/>
      <c r="E15" s="121"/>
      <c r="F15" s="121"/>
      <c r="G15" s="121"/>
      <c r="H15" s="121"/>
      <c r="I15" s="121"/>
      <c r="J15" s="8">
        <f>SUM(J7,J8,J9,J10,J11,J12,J13,J14)</f>
        <v>0</v>
      </c>
      <c r="K15" s="8">
        <f>SUM(K7,K8,K9,K10,K11,K12,K13,K14)</f>
        <v>0</v>
      </c>
      <c r="L15" s="1"/>
    </row>
    <row r="16" spans="2:12" ht="16.5">
      <c r="B16" s="119" t="s">
        <v>99</v>
      </c>
      <c r="C16" s="119"/>
      <c r="D16" s="86"/>
      <c r="E16" s="86"/>
      <c r="F16" s="86"/>
      <c r="G16" s="86"/>
      <c r="H16" s="86"/>
      <c r="I16" s="86"/>
      <c r="J16" s="86"/>
      <c r="K16" s="86"/>
      <c r="L16" s="87"/>
    </row>
    <row r="17" spans="2:12" ht="93.75" customHeight="1">
      <c r="B17" s="2">
        <v>1</v>
      </c>
      <c r="C17" s="7" t="s">
        <v>19</v>
      </c>
      <c r="D17" s="4" t="s">
        <v>12</v>
      </c>
      <c r="E17" s="4" t="s">
        <v>12</v>
      </c>
      <c r="F17" s="4">
        <v>40</v>
      </c>
      <c r="G17" s="5"/>
      <c r="H17" s="14"/>
      <c r="I17" s="5">
        <f>SUM(G17*(1+H17))</f>
        <v>0</v>
      </c>
      <c r="J17" s="5">
        <f>(F17*G17)</f>
        <v>0</v>
      </c>
      <c r="K17" s="5">
        <f>(F17*I17)</f>
        <v>0</v>
      </c>
      <c r="L17" s="1"/>
    </row>
    <row r="18" spans="2:12" ht="76.5" customHeight="1">
      <c r="B18" s="2">
        <v>2</v>
      </c>
      <c r="C18" s="7" t="s">
        <v>20</v>
      </c>
      <c r="D18" s="4" t="s">
        <v>12</v>
      </c>
      <c r="E18" s="4" t="s">
        <v>12</v>
      </c>
      <c r="F18" s="4">
        <v>2</v>
      </c>
      <c r="G18" s="5"/>
      <c r="H18" s="14"/>
      <c r="I18" s="5">
        <f t="shared" ref="I18:I20" si="3">SUM(G18*(1+H18))</f>
        <v>0</v>
      </c>
      <c r="J18" s="5">
        <f>(F18*G18)</f>
        <v>0</v>
      </c>
      <c r="K18" s="5">
        <f>(F18*I18)</f>
        <v>0</v>
      </c>
      <c r="L18" s="1"/>
    </row>
    <row r="19" spans="2:12" ht="87" customHeight="1">
      <c r="B19" s="2">
        <v>3</v>
      </c>
      <c r="C19" s="7" t="s">
        <v>77</v>
      </c>
      <c r="D19" s="4" t="s">
        <v>12</v>
      </c>
      <c r="E19" s="4" t="s">
        <v>12</v>
      </c>
      <c r="F19" s="4">
        <v>3</v>
      </c>
      <c r="G19" s="5"/>
      <c r="H19" s="14"/>
      <c r="I19" s="5">
        <f t="shared" si="3"/>
        <v>0</v>
      </c>
      <c r="J19" s="5">
        <f t="shared" ref="J19" si="4">(F19*G19)</f>
        <v>0</v>
      </c>
      <c r="K19" s="5">
        <f t="shared" ref="K19" si="5">(F19*I19)</f>
        <v>0</v>
      </c>
      <c r="L19" s="1"/>
    </row>
    <row r="20" spans="2:12" ht="64.5" customHeight="1">
      <c r="B20" s="2">
        <v>4</v>
      </c>
      <c r="C20" s="7" t="s">
        <v>21</v>
      </c>
      <c r="D20" s="4" t="s">
        <v>12</v>
      </c>
      <c r="E20" s="4" t="s">
        <v>12</v>
      </c>
      <c r="F20" s="4">
        <v>2</v>
      </c>
      <c r="G20" s="5"/>
      <c r="H20" s="14"/>
      <c r="I20" s="5">
        <f t="shared" si="3"/>
        <v>0</v>
      </c>
      <c r="J20" s="5">
        <f>(F20*G20)</f>
        <v>0</v>
      </c>
      <c r="K20" s="5">
        <f>(F20*I20)</f>
        <v>0</v>
      </c>
      <c r="L20" s="1"/>
    </row>
    <row r="21" spans="2:12" ht="16.5">
      <c r="B21" s="123" t="s">
        <v>18</v>
      </c>
      <c r="C21" s="124"/>
      <c r="D21" s="124"/>
      <c r="E21" s="124"/>
      <c r="F21" s="124"/>
      <c r="G21" s="124"/>
      <c r="H21" s="124"/>
      <c r="I21" s="125"/>
      <c r="J21" s="8">
        <f>SUM(J17,J18,J19,J20)</f>
        <v>0</v>
      </c>
      <c r="K21" s="8">
        <f>SUM(K17,K18,K19,K20)</f>
        <v>0</v>
      </c>
      <c r="L21" s="12"/>
    </row>
    <row r="22" spans="2:12" ht="30" customHeight="1">
      <c r="B22" s="119" t="s">
        <v>98</v>
      </c>
      <c r="C22" s="119"/>
      <c r="D22" s="86"/>
      <c r="E22" s="86"/>
      <c r="F22" s="86"/>
      <c r="G22" s="86"/>
      <c r="H22" s="86"/>
      <c r="I22" s="86"/>
      <c r="J22" s="86"/>
      <c r="K22" s="86"/>
      <c r="L22" s="87"/>
    </row>
    <row r="23" spans="2:12" ht="45.75" customHeight="1">
      <c r="B23" s="2">
        <v>1</v>
      </c>
      <c r="C23" s="7" t="s">
        <v>22</v>
      </c>
      <c r="D23" s="4" t="s">
        <v>12</v>
      </c>
      <c r="E23" s="4" t="s">
        <v>12</v>
      </c>
      <c r="F23" s="15">
        <v>3</v>
      </c>
      <c r="G23" s="5"/>
      <c r="H23" s="14"/>
      <c r="I23" s="5">
        <f>SUM(G23*(1+H23))</f>
        <v>0</v>
      </c>
      <c r="J23" s="5">
        <f>(F23*G23)</f>
        <v>0</v>
      </c>
      <c r="K23" s="5">
        <f>(F23*I23)</f>
        <v>0</v>
      </c>
      <c r="L23" s="1"/>
    </row>
    <row r="24" spans="2:12" ht="60.75" customHeight="1">
      <c r="B24" s="2">
        <v>2</v>
      </c>
      <c r="C24" s="7" t="s">
        <v>23</v>
      </c>
      <c r="D24" s="4" t="s">
        <v>12</v>
      </c>
      <c r="E24" s="4" t="s">
        <v>12</v>
      </c>
      <c r="F24" s="15">
        <v>3</v>
      </c>
      <c r="G24" s="5"/>
      <c r="H24" s="14"/>
      <c r="I24" s="5">
        <f t="shared" ref="I24:I25" si="6">SUM(G24*(1+H24))</f>
        <v>0</v>
      </c>
      <c r="J24" s="5">
        <f>(F24*G24)</f>
        <v>0</v>
      </c>
      <c r="K24" s="5">
        <f>(F24*I24)</f>
        <v>0</v>
      </c>
      <c r="L24" s="1"/>
    </row>
    <row r="25" spans="2:12" ht="33">
      <c r="B25" s="2">
        <v>3</v>
      </c>
      <c r="C25" s="7" t="s">
        <v>24</v>
      </c>
      <c r="D25" s="4" t="s">
        <v>12</v>
      </c>
      <c r="E25" s="4" t="s">
        <v>12</v>
      </c>
      <c r="F25" s="15">
        <v>3</v>
      </c>
      <c r="G25" s="5"/>
      <c r="H25" s="14"/>
      <c r="I25" s="5">
        <f t="shared" si="6"/>
        <v>0</v>
      </c>
      <c r="J25" s="5">
        <f>(F25*G25)</f>
        <v>0</v>
      </c>
      <c r="K25" s="5">
        <f>(F25*I25)</f>
        <v>0</v>
      </c>
      <c r="L25" s="13"/>
    </row>
    <row r="26" spans="2:12" ht="16.5">
      <c r="B26" s="120" t="s">
        <v>25</v>
      </c>
      <c r="C26" s="120"/>
      <c r="D26" s="120"/>
      <c r="E26" s="120"/>
      <c r="F26" s="120"/>
      <c r="G26" s="120"/>
      <c r="H26" s="120"/>
      <c r="I26" s="120"/>
      <c r="J26" s="8">
        <f>SUM(J23,J24,J25)</f>
        <v>0</v>
      </c>
      <c r="K26" s="8">
        <f>SUM(K23,K24,K25)</f>
        <v>0</v>
      </c>
      <c r="L26" s="1"/>
    </row>
    <row r="27" spans="2:12" ht="43.5" customHeight="1">
      <c r="B27" s="119" t="s">
        <v>100</v>
      </c>
      <c r="C27" s="119"/>
      <c r="D27" s="86"/>
      <c r="E27" s="86"/>
      <c r="F27" s="86"/>
      <c r="G27" s="86"/>
      <c r="H27" s="86"/>
      <c r="I27" s="86"/>
      <c r="J27" s="86"/>
      <c r="K27" s="86"/>
      <c r="L27" s="87"/>
    </row>
    <row r="28" spans="2:12" ht="50.25" customHeight="1">
      <c r="B28" s="2">
        <v>1</v>
      </c>
      <c r="C28" s="3" t="s">
        <v>27</v>
      </c>
      <c r="D28" s="4" t="s">
        <v>12</v>
      </c>
      <c r="E28" s="4" t="s">
        <v>12</v>
      </c>
      <c r="F28" s="15">
        <v>65</v>
      </c>
      <c r="G28" s="5"/>
      <c r="H28" s="14"/>
      <c r="I28" s="5">
        <f>SUM(G28*(1+H28))</f>
        <v>0</v>
      </c>
      <c r="J28" s="5">
        <f t="shared" ref="J28:J40" si="7">(F28*G28)</f>
        <v>0</v>
      </c>
      <c r="K28" s="5">
        <f t="shared" ref="K28:K40" si="8">(F28*I28)</f>
        <v>0</v>
      </c>
      <c r="L28" s="1"/>
    </row>
    <row r="29" spans="2:12" ht="45" customHeight="1">
      <c r="B29" s="2">
        <v>2</v>
      </c>
      <c r="C29" s="3" t="s">
        <v>28</v>
      </c>
      <c r="D29" s="4" t="s">
        <v>12</v>
      </c>
      <c r="E29" s="4" t="s">
        <v>12</v>
      </c>
      <c r="F29" s="15">
        <v>6</v>
      </c>
      <c r="G29" s="5"/>
      <c r="H29" s="14"/>
      <c r="I29" s="5">
        <f t="shared" ref="I29:I40" si="9">SUM(G29*(1+H29))</f>
        <v>0</v>
      </c>
      <c r="J29" s="5">
        <f t="shared" si="7"/>
        <v>0</v>
      </c>
      <c r="K29" s="5">
        <f t="shared" si="8"/>
        <v>0</v>
      </c>
      <c r="L29" s="1"/>
    </row>
    <row r="30" spans="2:12" ht="42" customHeight="1">
      <c r="B30" s="2">
        <v>3</v>
      </c>
      <c r="C30" s="3" t="s">
        <v>29</v>
      </c>
      <c r="D30" s="4" t="s">
        <v>12</v>
      </c>
      <c r="E30" s="4" t="s">
        <v>12</v>
      </c>
      <c r="F30" s="15">
        <v>65</v>
      </c>
      <c r="G30" s="5"/>
      <c r="H30" s="14"/>
      <c r="I30" s="5">
        <f t="shared" si="9"/>
        <v>0</v>
      </c>
      <c r="J30" s="5">
        <f t="shared" si="7"/>
        <v>0</v>
      </c>
      <c r="K30" s="5">
        <f t="shared" si="8"/>
        <v>0</v>
      </c>
      <c r="L30" s="1"/>
    </row>
    <row r="31" spans="2:12" ht="85.5" customHeight="1">
      <c r="B31" s="2">
        <v>4</v>
      </c>
      <c r="C31" s="7" t="s">
        <v>30</v>
      </c>
      <c r="D31" s="4" t="s">
        <v>12</v>
      </c>
      <c r="E31" s="4" t="s">
        <v>12</v>
      </c>
      <c r="F31" s="15">
        <v>6</v>
      </c>
      <c r="G31" s="5"/>
      <c r="H31" s="14"/>
      <c r="I31" s="5">
        <f t="shared" si="9"/>
        <v>0</v>
      </c>
      <c r="J31" s="5">
        <f t="shared" si="7"/>
        <v>0</v>
      </c>
      <c r="K31" s="5">
        <f t="shared" si="8"/>
        <v>0</v>
      </c>
      <c r="L31" s="1"/>
    </row>
    <row r="32" spans="2:12" ht="57.75" customHeight="1">
      <c r="B32" s="2">
        <v>5</v>
      </c>
      <c r="C32" s="7" t="s">
        <v>128</v>
      </c>
      <c r="D32" s="4" t="s">
        <v>12</v>
      </c>
      <c r="E32" s="4" t="s">
        <v>12</v>
      </c>
      <c r="F32" s="15">
        <v>120</v>
      </c>
      <c r="G32" s="5"/>
      <c r="H32" s="14"/>
      <c r="I32" s="5">
        <f t="shared" si="9"/>
        <v>0</v>
      </c>
      <c r="J32" s="5">
        <f t="shared" si="7"/>
        <v>0</v>
      </c>
      <c r="K32" s="5">
        <f t="shared" si="8"/>
        <v>0</v>
      </c>
      <c r="L32" s="1"/>
    </row>
    <row r="33" spans="2:12" ht="78" customHeight="1">
      <c r="B33" s="2">
        <v>6</v>
      </c>
      <c r="C33" s="7" t="s">
        <v>130</v>
      </c>
      <c r="D33" s="4" t="s">
        <v>12</v>
      </c>
      <c r="E33" s="4" t="s">
        <v>12</v>
      </c>
      <c r="F33" s="15">
        <v>120</v>
      </c>
      <c r="G33" s="5"/>
      <c r="H33" s="14"/>
      <c r="I33" s="5">
        <f t="shared" si="9"/>
        <v>0</v>
      </c>
      <c r="J33" s="5">
        <f t="shared" si="7"/>
        <v>0</v>
      </c>
      <c r="K33" s="5">
        <f t="shared" si="8"/>
        <v>0</v>
      </c>
      <c r="L33" s="1"/>
    </row>
    <row r="34" spans="2:12" ht="112.5" customHeight="1">
      <c r="B34" s="2">
        <v>7</v>
      </c>
      <c r="C34" s="7" t="s">
        <v>129</v>
      </c>
      <c r="D34" s="4" t="s">
        <v>12</v>
      </c>
      <c r="E34" s="4" t="s">
        <v>12</v>
      </c>
      <c r="F34" s="15">
        <v>120</v>
      </c>
      <c r="G34" s="5"/>
      <c r="H34" s="14"/>
      <c r="I34" s="5">
        <f t="shared" si="9"/>
        <v>0</v>
      </c>
      <c r="J34" s="5">
        <f t="shared" si="7"/>
        <v>0</v>
      </c>
      <c r="K34" s="5">
        <f t="shared" si="8"/>
        <v>0</v>
      </c>
      <c r="L34" s="1"/>
    </row>
    <row r="35" spans="2:12" ht="75.75" customHeight="1">
      <c r="B35" s="2">
        <v>8</v>
      </c>
      <c r="C35" s="7" t="s">
        <v>141</v>
      </c>
      <c r="D35" s="4" t="s">
        <v>12</v>
      </c>
      <c r="E35" s="4" t="s">
        <v>12</v>
      </c>
      <c r="F35" s="15">
        <v>6</v>
      </c>
      <c r="G35" s="5"/>
      <c r="H35" s="14"/>
      <c r="I35" s="5">
        <f t="shared" si="9"/>
        <v>0</v>
      </c>
      <c r="J35" s="5">
        <f t="shared" si="7"/>
        <v>0</v>
      </c>
      <c r="K35" s="5">
        <f t="shared" si="8"/>
        <v>0</v>
      </c>
      <c r="L35" s="1"/>
    </row>
    <row r="36" spans="2:12" ht="76.5" customHeight="1">
      <c r="B36" s="2">
        <v>9</v>
      </c>
      <c r="C36" s="7" t="s">
        <v>131</v>
      </c>
      <c r="D36" s="4" t="s">
        <v>12</v>
      </c>
      <c r="E36" s="4" t="s">
        <v>12</v>
      </c>
      <c r="F36" s="4">
        <v>8</v>
      </c>
      <c r="G36" s="5"/>
      <c r="H36" s="14"/>
      <c r="I36" s="5">
        <f t="shared" si="9"/>
        <v>0</v>
      </c>
      <c r="J36" s="5">
        <f t="shared" si="7"/>
        <v>0</v>
      </c>
      <c r="K36" s="5">
        <f t="shared" si="8"/>
        <v>0</v>
      </c>
      <c r="L36" s="1"/>
    </row>
    <row r="37" spans="2:12" ht="49.5">
      <c r="B37" s="2">
        <v>10</v>
      </c>
      <c r="C37" s="7" t="s">
        <v>31</v>
      </c>
      <c r="D37" s="4" t="s">
        <v>32</v>
      </c>
      <c r="E37" s="4" t="s">
        <v>32</v>
      </c>
      <c r="F37" s="4">
        <v>65</v>
      </c>
      <c r="G37" s="5"/>
      <c r="H37" s="14"/>
      <c r="I37" s="5">
        <f t="shared" si="9"/>
        <v>0</v>
      </c>
      <c r="J37" s="5">
        <f t="shared" si="7"/>
        <v>0</v>
      </c>
      <c r="K37" s="5">
        <f t="shared" si="8"/>
        <v>0</v>
      </c>
      <c r="L37" s="16"/>
    </row>
    <row r="38" spans="2:12" ht="90" customHeight="1">
      <c r="B38" s="2">
        <v>11</v>
      </c>
      <c r="C38" s="7" t="s">
        <v>132</v>
      </c>
      <c r="D38" s="4" t="s">
        <v>33</v>
      </c>
      <c r="E38" s="4" t="s">
        <v>33</v>
      </c>
      <c r="F38" s="15">
        <v>120</v>
      </c>
      <c r="G38" s="5"/>
      <c r="H38" s="14"/>
      <c r="I38" s="5">
        <f t="shared" si="9"/>
        <v>0</v>
      </c>
      <c r="J38" s="5">
        <f t="shared" si="7"/>
        <v>0</v>
      </c>
      <c r="K38" s="5">
        <f t="shared" si="8"/>
        <v>0</v>
      </c>
      <c r="L38" s="16"/>
    </row>
    <row r="39" spans="2:12" ht="66">
      <c r="B39" s="2">
        <v>12</v>
      </c>
      <c r="C39" s="7" t="s">
        <v>133</v>
      </c>
      <c r="D39" s="4" t="s">
        <v>33</v>
      </c>
      <c r="E39" s="4" t="s">
        <v>33</v>
      </c>
      <c r="F39" s="15">
        <v>6</v>
      </c>
      <c r="G39" s="5"/>
      <c r="H39" s="14"/>
      <c r="I39" s="5">
        <f t="shared" si="9"/>
        <v>0</v>
      </c>
      <c r="J39" s="5">
        <f t="shared" si="7"/>
        <v>0</v>
      </c>
      <c r="K39" s="5">
        <f t="shared" si="8"/>
        <v>0</v>
      </c>
      <c r="L39" s="1"/>
    </row>
    <row r="40" spans="2:12" ht="223.5" customHeight="1">
      <c r="B40" s="2">
        <v>13</v>
      </c>
      <c r="C40" s="7" t="s">
        <v>134</v>
      </c>
      <c r="D40" s="4" t="s">
        <v>12</v>
      </c>
      <c r="E40" s="4" t="s">
        <v>12</v>
      </c>
      <c r="F40" s="15">
        <v>6</v>
      </c>
      <c r="G40" s="5"/>
      <c r="H40" s="14"/>
      <c r="I40" s="5">
        <f t="shared" si="9"/>
        <v>0</v>
      </c>
      <c r="J40" s="5">
        <f t="shared" si="7"/>
        <v>0</v>
      </c>
      <c r="K40" s="5">
        <f t="shared" si="8"/>
        <v>0</v>
      </c>
      <c r="L40" s="1"/>
    </row>
    <row r="41" spans="2:12" ht="16.5">
      <c r="B41" s="120" t="s">
        <v>25</v>
      </c>
      <c r="C41" s="120"/>
      <c r="D41" s="120"/>
      <c r="E41" s="120"/>
      <c r="F41" s="120"/>
      <c r="G41" s="120"/>
      <c r="H41" s="120"/>
      <c r="I41" s="120"/>
      <c r="J41" s="8">
        <f>SUM(J28,J29,J30,J31,J32,J33,J34,J35,J36,J37,J38,J39,J40)</f>
        <v>0</v>
      </c>
      <c r="K41" s="8">
        <f>SUM(K28,K29,K30,K31,K32,K33,K34,K35,K36,K37,K38,K39,K40)</f>
        <v>0</v>
      </c>
      <c r="L41" s="12"/>
    </row>
    <row r="42" spans="2:12" ht="16.5">
      <c r="B42" s="86" t="s">
        <v>41</v>
      </c>
      <c r="C42" s="86" t="s">
        <v>101</v>
      </c>
      <c r="D42" s="86"/>
      <c r="E42" s="86"/>
      <c r="F42" s="86"/>
      <c r="G42" s="86"/>
      <c r="H42" s="86"/>
      <c r="I42" s="86"/>
      <c r="J42" s="86"/>
      <c r="K42" s="86"/>
      <c r="L42" s="87"/>
    </row>
    <row r="43" spans="2:12" ht="82.5">
      <c r="B43" s="2">
        <v>1</v>
      </c>
      <c r="C43" s="7" t="s">
        <v>35</v>
      </c>
      <c r="D43" s="4" t="s">
        <v>33</v>
      </c>
      <c r="E43" s="4" t="s">
        <v>33</v>
      </c>
      <c r="F43" s="4">
        <v>100</v>
      </c>
      <c r="G43" s="5"/>
      <c r="H43" s="6"/>
      <c r="I43" s="5">
        <f>SUM(G43*(1+H43))</f>
        <v>0</v>
      </c>
      <c r="J43" s="5">
        <f t="shared" ref="J43:J48" si="10">(F43*G43)</f>
        <v>0</v>
      </c>
      <c r="K43" s="5">
        <f t="shared" ref="K43:K48" si="11">(F43*I43)</f>
        <v>0</v>
      </c>
      <c r="L43" s="1"/>
    </row>
    <row r="44" spans="2:12" ht="87.75" customHeight="1">
      <c r="B44" s="2">
        <v>2</v>
      </c>
      <c r="C44" s="7" t="s">
        <v>36</v>
      </c>
      <c r="D44" s="4" t="s">
        <v>33</v>
      </c>
      <c r="E44" s="4" t="s">
        <v>33</v>
      </c>
      <c r="F44" s="4">
        <v>6</v>
      </c>
      <c r="G44" s="5"/>
      <c r="H44" s="6"/>
      <c r="I44" s="5">
        <f t="shared" ref="I44:I48" si="12">SUM(G44*(1+H44))</f>
        <v>0</v>
      </c>
      <c r="J44" s="5">
        <f t="shared" si="10"/>
        <v>0</v>
      </c>
      <c r="K44" s="5">
        <f t="shared" si="11"/>
        <v>0</v>
      </c>
      <c r="L44" s="1"/>
    </row>
    <row r="45" spans="2:12" ht="66" customHeight="1">
      <c r="B45" s="2">
        <v>3</v>
      </c>
      <c r="C45" s="7" t="s">
        <v>37</v>
      </c>
      <c r="D45" s="4" t="s">
        <v>38</v>
      </c>
      <c r="E45" s="4" t="s">
        <v>38</v>
      </c>
      <c r="F45" s="4">
        <v>240</v>
      </c>
      <c r="G45" s="5"/>
      <c r="H45" s="6"/>
      <c r="I45" s="5">
        <f t="shared" si="12"/>
        <v>0</v>
      </c>
      <c r="J45" s="5">
        <f t="shared" si="10"/>
        <v>0</v>
      </c>
      <c r="K45" s="5">
        <f t="shared" si="11"/>
        <v>0</v>
      </c>
      <c r="L45" s="1"/>
    </row>
    <row r="46" spans="2:12" ht="73.5" customHeight="1">
      <c r="B46" s="2">
        <v>4</v>
      </c>
      <c r="C46" s="7" t="s">
        <v>39</v>
      </c>
      <c r="D46" s="4" t="s">
        <v>38</v>
      </c>
      <c r="E46" s="4" t="s">
        <v>38</v>
      </c>
      <c r="F46" s="4">
        <v>240</v>
      </c>
      <c r="G46" s="5"/>
      <c r="H46" s="6"/>
      <c r="I46" s="5">
        <f t="shared" si="12"/>
        <v>0</v>
      </c>
      <c r="J46" s="5">
        <f t="shared" si="10"/>
        <v>0</v>
      </c>
      <c r="K46" s="5">
        <f t="shared" si="11"/>
        <v>0</v>
      </c>
      <c r="L46" s="1"/>
    </row>
    <row r="47" spans="2:12" ht="106.5" customHeight="1">
      <c r="B47" s="2">
        <v>5</v>
      </c>
      <c r="C47" s="7" t="s">
        <v>135</v>
      </c>
      <c r="D47" s="4" t="s">
        <v>12</v>
      </c>
      <c r="E47" s="4" t="s">
        <v>12</v>
      </c>
      <c r="F47" s="4">
        <v>70</v>
      </c>
      <c r="G47" s="5"/>
      <c r="H47" s="6">
        <v>0.08</v>
      </c>
      <c r="I47" s="5">
        <f t="shared" si="12"/>
        <v>0</v>
      </c>
      <c r="J47" s="5">
        <f t="shared" si="10"/>
        <v>0</v>
      </c>
      <c r="K47" s="5">
        <f t="shared" si="11"/>
        <v>0</v>
      </c>
      <c r="L47" s="1"/>
    </row>
    <row r="48" spans="2:12" ht="66">
      <c r="B48" s="2">
        <v>6</v>
      </c>
      <c r="C48" s="7" t="s">
        <v>40</v>
      </c>
      <c r="D48" s="4" t="s">
        <v>38</v>
      </c>
      <c r="E48" s="4" t="s">
        <v>38</v>
      </c>
      <c r="F48" s="4">
        <v>35</v>
      </c>
      <c r="G48" s="5"/>
      <c r="H48" s="6"/>
      <c r="I48" s="5">
        <f t="shared" si="12"/>
        <v>0</v>
      </c>
      <c r="J48" s="5">
        <f t="shared" si="10"/>
        <v>0</v>
      </c>
      <c r="K48" s="5">
        <f t="shared" si="11"/>
        <v>0</v>
      </c>
      <c r="L48" s="1"/>
    </row>
    <row r="49" spans="2:12" ht="16.5">
      <c r="B49" s="121" t="s">
        <v>18</v>
      </c>
      <c r="C49" s="121"/>
      <c r="D49" s="121"/>
      <c r="E49" s="121"/>
      <c r="F49" s="121"/>
      <c r="G49" s="121"/>
      <c r="H49" s="121"/>
      <c r="I49" s="121"/>
      <c r="J49" s="8">
        <f>SUM(J43,J44,J45,J46,J47,J48)</f>
        <v>0</v>
      </c>
      <c r="K49" s="8">
        <f>SUM(K43,K44,K45,K46,K47,K48)</f>
        <v>0</v>
      </c>
      <c r="L49" s="12"/>
    </row>
    <row r="50" spans="2:12" ht="16.5">
      <c r="B50" s="86" t="s">
        <v>43</v>
      </c>
      <c r="C50" s="86" t="s">
        <v>102</v>
      </c>
      <c r="D50" s="86"/>
      <c r="E50" s="86"/>
      <c r="F50" s="86"/>
      <c r="G50" s="86"/>
      <c r="H50" s="86"/>
      <c r="I50" s="86"/>
      <c r="J50" s="86"/>
      <c r="K50" s="86"/>
      <c r="L50" s="87"/>
    </row>
    <row r="51" spans="2:12" ht="66">
      <c r="B51" s="2">
        <v>1</v>
      </c>
      <c r="C51" s="7" t="s">
        <v>42</v>
      </c>
      <c r="D51" s="4" t="s">
        <v>12</v>
      </c>
      <c r="E51" s="4" t="s">
        <v>12</v>
      </c>
      <c r="F51" s="15">
        <v>3</v>
      </c>
      <c r="G51" s="5"/>
      <c r="H51" s="14"/>
      <c r="I51" s="5">
        <f>SUM(G51*(1+H51))</f>
        <v>0</v>
      </c>
      <c r="J51" s="5">
        <f>(F51*G51)</f>
        <v>0</v>
      </c>
      <c r="K51" s="5">
        <f>(F51*I51)</f>
        <v>0</v>
      </c>
      <c r="L51" s="1"/>
    </row>
    <row r="52" spans="2:12" ht="69" customHeight="1">
      <c r="B52" s="2">
        <v>2</v>
      </c>
      <c r="C52" s="7" t="s">
        <v>136</v>
      </c>
      <c r="D52" s="4" t="s">
        <v>12</v>
      </c>
      <c r="E52" s="4" t="s">
        <v>12</v>
      </c>
      <c r="F52" s="15">
        <v>28</v>
      </c>
      <c r="G52" s="5"/>
      <c r="H52" s="14"/>
      <c r="I52" s="5">
        <f t="shared" ref="I52:I54" si="13">SUM(G52*(1+H52))</f>
        <v>0</v>
      </c>
      <c r="J52" s="5">
        <f>(F52*G52)</f>
        <v>0</v>
      </c>
      <c r="K52" s="5">
        <f>(F52*I52)</f>
        <v>0</v>
      </c>
      <c r="L52" s="1"/>
    </row>
    <row r="53" spans="2:12" ht="66">
      <c r="B53" s="2">
        <v>3</v>
      </c>
      <c r="C53" s="7" t="s">
        <v>137</v>
      </c>
      <c r="D53" s="4" t="s">
        <v>12</v>
      </c>
      <c r="E53" s="4" t="s">
        <v>12</v>
      </c>
      <c r="F53" s="15">
        <v>28</v>
      </c>
      <c r="G53" s="5"/>
      <c r="H53" s="14"/>
      <c r="I53" s="5">
        <f t="shared" si="13"/>
        <v>0</v>
      </c>
      <c r="J53" s="5">
        <f>(F53*G53)</f>
        <v>0</v>
      </c>
      <c r="K53" s="5">
        <f>(F53*I53)</f>
        <v>0</v>
      </c>
      <c r="L53" s="1"/>
    </row>
    <row r="54" spans="2:12" ht="66">
      <c r="B54" s="2">
        <v>4</v>
      </c>
      <c r="C54" s="3" t="s">
        <v>138</v>
      </c>
      <c r="D54" s="4" t="s">
        <v>12</v>
      </c>
      <c r="E54" s="4" t="s">
        <v>12</v>
      </c>
      <c r="F54" s="15">
        <v>28</v>
      </c>
      <c r="G54" s="5"/>
      <c r="H54" s="14"/>
      <c r="I54" s="5">
        <f t="shared" si="13"/>
        <v>0</v>
      </c>
      <c r="J54" s="5">
        <f>(F54*G54)</f>
        <v>0</v>
      </c>
      <c r="K54" s="5">
        <f>(F54*I54)</f>
        <v>0</v>
      </c>
      <c r="L54" s="1"/>
    </row>
    <row r="55" spans="2:12" ht="16.5" customHeight="1">
      <c r="B55" s="113" t="s">
        <v>25</v>
      </c>
      <c r="C55" s="114"/>
      <c r="D55" s="114"/>
      <c r="E55" s="114"/>
      <c r="F55" s="114"/>
      <c r="G55" s="114"/>
      <c r="H55" s="114"/>
      <c r="I55" s="115"/>
      <c r="J55" s="8">
        <f>SUM(J51:J54)</f>
        <v>0</v>
      </c>
      <c r="K55" s="8">
        <f>SUM(K51:K54)</f>
        <v>0</v>
      </c>
      <c r="L55" s="18"/>
    </row>
    <row r="56" spans="2:12" ht="16.5">
      <c r="B56" s="90" t="s">
        <v>46</v>
      </c>
      <c r="C56" s="91" t="s">
        <v>103</v>
      </c>
      <c r="D56" s="92"/>
      <c r="E56" s="92"/>
      <c r="F56" s="92"/>
      <c r="G56" s="92"/>
      <c r="H56" s="92"/>
      <c r="I56" s="92"/>
      <c r="J56" s="92"/>
      <c r="K56" s="92"/>
      <c r="L56" s="87"/>
    </row>
    <row r="57" spans="2:12" ht="33">
      <c r="B57" s="2">
        <v>1</v>
      </c>
      <c r="C57" s="3" t="s">
        <v>44</v>
      </c>
      <c r="D57" s="4" t="s">
        <v>32</v>
      </c>
      <c r="E57" s="4" t="s">
        <v>32</v>
      </c>
      <c r="F57" s="4">
        <v>36</v>
      </c>
      <c r="G57" s="5"/>
      <c r="H57" s="14"/>
      <c r="I57" s="5">
        <f>SUM(G57*(1+H57))</f>
        <v>0</v>
      </c>
      <c r="J57" s="5">
        <f>(F57*G57)</f>
        <v>0</v>
      </c>
      <c r="K57" s="5">
        <f>(F57*I57)</f>
        <v>0</v>
      </c>
      <c r="L57" s="1"/>
    </row>
    <row r="58" spans="2:12" ht="33">
      <c r="B58" s="2">
        <v>2</v>
      </c>
      <c r="C58" s="3" t="s">
        <v>45</v>
      </c>
      <c r="D58" s="4" t="s">
        <v>32</v>
      </c>
      <c r="E58" s="4" t="s">
        <v>32</v>
      </c>
      <c r="F58" s="4">
        <v>36</v>
      </c>
      <c r="G58" s="5"/>
      <c r="H58" s="14"/>
      <c r="I58" s="5">
        <f>SUM(G58*(1+H58))</f>
        <v>0</v>
      </c>
      <c r="J58" s="5">
        <f>(F58*G58)</f>
        <v>0</v>
      </c>
      <c r="K58" s="5">
        <f>(F58*I58)</f>
        <v>0</v>
      </c>
      <c r="L58" s="17"/>
    </row>
    <row r="59" spans="2:12" ht="16.5">
      <c r="B59" s="116"/>
      <c r="C59" s="117"/>
      <c r="D59" s="117"/>
      <c r="E59" s="117"/>
      <c r="F59" s="117"/>
      <c r="G59" s="117"/>
      <c r="H59" s="117"/>
      <c r="I59" s="118"/>
      <c r="J59" s="8">
        <f>SUM(J57:J58)</f>
        <v>0</v>
      </c>
      <c r="K59" s="8">
        <f>SUM(K57:K58)</f>
        <v>0</v>
      </c>
      <c r="L59" s="1"/>
    </row>
    <row r="60" spans="2:12" ht="36.75" customHeight="1">
      <c r="B60" s="93" t="s">
        <v>48</v>
      </c>
      <c r="C60" s="94" t="s">
        <v>104</v>
      </c>
      <c r="D60" s="94"/>
      <c r="E60" s="94"/>
      <c r="F60" s="94"/>
      <c r="G60" s="94"/>
      <c r="H60" s="94"/>
      <c r="I60" s="94"/>
      <c r="J60" s="94"/>
      <c r="K60" s="94"/>
      <c r="L60" s="87"/>
    </row>
    <row r="61" spans="2:12" ht="198">
      <c r="B61" s="2">
        <v>1</v>
      </c>
      <c r="C61" s="7" t="s">
        <v>47</v>
      </c>
      <c r="D61" s="4" t="s">
        <v>32</v>
      </c>
      <c r="E61" s="4" t="s">
        <v>32</v>
      </c>
      <c r="F61" s="4">
        <v>36</v>
      </c>
      <c r="G61" s="5"/>
      <c r="H61" s="14"/>
      <c r="I61" s="5">
        <f>SUM(G61*(1+H61))</f>
        <v>0</v>
      </c>
      <c r="J61" s="5">
        <f>(F61*G61)</f>
        <v>0</v>
      </c>
      <c r="K61" s="5">
        <f>(F61*I61)</f>
        <v>0</v>
      </c>
      <c r="L61" s="1"/>
    </row>
    <row r="62" spans="2:12" ht="16.5">
      <c r="B62" s="116" t="s">
        <v>25</v>
      </c>
      <c r="C62" s="117"/>
      <c r="D62" s="117"/>
      <c r="E62" s="117"/>
      <c r="F62" s="117"/>
      <c r="G62" s="117"/>
      <c r="H62" s="117"/>
      <c r="I62" s="118"/>
      <c r="J62" s="8">
        <f>SUM(J61)</f>
        <v>0</v>
      </c>
      <c r="K62" s="8">
        <f>SUM(K61)</f>
        <v>0</v>
      </c>
      <c r="L62" s="1"/>
    </row>
    <row r="63" spans="2:12" ht="16.5">
      <c r="B63" s="86" t="s">
        <v>51</v>
      </c>
      <c r="C63" s="86" t="s">
        <v>105</v>
      </c>
      <c r="D63" s="86"/>
      <c r="E63" s="86"/>
      <c r="F63" s="86"/>
      <c r="G63" s="86"/>
      <c r="H63" s="86"/>
      <c r="I63" s="86"/>
      <c r="J63" s="86"/>
      <c r="K63" s="86"/>
      <c r="L63" s="87"/>
    </row>
    <row r="64" spans="2:12" ht="49.5">
      <c r="B64" s="2">
        <v>1</v>
      </c>
      <c r="C64" s="3" t="s">
        <v>49</v>
      </c>
      <c r="D64" s="4" t="s">
        <v>32</v>
      </c>
      <c r="E64" s="4" t="s">
        <v>32</v>
      </c>
      <c r="F64" s="19">
        <v>4</v>
      </c>
      <c r="G64" s="5"/>
      <c r="H64" s="14"/>
      <c r="I64" s="5">
        <f>SUM(G64*(1+H64))</f>
        <v>0</v>
      </c>
      <c r="J64" s="5">
        <f>(F64*G64)</f>
        <v>0</v>
      </c>
      <c r="K64" s="5">
        <f>(F64*I64)</f>
        <v>0</v>
      </c>
      <c r="L64" s="1"/>
    </row>
    <row r="65" spans="2:12" ht="67.5" customHeight="1">
      <c r="B65" s="2">
        <v>2</v>
      </c>
      <c r="C65" s="7" t="s">
        <v>79</v>
      </c>
      <c r="D65" s="4" t="s">
        <v>32</v>
      </c>
      <c r="E65" s="4" t="s">
        <v>32</v>
      </c>
      <c r="F65" s="19">
        <v>5</v>
      </c>
      <c r="G65" s="5"/>
      <c r="H65" s="14"/>
      <c r="I65" s="5">
        <f t="shared" ref="I65:I66" si="14">SUM(G65*(1+H65))</f>
        <v>0</v>
      </c>
      <c r="J65" s="5">
        <f t="shared" ref="J65:J66" si="15">(F65*G65)</f>
        <v>0</v>
      </c>
      <c r="K65" s="5">
        <f t="shared" ref="K65:K66" si="16">(F65*I65)</f>
        <v>0</v>
      </c>
      <c r="L65" s="41"/>
    </row>
    <row r="66" spans="2:12" ht="49.5">
      <c r="B66" s="2">
        <v>3</v>
      </c>
      <c r="C66" s="3" t="s">
        <v>50</v>
      </c>
      <c r="D66" s="4" t="s">
        <v>32</v>
      </c>
      <c r="E66" s="4" t="s">
        <v>32</v>
      </c>
      <c r="F66" s="15">
        <v>65</v>
      </c>
      <c r="G66" s="5"/>
      <c r="H66" s="14"/>
      <c r="I66" s="5">
        <f t="shared" si="14"/>
        <v>0</v>
      </c>
      <c r="J66" s="5">
        <f t="shared" si="15"/>
        <v>0</v>
      </c>
      <c r="K66" s="5">
        <f t="shared" si="16"/>
        <v>0</v>
      </c>
      <c r="L66" s="20"/>
    </row>
    <row r="67" spans="2:12" ht="16.5">
      <c r="B67" s="123" t="s">
        <v>18</v>
      </c>
      <c r="C67" s="124"/>
      <c r="D67" s="124"/>
      <c r="E67" s="124"/>
      <c r="F67" s="124"/>
      <c r="G67" s="124"/>
      <c r="H67" s="124"/>
      <c r="I67" s="125"/>
      <c r="J67" s="8">
        <f>SUM(J64:J66)</f>
        <v>0</v>
      </c>
      <c r="K67" s="8">
        <f>SUM(K64:K66)</f>
        <v>0</v>
      </c>
      <c r="L67" s="1"/>
    </row>
    <row r="68" spans="2:12" ht="16.5">
      <c r="B68" s="127" t="s">
        <v>106</v>
      </c>
      <c r="C68" s="127"/>
      <c r="D68" s="95"/>
      <c r="E68" s="95"/>
      <c r="F68" s="95"/>
      <c r="G68" s="95"/>
      <c r="H68" s="95"/>
      <c r="I68" s="95"/>
      <c r="J68" s="96"/>
      <c r="K68" s="96"/>
      <c r="L68" s="87"/>
    </row>
    <row r="69" spans="2:12" ht="33">
      <c r="B69" s="21">
        <v>1</v>
      </c>
      <c r="C69" s="22" t="s">
        <v>120</v>
      </c>
      <c r="D69" s="9" t="s">
        <v>32</v>
      </c>
      <c r="E69" s="9" t="s">
        <v>32</v>
      </c>
      <c r="F69" s="9">
        <v>15</v>
      </c>
      <c r="G69" s="3"/>
      <c r="H69" s="23"/>
      <c r="I69" s="151">
        <f>SUM(G69*(1+H69))</f>
        <v>0</v>
      </c>
      <c r="J69" s="5">
        <f>(F69*G69)</f>
        <v>0</v>
      </c>
      <c r="K69" s="5">
        <f>(F69*I69)</f>
        <v>0</v>
      </c>
      <c r="L69" s="1"/>
    </row>
    <row r="70" spans="2:12" ht="16.5">
      <c r="B70" s="121" t="s">
        <v>18</v>
      </c>
      <c r="C70" s="121"/>
      <c r="D70" s="121"/>
      <c r="E70" s="121"/>
      <c r="F70" s="121"/>
      <c r="G70" s="121"/>
      <c r="H70" s="121"/>
      <c r="I70" s="121"/>
      <c r="J70" s="8">
        <f>SUM(J69)</f>
        <v>0</v>
      </c>
      <c r="K70" s="8">
        <f>SUM(K69)</f>
        <v>0</v>
      </c>
      <c r="L70" s="38"/>
    </row>
    <row r="71" spans="2:12" ht="16.5">
      <c r="B71" s="97" t="s">
        <v>54</v>
      </c>
      <c r="C71" s="97" t="s">
        <v>107</v>
      </c>
      <c r="D71" s="97"/>
      <c r="E71" s="97"/>
      <c r="F71" s="97"/>
      <c r="G71" s="97"/>
      <c r="H71" s="97"/>
      <c r="I71" s="97"/>
      <c r="J71" s="97"/>
      <c r="K71" s="97"/>
      <c r="L71" s="87"/>
    </row>
    <row r="72" spans="2:12" ht="99">
      <c r="B72" s="2">
        <v>1</v>
      </c>
      <c r="C72" s="10" t="s">
        <v>83</v>
      </c>
      <c r="D72" s="4" t="s">
        <v>32</v>
      </c>
      <c r="E72" s="4" t="s">
        <v>32</v>
      </c>
      <c r="F72" s="4">
        <v>10</v>
      </c>
      <c r="G72" s="5"/>
      <c r="H72" s="6"/>
      <c r="I72" s="5">
        <f>SUM(G72*(1+H72))</f>
        <v>0</v>
      </c>
      <c r="J72" s="5">
        <f>(F72*G72)</f>
        <v>0</v>
      </c>
      <c r="K72" s="5">
        <f>(F72*I72)</f>
        <v>0</v>
      </c>
      <c r="L72" s="1"/>
    </row>
    <row r="73" spans="2:12" ht="66">
      <c r="B73" s="2">
        <v>2</v>
      </c>
      <c r="C73" s="10" t="s">
        <v>52</v>
      </c>
      <c r="D73" s="4" t="s">
        <v>32</v>
      </c>
      <c r="E73" s="4" t="s">
        <v>32</v>
      </c>
      <c r="F73" s="4">
        <v>10</v>
      </c>
      <c r="G73" s="5"/>
      <c r="H73" s="6"/>
      <c r="I73" s="5">
        <f t="shared" ref="I73:I75" si="17">SUM(G73*(1+H73))</f>
        <v>0</v>
      </c>
      <c r="J73" s="5">
        <f t="shared" ref="J73:J75" si="18">(F73*G73)</f>
        <v>0</v>
      </c>
      <c r="K73" s="5">
        <f t="shared" ref="K73:K75" si="19">(F73*I73)</f>
        <v>0</v>
      </c>
      <c r="L73" s="1"/>
    </row>
    <row r="74" spans="2:12" ht="82.5">
      <c r="B74" s="2">
        <v>3</v>
      </c>
      <c r="C74" s="10" t="s">
        <v>53</v>
      </c>
      <c r="D74" s="4" t="s">
        <v>12</v>
      </c>
      <c r="E74" s="4" t="s">
        <v>12</v>
      </c>
      <c r="F74" s="4">
        <v>5</v>
      </c>
      <c r="G74" s="5"/>
      <c r="H74" s="6"/>
      <c r="I74" s="5">
        <f t="shared" si="17"/>
        <v>0</v>
      </c>
      <c r="J74" s="5">
        <f t="shared" si="18"/>
        <v>0</v>
      </c>
      <c r="K74" s="5">
        <f t="shared" si="19"/>
        <v>0</v>
      </c>
      <c r="L74" s="24"/>
    </row>
    <row r="75" spans="2:12" ht="70.5" customHeight="1">
      <c r="B75" s="2">
        <v>4</v>
      </c>
      <c r="C75" s="10" t="s">
        <v>82</v>
      </c>
      <c r="D75" s="4" t="s">
        <v>32</v>
      </c>
      <c r="E75" s="4" t="s">
        <v>32</v>
      </c>
      <c r="F75" s="4">
        <v>2</v>
      </c>
      <c r="G75" s="5"/>
      <c r="H75" s="6"/>
      <c r="I75" s="5">
        <f t="shared" si="17"/>
        <v>0</v>
      </c>
      <c r="J75" s="5">
        <f t="shared" si="18"/>
        <v>0</v>
      </c>
      <c r="K75" s="5">
        <f t="shared" si="19"/>
        <v>0</v>
      </c>
      <c r="L75" s="12"/>
    </row>
    <row r="76" spans="2:12" ht="17.25" thickBot="1">
      <c r="B76" s="128" t="s">
        <v>25</v>
      </c>
      <c r="C76" s="129"/>
      <c r="D76" s="129"/>
      <c r="E76" s="129"/>
      <c r="F76" s="129"/>
      <c r="G76" s="129"/>
      <c r="H76" s="129"/>
      <c r="I76" s="130"/>
      <c r="J76" s="61">
        <f>SUM(J72,J73,J74,J75)</f>
        <v>0</v>
      </c>
      <c r="K76" s="61">
        <f>SUM(K72,K73,K74,K75)</f>
        <v>0</v>
      </c>
      <c r="L76" s="1"/>
    </row>
    <row r="77" spans="2:12" ht="16.5">
      <c r="B77" s="134" t="s">
        <v>108</v>
      </c>
      <c r="C77" s="134"/>
      <c r="D77" s="98"/>
      <c r="E77" s="98"/>
      <c r="F77" s="98"/>
      <c r="G77" s="98"/>
      <c r="H77" s="98"/>
      <c r="I77" s="98"/>
      <c r="J77" s="99"/>
      <c r="K77" s="99"/>
      <c r="L77" s="87"/>
    </row>
    <row r="78" spans="2:12" ht="49.5">
      <c r="B78" s="25">
        <v>1</v>
      </c>
      <c r="C78" s="26" t="s">
        <v>55</v>
      </c>
      <c r="D78" s="27" t="s">
        <v>32</v>
      </c>
      <c r="E78" s="27" t="s">
        <v>32</v>
      </c>
      <c r="F78" s="27">
        <v>300</v>
      </c>
      <c r="G78" s="28"/>
      <c r="H78" s="29"/>
      <c r="I78" s="5">
        <f>SUM(G78*(1+H78))</f>
        <v>0</v>
      </c>
      <c r="J78" s="5">
        <f>(F78*G78)</f>
        <v>0</v>
      </c>
      <c r="K78" s="5">
        <f>(F78*I78)</f>
        <v>0</v>
      </c>
      <c r="L78" s="35"/>
    </row>
    <row r="79" spans="2:12" ht="16.5">
      <c r="B79" s="133" t="s">
        <v>25</v>
      </c>
      <c r="C79" s="133"/>
      <c r="D79" s="133"/>
      <c r="E79" s="133"/>
      <c r="F79" s="133"/>
      <c r="G79" s="133"/>
      <c r="H79" s="133"/>
      <c r="I79" s="133"/>
      <c r="J79" s="62">
        <f>SUM(J78)</f>
        <v>0</v>
      </c>
      <c r="K79" s="62">
        <f>SUM(K78)</f>
        <v>0</v>
      </c>
      <c r="L79" s="36"/>
    </row>
    <row r="80" spans="2:12" ht="16.5">
      <c r="B80" s="100" t="s">
        <v>59</v>
      </c>
      <c r="C80" s="101" t="s">
        <v>109</v>
      </c>
      <c r="D80" s="102"/>
      <c r="E80" s="102"/>
      <c r="F80" s="102"/>
      <c r="G80" s="102"/>
      <c r="H80" s="102"/>
      <c r="I80" s="102"/>
      <c r="J80" s="103"/>
      <c r="K80" s="103"/>
      <c r="L80" s="87"/>
    </row>
    <row r="81" spans="2:12" ht="148.5">
      <c r="B81" s="30">
        <v>1</v>
      </c>
      <c r="C81" s="31" t="s">
        <v>56</v>
      </c>
      <c r="D81" s="32" t="s">
        <v>32</v>
      </c>
      <c r="E81" s="32" t="s">
        <v>32</v>
      </c>
      <c r="F81" s="32">
        <v>200</v>
      </c>
      <c r="G81" s="33"/>
      <c r="H81" s="34"/>
      <c r="I81" s="33">
        <f>SUM(G81*(1+H81))</f>
        <v>0</v>
      </c>
      <c r="J81" s="5">
        <f>(F81*G81)</f>
        <v>0</v>
      </c>
      <c r="K81" s="5">
        <f>(F81*I81)</f>
        <v>0</v>
      </c>
      <c r="L81" s="1"/>
    </row>
    <row r="82" spans="2:12" ht="132">
      <c r="B82" s="2">
        <v>2</v>
      </c>
      <c r="C82" s="7" t="s">
        <v>57</v>
      </c>
      <c r="D82" s="4" t="s">
        <v>32</v>
      </c>
      <c r="E82" s="4" t="s">
        <v>32</v>
      </c>
      <c r="F82" s="4">
        <v>400</v>
      </c>
      <c r="G82" s="5"/>
      <c r="H82" s="14"/>
      <c r="I82" s="33">
        <f t="shared" ref="I82:I83" si="20">SUM(G82*(1+H82))</f>
        <v>0</v>
      </c>
      <c r="J82" s="5">
        <f t="shared" ref="J82:J83" si="21">(F82*G82)</f>
        <v>0</v>
      </c>
      <c r="K82" s="5">
        <f t="shared" ref="K82:K83" si="22">(F82*I82)</f>
        <v>0</v>
      </c>
      <c r="L82" s="16"/>
    </row>
    <row r="83" spans="2:12" ht="132">
      <c r="B83" s="2">
        <v>3</v>
      </c>
      <c r="C83" s="7" t="s">
        <v>58</v>
      </c>
      <c r="D83" s="4" t="s">
        <v>32</v>
      </c>
      <c r="E83" s="4" t="s">
        <v>32</v>
      </c>
      <c r="F83" s="4">
        <v>150</v>
      </c>
      <c r="G83" s="5"/>
      <c r="H83" s="14"/>
      <c r="I83" s="33">
        <f t="shared" si="20"/>
        <v>0</v>
      </c>
      <c r="J83" s="5">
        <f t="shared" si="21"/>
        <v>0</v>
      </c>
      <c r="K83" s="5">
        <f t="shared" si="22"/>
        <v>0</v>
      </c>
      <c r="L83" s="12"/>
    </row>
    <row r="84" spans="2:12" ht="16.5">
      <c r="B84" s="139" t="s">
        <v>25</v>
      </c>
      <c r="C84" s="140"/>
      <c r="D84" s="140"/>
      <c r="E84" s="140"/>
      <c r="F84" s="140"/>
      <c r="G84" s="140"/>
      <c r="H84" s="140"/>
      <c r="I84" s="141"/>
      <c r="J84" s="63">
        <f>SUM(J81,J82,J83)</f>
        <v>0</v>
      </c>
      <c r="K84" s="63">
        <f>SUM(K81,K82,K83)</f>
        <v>0</v>
      </c>
      <c r="L84" s="1"/>
    </row>
    <row r="85" spans="2:12" ht="16.5">
      <c r="B85" s="104" t="s">
        <v>26</v>
      </c>
      <c r="C85" s="104" t="s">
        <v>110</v>
      </c>
      <c r="D85" s="104"/>
      <c r="E85" s="104"/>
      <c r="F85" s="104"/>
      <c r="G85" s="104"/>
      <c r="H85" s="104"/>
      <c r="I85" s="104"/>
      <c r="J85" s="99"/>
      <c r="K85" s="99"/>
      <c r="L85" s="87"/>
    </row>
    <row r="86" spans="2:12" ht="49.5">
      <c r="B86" s="2">
        <v>1</v>
      </c>
      <c r="C86" s="3" t="s">
        <v>60</v>
      </c>
      <c r="D86" s="4" t="s">
        <v>12</v>
      </c>
      <c r="E86" s="4" t="s">
        <v>12</v>
      </c>
      <c r="F86" s="4">
        <v>3</v>
      </c>
      <c r="G86" s="5"/>
      <c r="H86" s="6"/>
      <c r="I86" s="5">
        <f>SUM(G86*(1+H86))</f>
        <v>0</v>
      </c>
      <c r="J86" s="5">
        <f>(F86*G86)</f>
        <v>0</v>
      </c>
      <c r="K86" s="5">
        <f>(F86*I86)</f>
        <v>0</v>
      </c>
      <c r="L86" s="12"/>
    </row>
    <row r="87" spans="2:12" ht="49.5">
      <c r="B87" s="2">
        <v>2</v>
      </c>
      <c r="C87" s="3" t="s">
        <v>76</v>
      </c>
      <c r="D87" s="4" t="s">
        <v>12</v>
      </c>
      <c r="E87" s="4" t="s">
        <v>12</v>
      </c>
      <c r="F87" s="4">
        <v>3</v>
      </c>
      <c r="G87" s="5"/>
      <c r="H87" s="6"/>
      <c r="I87" s="5">
        <f>SUM(G87*(1+H87))</f>
        <v>0</v>
      </c>
      <c r="J87" s="5">
        <f>(F87*G87)</f>
        <v>0</v>
      </c>
      <c r="K87" s="5">
        <f>(F87*I87)</f>
        <v>0</v>
      </c>
      <c r="L87" s="35"/>
    </row>
    <row r="88" spans="2:12" ht="16.5">
      <c r="B88" s="121" t="s">
        <v>18</v>
      </c>
      <c r="C88" s="121"/>
      <c r="D88" s="121"/>
      <c r="E88" s="121"/>
      <c r="F88" s="121"/>
      <c r="G88" s="121"/>
      <c r="H88" s="121"/>
      <c r="I88" s="121"/>
      <c r="J88" s="64">
        <f>SUM(J86,J87)</f>
        <v>0</v>
      </c>
      <c r="K88" s="64">
        <f>SUM(K86,K87)</f>
        <v>0</v>
      </c>
      <c r="L88" s="12"/>
    </row>
    <row r="89" spans="2:12" ht="16.5">
      <c r="B89" s="105" t="s">
        <v>34</v>
      </c>
      <c r="C89" s="106" t="s">
        <v>111</v>
      </c>
      <c r="D89" s="107"/>
      <c r="E89" s="107"/>
      <c r="F89" s="107"/>
      <c r="G89" s="107"/>
      <c r="H89" s="107"/>
      <c r="I89" s="107"/>
      <c r="J89" s="99"/>
      <c r="K89" s="108"/>
      <c r="L89" s="87"/>
    </row>
    <row r="90" spans="2:12" ht="148.5">
      <c r="B90" s="2">
        <v>1</v>
      </c>
      <c r="C90" s="7" t="s">
        <v>61</v>
      </c>
      <c r="D90" s="4" t="s">
        <v>32</v>
      </c>
      <c r="E90" s="4" t="s">
        <v>32</v>
      </c>
      <c r="F90" s="4">
        <v>25</v>
      </c>
      <c r="G90" s="5"/>
      <c r="H90" s="14"/>
      <c r="I90" s="5">
        <f>SUM(G90*(1+H90))</f>
        <v>0</v>
      </c>
      <c r="J90" s="5">
        <f>(F90*G90)</f>
        <v>0</v>
      </c>
      <c r="K90" s="37">
        <f>(F90*I90)</f>
        <v>0</v>
      </c>
      <c r="L90" s="38"/>
    </row>
    <row r="91" spans="2:12" ht="16.5">
      <c r="B91" s="120" t="s">
        <v>25</v>
      </c>
      <c r="C91" s="120"/>
      <c r="D91" s="120"/>
      <c r="E91" s="120"/>
      <c r="F91" s="120"/>
      <c r="G91" s="120"/>
      <c r="H91" s="120"/>
      <c r="I91" s="120"/>
      <c r="J91" s="65">
        <f>SUM(J90)</f>
        <v>0</v>
      </c>
      <c r="K91" s="65">
        <f>SUM(K90)</f>
        <v>0</v>
      </c>
      <c r="L91" s="1"/>
    </row>
    <row r="92" spans="2:12" ht="17.25" thickBot="1">
      <c r="B92" s="109" t="s">
        <v>63</v>
      </c>
      <c r="C92" s="92" t="s">
        <v>112</v>
      </c>
      <c r="D92" s="92"/>
      <c r="E92" s="92"/>
      <c r="F92" s="92"/>
      <c r="G92" s="92"/>
      <c r="H92" s="92"/>
      <c r="I92" s="92"/>
      <c r="J92" s="99"/>
      <c r="K92" s="99"/>
      <c r="L92" s="87"/>
    </row>
    <row r="93" spans="2:12" ht="50.25" thickBot="1">
      <c r="B93" s="2">
        <v>1</v>
      </c>
      <c r="C93" s="10" t="s">
        <v>62</v>
      </c>
      <c r="D93" s="4" t="s">
        <v>12</v>
      </c>
      <c r="E93" s="4" t="s">
        <v>12</v>
      </c>
      <c r="F93" s="4">
        <v>3</v>
      </c>
      <c r="G93" s="5"/>
      <c r="H93" s="6"/>
      <c r="I93" s="5">
        <f>SUM(G93*(1+H93))</f>
        <v>0</v>
      </c>
      <c r="J93" s="66">
        <f>(F93*G93)</f>
        <v>0</v>
      </c>
      <c r="K93" s="66">
        <f>(F93*I93)</f>
        <v>0</v>
      </c>
      <c r="L93" s="12"/>
    </row>
    <row r="94" spans="2:12" ht="17.25" thickBot="1">
      <c r="B94" s="135" t="s">
        <v>25</v>
      </c>
      <c r="C94" s="136"/>
      <c r="D94" s="136"/>
      <c r="E94" s="136"/>
      <c r="F94" s="136"/>
      <c r="G94" s="136"/>
      <c r="H94" s="136"/>
      <c r="I94" s="137"/>
      <c r="J94" s="63">
        <f>SUM(J93)</f>
        <v>0</v>
      </c>
      <c r="K94" s="63">
        <f>SUM(K93)</f>
        <v>0</v>
      </c>
      <c r="L94" s="1"/>
    </row>
    <row r="95" spans="2:12" ht="16.5">
      <c r="B95" s="138" t="s">
        <v>113</v>
      </c>
      <c r="C95" s="138"/>
      <c r="D95" s="104"/>
      <c r="E95" s="104"/>
      <c r="F95" s="104"/>
      <c r="G95" s="104"/>
      <c r="H95" s="104"/>
      <c r="I95" s="104"/>
      <c r="J95" s="99"/>
      <c r="K95" s="99"/>
      <c r="L95" s="87"/>
    </row>
    <row r="96" spans="2:12" ht="99">
      <c r="B96" s="2">
        <v>1</v>
      </c>
      <c r="C96" s="10" t="s">
        <v>64</v>
      </c>
      <c r="D96" s="4" t="s">
        <v>32</v>
      </c>
      <c r="E96" s="4" t="s">
        <v>32</v>
      </c>
      <c r="F96" s="15">
        <v>100</v>
      </c>
      <c r="G96" s="5"/>
      <c r="H96" s="14"/>
      <c r="I96" s="5">
        <f>SUM(G96*(1+H96))</f>
        <v>0</v>
      </c>
      <c r="J96" s="5">
        <f>(F96*G96)</f>
        <v>0</v>
      </c>
      <c r="K96" s="5">
        <f>(F96*I96)</f>
        <v>0</v>
      </c>
      <c r="L96" s="1"/>
    </row>
    <row r="97" spans="2:12" ht="135.75" customHeight="1">
      <c r="B97" s="2">
        <v>2</v>
      </c>
      <c r="C97" s="7" t="s">
        <v>65</v>
      </c>
      <c r="D97" s="4" t="s">
        <v>32</v>
      </c>
      <c r="E97" s="4" t="s">
        <v>32</v>
      </c>
      <c r="F97" s="15">
        <v>20</v>
      </c>
      <c r="G97" s="5"/>
      <c r="H97" s="14"/>
      <c r="I97" s="5">
        <f t="shared" ref="I97:I107" si="23">SUM(G97*(1+H97))</f>
        <v>0</v>
      </c>
      <c r="J97" s="5">
        <f t="shared" ref="J97:J107" si="24">(F97*G97)</f>
        <v>0</v>
      </c>
      <c r="K97" s="5">
        <f t="shared" ref="K97:K107" si="25">(F97*I97)</f>
        <v>0</v>
      </c>
      <c r="L97" s="13"/>
    </row>
    <row r="98" spans="2:12" ht="156.75" customHeight="1">
      <c r="B98" s="2">
        <v>3</v>
      </c>
      <c r="C98" s="7" t="s">
        <v>86</v>
      </c>
      <c r="D98" s="4" t="s">
        <v>32</v>
      </c>
      <c r="E98" s="4" t="s">
        <v>32</v>
      </c>
      <c r="F98" s="15">
        <v>20</v>
      </c>
      <c r="G98" s="5"/>
      <c r="H98" s="14"/>
      <c r="I98" s="5">
        <f t="shared" si="23"/>
        <v>0</v>
      </c>
      <c r="J98" s="5">
        <f t="shared" si="24"/>
        <v>0</v>
      </c>
      <c r="K98" s="5">
        <f t="shared" si="25"/>
        <v>0</v>
      </c>
      <c r="L98" s="13"/>
    </row>
    <row r="99" spans="2:12" ht="82.5">
      <c r="B99" s="2">
        <v>3</v>
      </c>
      <c r="C99" s="7" t="s">
        <v>66</v>
      </c>
      <c r="D99" s="4" t="s">
        <v>32</v>
      </c>
      <c r="E99" s="4" t="s">
        <v>32</v>
      </c>
      <c r="F99" s="15">
        <v>150</v>
      </c>
      <c r="G99" s="5"/>
      <c r="H99" s="14"/>
      <c r="I99" s="5">
        <f t="shared" si="23"/>
        <v>0</v>
      </c>
      <c r="J99" s="5">
        <f t="shared" si="24"/>
        <v>0</v>
      </c>
      <c r="K99" s="5">
        <f t="shared" si="25"/>
        <v>0</v>
      </c>
      <c r="L99" s="13"/>
    </row>
    <row r="100" spans="2:12" ht="99">
      <c r="B100" s="2">
        <v>4</v>
      </c>
      <c r="C100" s="7" t="s">
        <v>67</v>
      </c>
      <c r="D100" s="4" t="s">
        <v>32</v>
      </c>
      <c r="E100" s="4" t="s">
        <v>32</v>
      </c>
      <c r="F100" s="15">
        <v>150</v>
      </c>
      <c r="G100" s="5"/>
      <c r="H100" s="14"/>
      <c r="I100" s="5">
        <f t="shared" si="23"/>
        <v>0</v>
      </c>
      <c r="J100" s="5">
        <f t="shared" si="24"/>
        <v>0</v>
      </c>
      <c r="K100" s="5">
        <f t="shared" si="25"/>
        <v>0</v>
      </c>
      <c r="L100" s="13"/>
    </row>
    <row r="101" spans="2:12" ht="82.5">
      <c r="B101" s="2">
        <v>5</v>
      </c>
      <c r="C101" s="7" t="s">
        <v>68</v>
      </c>
      <c r="D101" s="4" t="s">
        <v>32</v>
      </c>
      <c r="E101" s="4" t="s">
        <v>32</v>
      </c>
      <c r="F101" s="15">
        <v>50</v>
      </c>
      <c r="G101" s="5"/>
      <c r="H101" s="14"/>
      <c r="I101" s="5">
        <f t="shared" si="23"/>
        <v>0</v>
      </c>
      <c r="J101" s="5">
        <f t="shared" si="24"/>
        <v>0</v>
      </c>
      <c r="K101" s="5">
        <f t="shared" si="25"/>
        <v>0</v>
      </c>
      <c r="L101" s="13"/>
    </row>
    <row r="102" spans="2:12" ht="148.5">
      <c r="B102" s="2">
        <v>6</v>
      </c>
      <c r="C102" s="7" t="s">
        <v>69</v>
      </c>
      <c r="D102" s="4" t="s">
        <v>32</v>
      </c>
      <c r="E102" s="4" t="s">
        <v>32</v>
      </c>
      <c r="F102" s="15">
        <v>10</v>
      </c>
      <c r="G102" s="5"/>
      <c r="H102" s="14"/>
      <c r="I102" s="5">
        <f t="shared" si="23"/>
        <v>0</v>
      </c>
      <c r="J102" s="5">
        <f t="shared" si="24"/>
        <v>0</v>
      </c>
      <c r="K102" s="5">
        <f t="shared" si="25"/>
        <v>0</v>
      </c>
      <c r="L102" s="13"/>
    </row>
    <row r="103" spans="2:12" ht="66">
      <c r="B103" s="2">
        <v>7</v>
      </c>
      <c r="C103" s="7" t="s">
        <v>70</v>
      </c>
      <c r="D103" s="4" t="s">
        <v>32</v>
      </c>
      <c r="E103" s="4" t="s">
        <v>32</v>
      </c>
      <c r="F103" s="15">
        <v>30</v>
      </c>
      <c r="G103" s="5"/>
      <c r="H103" s="14"/>
      <c r="I103" s="5">
        <f t="shared" si="23"/>
        <v>0</v>
      </c>
      <c r="J103" s="5">
        <f t="shared" si="24"/>
        <v>0</v>
      </c>
      <c r="K103" s="5">
        <f t="shared" si="25"/>
        <v>0</v>
      </c>
      <c r="L103" s="13"/>
    </row>
    <row r="104" spans="2:12" ht="82.5">
      <c r="B104" s="2">
        <v>8</v>
      </c>
      <c r="C104" s="7" t="s">
        <v>71</v>
      </c>
      <c r="D104" s="4" t="s">
        <v>32</v>
      </c>
      <c r="E104" s="4" t="s">
        <v>32</v>
      </c>
      <c r="F104" s="15">
        <v>150</v>
      </c>
      <c r="G104" s="5"/>
      <c r="H104" s="14"/>
      <c r="I104" s="5">
        <f t="shared" si="23"/>
        <v>0</v>
      </c>
      <c r="J104" s="5">
        <f t="shared" si="24"/>
        <v>0</v>
      </c>
      <c r="K104" s="5">
        <f t="shared" si="25"/>
        <v>0</v>
      </c>
      <c r="L104" s="13"/>
    </row>
    <row r="105" spans="2:12" ht="115.5">
      <c r="B105" s="2">
        <v>9</v>
      </c>
      <c r="C105" s="7" t="s">
        <v>87</v>
      </c>
      <c r="D105" s="4" t="s">
        <v>32</v>
      </c>
      <c r="E105" s="4" t="s">
        <v>32</v>
      </c>
      <c r="F105" s="15">
        <v>3</v>
      </c>
      <c r="G105" s="5"/>
      <c r="H105" s="14"/>
      <c r="I105" s="5">
        <f t="shared" si="23"/>
        <v>0</v>
      </c>
      <c r="J105" s="5">
        <f t="shared" si="24"/>
        <v>0</v>
      </c>
      <c r="K105" s="5">
        <f t="shared" si="25"/>
        <v>0</v>
      </c>
      <c r="L105" s="13"/>
    </row>
    <row r="106" spans="2:12" ht="49.5">
      <c r="B106" s="2">
        <v>10</v>
      </c>
      <c r="C106" s="7" t="s">
        <v>121</v>
      </c>
      <c r="D106" s="4" t="s">
        <v>32</v>
      </c>
      <c r="E106" s="4" t="s">
        <v>32</v>
      </c>
      <c r="F106" s="15">
        <v>5</v>
      </c>
      <c r="G106" s="5"/>
      <c r="H106" s="14"/>
      <c r="I106" s="5">
        <f t="shared" si="23"/>
        <v>0</v>
      </c>
      <c r="J106" s="5">
        <f t="shared" si="24"/>
        <v>0</v>
      </c>
      <c r="K106" s="5">
        <f t="shared" si="25"/>
        <v>0</v>
      </c>
      <c r="L106" s="13"/>
    </row>
    <row r="107" spans="2:12" ht="49.5">
      <c r="B107" s="2">
        <v>11</v>
      </c>
      <c r="C107" s="7" t="s">
        <v>72</v>
      </c>
      <c r="D107" s="4" t="s">
        <v>32</v>
      </c>
      <c r="E107" s="4" t="s">
        <v>32</v>
      </c>
      <c r="F107" s="15">
        <v>5</v>
      </c>
      <c r="G107" s="5"/>
      <c r="H107" s="14"/>
      <c r="I107" s="5">
        <f t="shared" si="23"/>
        <v>0</v>
      </c>
      <c r="J107" s="5">
        <f t="shared" si="24"/>
        <v>0</v>
      </c>
      <c r="K107" s="5">
        <f t="shared" si="25"/>
        <v>0</v>
      </c>
      <c r="L107" s="12"/>
    </row>
    <row r="108" spans="2:12" ht="16.5">
      <c r="B108" s="120" t="s">
        <v>25</v>
      </c>
      <c r="C108" s="120"/>
      <c r="D108" s="120"/>
      <c r="E108" s="120"/>
      <c r="F108" s="120"/>
      <c r="G108" s="120"/>
      <c r="H108" s="120"/>
      <c r="I108" s="120"/>
      <c r="J108" s="63">
        <f>SUM(J96,J97,J98,J99,J100,J101,J102,J103,J104,J105,J107)</f>
        <v>0</v>
      </c>
      <c r="K108" s="63">
        <f>SUM(K96,K97,K98,K99,K100,K101,K102,K103,K104,K105,K107)</f>
        <v>0</v>
      </c>
      <c r="L108" s="1"/>
    </row>
    <row r="109" spans="2:12" ht="16.5">
      <c r="B109" s="104" t="s">
        <v>75</v>
      </c>
      <c r="C109" s="104" t="s">
        <v>114</v>
      </c>
      <c r="D109" s="131"/>
      <c r="E109" s="131"/>
      <c r="F109" s="131"/>
      <c r="G109" s="131"/>
      <c r="H109" s="131"/>
      <c r="I109" s="131"/>
      <c r="J109" s="131"/>
      <c r="K109" s="131"/>
      <c r="L109" s="132"/>
    </row>
    <row r="110" spans="2:12" ht="99">
      <c r="B110" s="2">
        <v>1</v>
      </c>
      <c r="C110" s="3" t="s">
        <v>139</v>
      </c>
      <c r="D110" s="4" t="s">
        <v>12</v>
      </c>
      <c r="E110" s="4" t="s">
        <v>12</v>
      </c>
      <c r="F110" s="76">
        <v>4</v>
      </c>
      <c r="G110" s="5"/>
      <c r="H110" s="14"/>
      <c r="I110" s="5">
        <f>SUM(G110*(1+H110))</f>
        <v>0</v>
      </c>
      <c r="J110" s="5">
        <f>(F110*G110)</f>
        <v>0</v>
      </c>
      <c r="K110" s="5">
        <f>(F110*I110)</f>
        <v>0</v>
      </c>
      <c r="L110" s="1"/>
    </row>
    <row r="111" spans="2:12" ht="33">
      <c r="B111" s="2">
        <v>2</v>
      </c>
      <c r="C111" s="3" t="s">
        <v>73</v>
      </c>
      <c r="D111" s="4" t="s">
        <v>12</v>
      </c>
      <c r="E111" s="4" t="s">
        <v>12</v>
      </c>
      <c r="F111" s="76">
        <v>40</v>
      </c>
      <c r="G111" s="5"/>
      <c r="H111" s="14"/>
      <c r="I111" s="5">
        <f t="shared" ref="I111:I114" si="26">SUM(G111*(1+H111))</f>
        <v>0</v>
      </c>
      <c r="J111" s="5">
        <f t="shared" ref="J111:J114" si="27">(F111*G111)</f>
        <v>0</v>
      </c>
      <c r="K111" s="5">
        <f t="shared" ref="K111:K114" si="28">(F111*I111)</f>
        <v>0</v>
      </c>
      <c r="L111" s="1"/>
    </row>
    <row r="112" spans="2:12" ht="33">
      <c r="B112" s="2">
        <v>3</v>
      </c>
      <c r="C112" s="3" t="s">
        <v>74</v>
      </c>
      <c r="D112" s="4" t="s">
        <v>32</v>
      </c>
      <c r="E112" s="4" t="s">
        <v>32</v>
      </c>
      <c r="F112" s="76">
        <v>5</v>
      </c>
      <c r="G112" s="5"/>
      <c r="H112" s="14"/>
      <c r="I112" s="5">
        <f t="shared" si="26"/>
        <v>0</v>
      </c>
      <c r="J112" s="5">
        <f t="shared" si="27"/>
        <v>0</v>
      </c>
      <c r="K112" s="5">
        <f t="shared" si="28"/>
        <v>0</v>
      </c>
      <c r="L112" s="1"/>
    </row>
    <row r="113" spans="2:12" ht="115.5">
      <c r="B113" s="2">
        <v>4</v>
      </c>
      <c r="C113" s="3" t="s">
        <v>140</v>
      </c>
      <c r="D113" s="4" t="s">
        <v>12</v>
      </c>
      <c r="E113" s="4" t="s">
        <v>12</v>
      </c>
      <c r="F113" s="76">
        <v>40</v>
      </c>
      <c r="G113" s="5"/>
      <c r="H113" s="14"/>
      <c r="I113" s="5">
        <f t="shared" si="26"/>
        <v>0</v>
      </c>
      <c r="J113" s="5">
        <f t="shared" si="27"/>
        <v>0</v>
      </c>
      <c r="K113" s="5">
        <f t="shared" si="28"/>
        <v>0</v>
      </c>
      <c r="L113" s="35"/>
    </row>
    <row r="114" spans="2:12" ht="66">
      <c r="B114" s="2">
        <v>5</v>
      </c>
      <c r="C114" s="3" t="s">
        <v>119</v>
      </c>
      <c r="D114" s="4" t="s">
        <v>12</v>
      </c>
      <c r="E114" s="4" t="s">
        <v>12</v>
      </c>
      <c r="F114" s="76">
        <v>45</v>
      </c>
      <c r="G114" s="5"/>
      <c r="H114" s="14"/>
      <c r="I114" s="5">
        <f t="shared" si="26"/>
        <v>0</v>
      </c>
      <c r="J114" s="5">
        <f t="shared" si="27"/>
        <v>0</v>
      </c>
      <c r="K114" s="5">
        <f t="shared" si="28"/>
        <v>0</v>
      </c>
      <c r="L114" s="69"/>
    </row>
    <row r="115" spans="2:12" ht="16.5">
      <c r="B115" s="120" t="s">
        <v>25</v>
      </c>
      <c r="C115" s="120"/>
      <c r="D115" s="120"/>
      <c r="E115" s="120"/>
      <c r="F115" s="120"/>
      <c r="G115" s="120"/>
      <c r="H115" s="120"/>
      <c r="I115" s="120"/>
      <c r="J115" s="67">
        <f>SUM(J110,J111,J112,J113,J114)</f>
        <v>0</v>
      </c>
      <c r="K115" s="67">
        <f>SUM(K110,K111,K112,K113,K114)</f>
        <v>0</v>
      </c>
      <c r="L115" s="39"/>
    </row>
    <row r="116" spans="2:12" ht="47.25" customHeight="1">
      <c r="B116" s="97" t="s">
        <v>78</v>
      </c>
      <c r="C116" s="97" t="s">
        <v>115</v>
      </c>
      <c r="D116" s="97"/>
      <c r="E116" s="97"/>
      <c r="F116" s="97"/>
      <c r="G116" s="97"/>
      <c r="H116" s="97"/>
      <c r="I116" s="97"/>
      <c r="J116" s="97"/>
      <c r="K116" s="97"/>
      <c r="L116" s="97"/>
    </row>
    <row r="117" spans="2:12" ht="148.5">
      <c r="B117" s="2">
        <v>1</v>
      </c>
      <c r="C117" s="7" t="s">
        <v>93</v>
      </c>
      <c r="D117" s="4" t="s">
        <v>32</v>
      </c>
      <c r="E117" s="4" t="s">
        <v>32</v>
      </c>
      <c r="F117" s="4">
        <v>25</v>
      </c>
      <c r="G117" s="5"/>
      <c r="H117" s="6"/>
      <c r="I117" s="5">
        <f>SUM(G117*(1+H117))</f>
        <v>0</v>
      </c>
      <c r="J117" s="88">
        <f>(F117*G117)</f>
        <v>0</v>
      </c>
      <c r="K117" s="5">
        <f>(F117*I117)</f>
        <v>0</v>
      </c>
      <c r="L117" s="1"/>
    </row>
    <row r="118" spans="2:12" ht="66">
      <c r="B118" s="54">
        <v>2</v>
      </c>
      <c r="C118" s="72" t="s">
        <v>123</v>
      </c>
      <c r="D118" s="56" t="s">
        <v>32</v>
      </c>
      <c r="E118" s="56" t="s">
        <v>32</v>
      </c>
      <c r="F118" s="56">
        <v>5</v>
      </c>
      <c r="G118" s="57"/>
      <c r="H118" s="58"/>
      <c r="I118" s="5">
        <f t="shared" ref="I118:I119" si="29">SUM(G118*(1+H118))</f>
        <v>0</v>
      </c>
      <c r="J118" s="5">
        <f>(F118*G118)</f>
        <v>0</v>
      </c>
      <c r="K118" s="5">
        <f>(F118*I118)</f>
        <v>0</v>
      </c>
      <c r="L118" s="1"/>
    </row>
    <row r="119" spans="2:12" ht="107.25" customHeight="1">
      <c r="B119" s="54">
        <v>3</v>
      </c>
      <c r="C119" s="55" t="s">
        <v>88</v>
      </c>
      <c r="D119" s="56" t="s">
        <v>32</v>
      </c>
      <c r="E119" s="56" t="s">
        <v>32</v>
      </c>
      <c r="F119" s="56">
        <v>3</v>
      </c>
      <c r="G119" s="57"/>
      <c r="H119" s="58"/>
      <c r="I119" s="5">
        <f t="shared" si="29"/>
        <v>0</v>
      </c>
      <c r="J119" s="5">
        <f>(F119*G119)</f>
        <v>0</v>
      </c>
      <c r="K119" s="5">
        <f>(F119*I119)</f>
        <v>0</v>
      </c>
      <c r="L119" s="40"/>
    </row>
    <row r="120" spans="2:12" ht="16.5">
      <c r="B120" s="133" t="s">
        <v>25</v>
      </c>
      <c r="C120" s="133"/>
      <c r="D120" s="133"/>
      <c r="E120" s="133"/>
      <c r="F120" s="133"/>
      <c r="G120" s="133"/>
      <c r="H120" s="133"/>
      <c r="I120" s="133"/>
      <c r="J120" s="68">
        <f>SUM(J117,J118,J119)</f>
        <v>0</v>
      </c>
      <c r="K120" s="68">
        <f>SUM(K117,K118,K119)</f>
        <v>0</v>
      </c>
      <c r="L120" s="60"/>
    </row>
    <row r="121" spans="2:12" ht="15.75">
      <c r="B121" s="93" t="s">
        <v>80</v>
      </c>
      <c r="C121" s="94" t="s">
        <v>116</v>
      </c>
      <c r="D121" s="94"/>
      <c r="E121" s="94"/>
      <c r="F121" s="94"/>
      <c r="G121" s="94"/>
      <c r="H121" s="94"/>
      <c r="I121" s="94"/>
      <c r="J121" s="94"/>
      <c r="K121" s="94"/>
      <c r="L121" s="110"/>
    </row>
    <row r="122" spans="2:12" ht="89.25" customHeight="1">
      <c r="B122" s="2">
        <v>1</v>
      </c>
      <c r="C122" s="7" t="s">
        <v>81</v>
      </c>
      <c r="D122" s="4" t="s">
        <v>12</v>
      </c>
      <c r="E122" s="4" t="s">
        <v>12</v>
      </c>
      <c r="F122" s="4">
        <v>2</v>
      </c>
      <c r="G122" s="5"/>
      <c r="H122" s="6"/>
      <c r="I122" s="5">
        <f>SUM(G122*(1+H122))</f>
        <v>0</v>
      </c>
      <c r="J122" s="5">
        <f>(F122*G122)</f>
        <v>0</v>
      </c>
      <c r="K122" s="5">
        <f>(F122*I122)</f>
        <v>0</v>
      </c>
      <c r="L122" s="1"/>
    </row>
    <row r="123" spans="2:12" ht="113.25" customHeight="1">
      <c r="B123" s="2">
        <v>2</v>
      </c>
      <c r="C123" s="7" t="s">
        <v>84</v>
      </c>
      <c r="D123" s="4" t="s">
        <v>12</v>
      </c>
      <c r="E123" s="4" t="s">
        <v>12</v>
      </c>
      <c r="F123" s="4">
        <v>2</v>
      </c>
      <c r="G123" s="5"/>
      <c r="H123" s="6"/>
      <c r="I123" s="5">
        <f t="shared" ref="I123:I126" si="30">SUM(G123*(1+H123))</f>
        <v>0</v>
      </c>
      <c r="J123" s="5">
        <f t="shared" ref="J123:J126" si="31">(F123*G123)</f>
        <v>0</v>
      </c>
      <c r="K123" s="5">
        <f t="shared" ref="K123:K126" si="32">(F123*I123)</f>
        <v>0</v>
      </c>
      <c r="L123" s="1"/>
    </row>
    <row r="124" spans="2:12" ht="74.25" customHeight="1">
      <c r="B124" s="54">
        <v>3</v>
      </c>
      <c r="C124" s="55" t="s">
        <v>85</v>
      </c>
      <c r="D124" s="4" t="s">
        <v>12</v>
      </c>
      <c r="E124" s="4" t="s">
        <v>12</v>
      </c>
      <c r="F124" s="56">
        <v>2</v>
      </c>
      <c r="G124" s="57"/>
      <c r="H124" s="58"/>
      <c r="I124" s="5">
        <f t="shared" si="30"/>
        <v>0</v>
      </c>
      <c r="J124" s="5">
        <f t="shared" si="31"/>
        <v>0</v>
      </c>
      <c r="K124" s="5">
        <f t="shared" si="32"/>
        <v>0</v>
      </c>
      <c r="L124" s="40"/>
    </row>
    <row r="125" spans="2:12" ht="164.25" customHeight="1">
      <c r="B125" s="2">
        <v>4</v>
      </c>
      <c r="C125" s="10" t="s">
        <v>94</v>
      </c>
      <c r="D125" s="4" t="s">
        <v>12</v>
      </c>
      <c r="E125" s="4" t="s">
        <v>12</v>
      </c>
      <c r="F125" s="4">
        <v>2</v>
      </c>
      <c r="G125" s="5"/>
      <c r="H125" s="58"/>
      <c r="I125" s="5">
        <f t="shared" si="30"/>
        <v>0</v>
      </c>
      <c r="J125" s="5">
        <f t="shared" si="31"/>
        <v>0</v>
      </c>
      <c r="K125" s="5">
        <f t="shared" si="32"/>
        <v>0</v>
      </c>
      <c r="L125" s="1"/>
    </row>
    <row r="126" spans="2:12" ht="105" customHeight="1">
      <c r="B126" s="2">
        <v>5</v>
      </c>
      <c r="C126" s="10" t="s">
        <v>95</v>
      </c>
      <c r="D126" s="4" t="s">
        <v>12</v>
      </c>
      <c r="E126" s="4" t="s">
        <v>12</v>
      </c>
      <c r="F126" s="4">
        <v>2</v>
      </c>
      <c r="G126" s="5"/>
      <c r="H126" s="6"/>
      <c r="I126" s="5">
        <f t="shared" si="30"/>
        <v>0</v>
      </c>
      <c r="J126" s="5">
        <f t="shared" si="31"/>
        <v>0</v>
      </c>
      <c r="K126" s="5">
        <f t="shared" si="32"/>
        <v>0</v>
      </c>
      <c r="L126" s="1"/>
    </row>
    <row r="127" spans="2:12" ht="17.25" thickBot="1">
      <c r="B127" s="128" t="s">
        <v>146</v>
      </c>
      <c r="C127" s="129"/>
      <c r="D127" s="129"/>
      <c r="E127" s="129"/>
      <c r="F127" s="129"/>
      <c r="G127" s="129"/>
      <c r="H127" s="129"/>
      <c r="I127" s="130"/>
      <c r="J127" s="62">
        <f>SUM(J122,J123,J124,J125,J126)</f>
        <v>0</v>
      </c>
      <c r="K127" s="62">
        <f>SUM(K122,K123,K124,K125,K126)</f>
        <v>0</v>
      </c>
      <c r="L127" s="59"/>
    </row>
    <row r="128" spans="2:12">
      <c r="B128" s="146" t="s">
        <v>117</v>
      </c>
      <c r="C128" s="146"/>
      <c r="D128" s="146"/>
      <c r="E128" s="146"/>
      <c r="F128" s="146"/>
      <c r="G128" s="146"/>
      <c r="H128" s="146"/>
      <c r="I128" s="146"/>
      <c r="J128" s="146"/>
      <c r="K128" s="146"/>
      <c r="L128" s="146"/>
    </row>
    <row r="129" spans="2:12" ht="148.5">
      <c r="B129" s="42">
        <v>1</v>
      </c>
      <c r="C129" s="43" t="s">
        <v>89</v>
      </c>
      <c r="D129" s="44" t="s">
        <v>32</v>
      </c>
      <c r="E129" s="44" t="s">
        <v>32</v>
      </c>
      <c r="F129" s="45">
        <v>5</v>
      </c>
      <c r="G129" s="46"/>
      <c r="H129" s="47"/>
      <c r="I129" s="48">
        <f>SUM(G129*(1+H129))</f>
        <v>0</v>
      </c>
      <c r="J129" s="49">
        <f>(F129*G129)</f>
        <v>0</v>
      </c>
      <c r="K129" s="49">
        <f>(F129*I129)</f>
        <v>0</v>
      </c>
      <c r="L129" s="50"/>
    </row>
    <row r="130" spans="2:12" ht="149.25" thickBot="1">
      <c r="B130" s="42">
        <v>2</v>
      </c>
      <c r="C130" s="43" t="s">
        <v>90</v>
      </c>
      <c r="D130" s="44" t="s">
        <v>32</v>
      </c>
      <c r="E130" s="44" t="s">
        <v>32</v>
      </c>
      <c r="F130" s="45">
        <v>3</v>
      </c>
      <c r="G130" s="46"/>
      <c r="H130" s="47"/>
      <c r="I130" s="48">
        <f>SUM(G130*(1+H130))</f>
        <v>0</v>
      </c>
      <c r="J130" s="89">
        <f>(F130*G130)</f>
        <v>0</v>
      </c>
      <c r="K130" s="89">
        <f>(F130*I130)</f>
        <v>0</v>
      </c>
      <c r="L130" s="50"/>
    </row>
    <row r="131" spans="2:12" ht="15.75" thickBot="1">
      <c r="B131" s="147" t="s">
        <v>91</v>
      </c>
      <c r="C131" s="148"/>
      <c r="D131" s="148"/>
      <c r="E131" s="148"/>
      <c r="F131" s="148"/>
      <c r="G131" s="148"/>
      <c r="H131" s="148"/>
      <c r="I131" s="51"/>
      <c r="J131" s="52">
        <f>SUM(J129,J130)</f>
        <v>0</v>
      </c>
      <c r="K131" s="52">
        <f>SUM(K129,K130)</f>
        <v>0</v>
      </c>
      <c r="L131" s="53"/>
    </row>
    <row r="132" spans="2:12">
      <c r="B132" s="146" t="s">
        <v>118</v>
      </c>
      <c r="C132" s="146"/>
      <c r="D132" s="146"/>
      <c r="E132" s="146"/>
      <c r="F132" s="146"/>
      <c r="G132" s="146"/>
      <c r="H132" s="146"/>
      <c r="I132" s="146"/>
      <c r="J132" s="146"/>
      <c r="K132" s="146"/>
      <c r="L132" s="146"/>
    </row>
    <row r="133" spans="2:12" ht="138" customHeight="1" thickBot="1">
      <c r="B133" s="42">
        <v>1</v>
      </c>
      <c r="C133" s="43" t="s">
        <v>92</v>
      </c>
      <c r="D133" s="44" t="s">
        <v>32</v>
      </c>
      <c r="E133" s="44" t="s">
        <v>32</v>
      </c>
      <c r="F133" s="45">
        <v>25</v>
      </c>
      <c r="G133" s="46"/>
      <c r="H133" s="47"/>
      <c r="I133" s="48">
        <f>SUM(G133*(1+H133))</f>
        <v>0</v>
      </c>
      <c r="J133" s="89">
        <f>(F133*G133)</f>
        <v>0</v>
      </c>
      <c r="K133" s="89">
        <f>(F133*I133)</f>
        <v>0</v>
      </c>
      <c r="L133" s="50"/>
    </row>
    <row r="134" spans="2:12">
      <c r="B134" s="149" t="s">
        <v>91</v>
      </c>
      <c r="C134" s="150"/>
      <c r="D134" s="150"/>
      <c r="E134" s="150"/>
      <c r="F134" s="150"/>
      <c r="G134" s="150"/>
      <c r="H134" s="150"/>
      <c r="I134" s="70"/>
      <c r="J134" s="71">
        <f>SUM(J133)</f>
        <v>0</v>
      </c>
      <c r="K134" s="71">
        <f>SUM(K133)</f>
        <v>0</v>
      </c>
      <c r="L134" s="53"/>
    </row>
    <row r="135" spans="2:12">
      <c r="B135" s="142" t="s">
        <v>124</v>
      </c>
      <c r="C135" s="143"/>
      <c r="D135" s="102"/>
      <c r="E135" s="102"/>
      <c r="F135" s="102"/>
      <c r="G135" s="102"/>
      <c r="H135" s="102"/>
      <c r="I135" s="102"/>
      <c r="J135" s="102"/>
      <c r="K135" s="102"/>
      <c r="L135" s="102"/>
    </row>
    <row r="136" spans="2:12" ht="348.75" customHeight="1">
      <c r="B136" s="2">
        <v>1</v>
      </c>
      <c r="C136" s="10" t="s">
        <v>122</v>
      </c>
      <c r="D136" s="4" t="s">
        <v>33</v>
      </c>
      <c r="E136" s="4" t="s">
        <v>33</v>
      </c>
      <c r="F136" s="1">
        <v>300</v>
      </c>
      <c r="G136" s="1"/>
      <c r="H136" s="14"/>
      <c r="I136" s="5">
        <f>SUM(G136*(1+H136))</f>
        <v>0</v>
      </c>
      <c r="J136" s="5">
        <f>(F136*G136)</f>
        <v>0</v>
      </c>
      <c r="K136" s="5">
        <f>(F136*I136)</f>
        <v>0</v>
      </c>
      <c r="L136" s="1"/>
    </row>
    <row r="137" spans="2:12" ht="264">
      <c r="B137" s="2">
        <v>2</v>
      </c>
      <c r="C137" s="7" t="s">
        <v>126</v>
      </c>
      <c r="D137" s="4" t="s">
        <v>33</v>
      </c>
      <c r="E137" s="4" t="s">
        <v>33</v>
      </c>
      <c r="F137" s="1">
        <v>100</v>
      </c>
      <c r="G137" s="5"/>
      <c r="H137" s="14"/>
      <c r="I137" s="5">
        <f>SUM(G137*(1+H137))</f>
        <v>0</v>
      </c>
      <c r="J137" s="5">
        <f>(F137*G137)</f>
        <v>0</v>
      </c>
      <c r="K137" s="5">
        <f>(F137*I137)</f>
        <v>0</v>
      </c>
      <c r="L137" s="1"/>
    </row>
    <row r="138" spans="2:12" ht="16.5">
      <c r="B138" s="116"/>
      <c r="C138" s="117"/>
      <c r="D138" s="117"/>
      <c r="E138" s="117"/>
      <c r="F138" s="117"/>
      <c r="G138" s="117"/>
      <c r="H138" s="117"/>
      <c r="I138" s="118"/>
      <c r="J138" s="8">
        <f>SUM(J136,J137)</f>
        <v>0</v>
      </c>
      <c r="K138" s="8">
        <f>SUM(K136,K137)</f>
        <v>0</v>
      </c>
      <c r="L138" s="1"/>
    </row>
    <row r="139" spans="2:12" ht="16.5">
      <c r="B139" s="144" t="s">
        <v>125</v>
      </c>
      <c r="C139" s="145"/>
      <c r="D139" s="73"/>
      <c r="E139" s="73"/>
      <c r="F139" s="73"/>
      <c r="G139" s="73"/>
      <c r="H139" s="73"/>
      <c r="I139" s="74"/>
      <c r="J139" s="75">
        <f>SUM(J15,J70,J21,J26,J41,J49,J55,J59,J62,J67,J76,J79,J84,J88,J91,J94,J108,J115,J120,J127,J131,J134,J138)</f>
        <v>0</v>
      </c>
      <c r="K139" s="75">
        <f>SUM(K15,K21,K26,K41,K49,K55,K59,K62,K67,K70,K76,K79,K84,K88,K91,K94,K108,K115,K120,K127,K131,K134,K138)</f>
        <v>0</v>
      </c>
      <c r="L139" s="3"/>
    </row>
    <row r="141" spans="2:12">
      <c r="I141" s="112" t="s">
        <v>145</v>
      </c>
      <c r="J141" s="112"/>
      <c r="K141" s="112"/>
      <c r="L141" s="112"/>
    </row>
    <row r="142" spans="2:12">
      <c r="B142" s="111"/>
      <c r="C142" s="111"/>
      <c r="D142" s="111"/>
    </row>
  </sheetData>
  <mergeCells count="41">
    <mergeCell ref="B135:C135"/>
    <mergeCell ref="B138:I138"/>
    <mergeCell ref="B139:C139"/>
    <mergeCell ref="B142:D142"/>
    <mergeCell ref="B128:L128"/>
    <mergeCell ref="B131:H131"/>
    <mergeCell ref="B132:L132"/>
    <mergeCell ref="B134:H134"/>
    <mergeCell ref="D109:L109"/>
    <mergeCell ref="B127:I127"/>
    <mergeCell ref="B115:I115"/>
    <mergeCell ref="B120:I120"/>
    <mergeCell ref="B77:C77"/>
    <mergeCell ref="B94:I94"/>
    <mergeCell ref="B95:C95"/>
    <mergeCell ref="B108:I108"/>
    <mergeCell ref="B84:I84"/>
    <mergeCell ref="B88:I88"/>
    <mergeCell ref="B91:I91"/>
    <mergeCell ref="B79:I79"/>
    <mergeCell ref="B62:I62"/>
    <mergeCell ref="B67:I67"/>
    <mergeCell ref="B68:C68"/>
    <mergeCell ref="B70:I70"/>
    <mergeCell ref="B76:I76"/>
    <mergeCell ref="B1:C1"/>
    <mergeCell ref="J1:L1"/>
    <mergeCell ref="I141:L141"/>
    <mergeCell ref="B55:I55"/>
    <mergeCell ref="B59:I59"/>
    <mergeCell ref="B22:C22"/>
    <mergeCell ref="B26:I26"/>
    <mergeCell ref="B27:C27"/>
    <mergeCell ref="B41:I41"/>
    <mergeCell ref="B49:I49"/>
    <mergeCell ref="B2:L2"/>
    <mergeCell ref="B6:C6"/>
    <mergeCell ref="B15:I15"/>
    <mergeCell ref="B16:C16"/>
    <mergeCell ref="B21:I21"/>
    <mergeCell ref="B3:L3"/>
  </mergeCells>
  <pageMargins left="0.7" right="0.7" top="0.75" bottom="0.75" header="0.3" footer="0.3"/>
  <pageSetup paperSize="9" scale="6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 Odpraw</dc:creator>
  <cp:lastModifiedBy>10 wsk</cp:lastModifiedBy>
  <cp:lastPrinted>2024-04-30T08:02:32Z</cp:lastPrinted>
  <dcterms:created xsi:type="dcterms:W3CDTF">2024-02-08T07:43:17Z</dcterms:created>
  <dcterms:modified xsi:type="dcterms:W3CDTF">2024-04-30T09:44:58Z</dcterms:modified>
</cp:coreProperties>
</file>