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showInkAnnotation="0"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2C00FB20-BD31-40F4-8A98-7B1C408BF5BF}"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3" i="1" l="1"/>
  <c r="I81" i="1"/>
  <c r="I79" i="1"/>
  <c r="I77" i="1"/>
  <c r="I75" i="1"/>
  <c r="I73" i="1"/>
  <c r="I71" i="1"/>
  <c r="I69" i="1"/>
  <c r="I66" i="1"/>
  <c r="I65" i="1"/>
  <c r="I62" i="1"/>
  <c r="I61" i="1"/>
  <c r="I63" i="1" s="1"/>
  <c r="I58" i="1"/>
  <c r="I57" i="1"/>
  <c r="I59" i="1" s="1"/>
  <c r="I54" i="1"/>
  <c r="I53" i="1"/>
  <c r="I55" i="1" s="1"/>
  <c r="H50" i="1"/>
  <c r="J50" i="1" s="1"/>
  <c r="I50" i="1"/>
  <c r="I47" i="1"/>
  <c r="I46" i="1"/>
  <c r="I43" i="1"/>
  <c r="I42" i="1"/>
  <c r="I41" i="1"/>
  <c r="I38" i="1"/>
  <c r="J37" i="1"/>
  <c r="I37" i="1"/>
  <c r="I36" i="1"/>
  <c r="I35" i="1"/>
  <c r="I34" i="1"/>
  <c r="I33" i="1"/>
  <c r="I32" i="1"/>
  <c r="I31" i="1"/>
  <c r="I28" i="1"/>
  <c r="I27" i="1"/>
  <c r="I29" i="1" s="1"/>
  <c r="I26" i="1"/>
  <c r="I25" i="1"/>
  <c r="I24" i="1"/>
  <c r="I21" i="1"/>
  <c r="I20" i="1"/>
  <c r="I19" i="1"/>
  <c r="I16" i="1"/>
  <c r="I15" i="1"/>
  <c r="I14" i="1"/>
  <c r="I13" i="1"/>
  <c r="I12" i="1"/>
  <c r="I11" i="1"/>
  <c r="I10" i="1"/>
  <c r="I9" i="1"/>
  <c r="I8" i="1"/>
  <c r="I7" i="1"/>
  <c r="I6" i="1"/>
  <c r="H83" i="1"/>
  <c r="J83" i="1" s="1"/>
  <c r="H81" i="1"/>
  <c r="J81" i="1" s="1"/>
  <c r="H79" i="1"/>
  <c r="J79" i="1" s="1"/>
  <c r="H77" i="1"/>
  <c r="J77" i="1" s="1"/>
  <c r="H75" i="1"/>
  <c r="J75" i="1" s="1"/>
  <c r="H73" i="1"/>
  <c r="J73" i="1" s="1"/>
  <c r="H69" i="1"/>
  <c r="J69" i="1" s="1"/>
  <c r="H71" i="1"/>
  <c r="J71" i="1" s="1"/>
  <c r="H66" i="1"/>
  <c r="J66" i="1" s="1"/>
  <c r="H65" i="1"/>
  <c r="J65" i="1" s="1"/>
  <c r="H62" i="1"/>
  <c r="J62" i="1" s="1"/>
  <c r="H61" i="1"/>
  <c r="J61" i="1" s="1"/>
  <c r="J63" i="1" s="1"/>
  <c r="H58" i="1"/>
  <c r="J58" i="1" s="1"/>
  <c r="H57" i="1"/>
  <c r="J57" i="1" s="1"/>
  <c r="J59" i="1" s="1"/>
  <c r="H54" i="1"/>
  <c r="J54" i="1" s="1"/>
  <c r="H53" i="1"/>
  <c r="J53" i="1" s="1"/>
  <c r="J55" i="1" s="1"/>
  <c r="H47" i="1"/>
  <c r="J47" i="1" s="1"/>
  <c r="H46" i="1"/>
  <c r="J46" i="1" s="1"/>
  <c r="J48" i="1" s="1"/>
  <c r="H43" i="1"/>
  <c r="J43" i="1" s="1"/>
  <c r="H42" i="1"/>
  <c r="J42" i="1" s="1"/>
  <c r="H41" i="1"/>
  <c r="J41" i="1" s="1"/>
  <c r="H38" i="1"/>
  <c r="J38" i="1" s="1"/>
  <c r="H37" i="1"/>
  <c r="H36" i="1"/>
  <c r="J36" i="1" s="1"/>
  <c r="H35" i="1"/>
  <c r="J35" i="1" s="1"/>
  <c r="H34" i="1"/>
  <c r="J34" i="1" s="1"/>
  <c r="H33" i="1"/>
  <c r="J33" i="1" s="1"/>
  <c r="H32" i="1"/>
  <c r="J32" i="1" s="1"/>
  <c r="H31" i="1"/>
  <c r="J31" i="1" s="1"/>
  <c r="H28" i="1"/>
  <c r="J28" i="1" s="1"/>
  <c r="H27" i="1"/>
  <c r="J27" i="1" s="1"/>
  <c r="H26" i="1"/>
  <c r="J26" i="1" s="1"/>
  <c r="H25" i="1"/>
  <c r="J25" i="1" s="1"/>
  <c r="H24" i="1"/>
  <c r="J24" i="1" s="1"/>
  <c r="H21" i="1"/>
  <c r="J21" i="1" s="1"/>
  <c r="H20" i="1"/>
  <c r="J20" i="1" s="1"/>
  <c r="H19" i="1"/>
  <c r="J19" i="1" s="1"/>
  <c r="H16" i="1"/>
  <c r="J16" i="1" s="1"/>
  <c r="H15" i="1"/>
  <c r="J15" i="1" s="1"/>
  <c r="H14" i="1"/>
  <c r="J14" i="1" s="1"/>
  <c r="H13" i="1"/>
  <c r="J13" i="1" s="1"/>
  <c r="H12" i="1"/>
  <c r="J12" i="1" s="1"/>
  <c r="H11" i="1"/>
  <c r="J11" i="1" s="1"/>
  <c r="H10" i="1"/>
  <c r="J10" i="1" s="1"/>
  <c r="H9" i="1"/>
  <c r="J9" i="1" s="1"/>
  <c r="H8" i="1"/>
  <c r="J8" i="1" s="1"/>
  <c r="H7" i="1"/>
  <c r="J7" i="1" s="1"/>
  <c r="H6" i="1"/>
  <c r="J6" i="1" s="1"/>
  <c r="L82" i="1"/>
  <c r="L80" i="1"/>
  <c r="L78" i="1"/>
  <c r="L76" i="1"/>
  <c r="L74" i="1"/>
  <c r="L72" i="1"/>
  <c r="L70" i="1"/>
  <c r="L68" i="1"/>
  <c r="L64" i="1"/>
  <c r="L60" i="1"/>
  <c r="L56" i="1"/>
  <c r="J17" i="1" l="1"/>
  <c r="I17" i="1"/>
  <c r="I22" i="1"/>
  <c r="J22" i="1"/>
  <c r="J29" i="1"/>
  <c r="J39" i="1"/>
  <c r="I39" i="1"/>
  <c r="I44" i="1"/>
  <c r="J44" i="1"/>
  <c r="I48" i="1"/>
  <c r="J67" i="1"/>
  <c r="I67" i="1"/>
  <c r="L22" i="1"/>
  <c r="L17" i="1"/>
  <c r="L52" i="1"/>
  <c r="L49" i="1"/>
  <c r="I85" i="1" l="1"/>
  <c r="J85" i="1"/>
</calcChain>
</file>

<file path=xl/sharedStrings.xml><?xml version="1.0" encoding="utf-8"?>
<sst xmlns="http://schemas.openxmlformats.org/spreadsheetml/2006/main" count="170" uniqueCount="113">
  <si>
    <t>L.p</t>
  </si>
  <si>
    <t>Nazwa materiału</t>
  </si>
  <si>
    <t>Wielkość</t>
  </si>
  <si>
    <t>J.M</t>
  </si>
  <si>
    <t>Ilość ofer.</t>
  </si>
  <si>
    <t>Cena netto</t>
  </si>
  <si>
    <t xml:space="preserve"> % VAT</t>
  </si>
  <si>
    <t>Cena brutto</t>
  </si>
  <si>
    <t>Wartość netto</t>
  </si>
  <si>
    <t>Wartość brutto</t>
  </si>
  <si>
    <t>Uwagi</t>
  </si>
  <si>
    <t>szt</t>
  </si>
  <si>
    <t>Cewnik Couvelaire'a bez balonu z PCV</t>
  </si>
  <si>
    <t>CH 18-24</t>
  </si>
  <si>
    <t xml:space="preserve">ZADANIE 1 </t>
  </si>
  <si>
    <t>CH 8-24</t>
  </si>
  <si>
    <t>CH 10</t>
  </si>
  <si>
    <t>Cewnik Foleya trojdrożny silikolateksowy, z dwoma bocznymi, szeregowymi, dużymi, owalnymi otworami drenującymi, pojemność balonu 30-50ml.</t>
  </si>
  <si>
    <t>CH18-22</t>
  </si>
  <si>
    <t>CH 3-8</t>
  </si>
  <si>
    <t xml:space="preserve">2 ZADANIE </t>
  </si>
  <si>
    <t>Zestaw do szynowania wewnętrznego moczowodów 4,7 F 26 cm i 28 cm; 6F i 7F 24 do 28 cm; Skład zestawu: cewnik PIGTAIL podwójnie zagięty otwarty-otwarty, średnica pętli pęcherzowej 2 cm, prowadnik od 0.035" do 0.038", popychacz  dł. conajmniej 50 cm. Możliwość przechowywania w moczowodzie do 6 miesięcy. Zestaw jednorazowy, pakowany łącznie.</t>
  </si>
  <si>
    <t>4.7 Fr do 7 Fr/24 do 28 cm</t>
  </si>
  <si>
    <t>Zestaw do szynowania wewnętrznego moczowodów od 4.7 Fr do 6 Fr i dł 24 do 28 cm.  Skład zestawu: cewnik PIGTAIL podwójnie zagięty otwarty-zamknięty, średnica pętli pęcherzowej 2 cm, prowadnik 0.035" do 0.038", popychacz dł. conajmniej 50 cm, system blokujący. Możliwość przechowywania w moczowodzie do 6 miesięcy. Zestaw jednorazowy, sterylny, pakowany łącznie.</t>
  </si>
  <si>
    <t>4.7 Fr do 6 Fr/24 do 28 cm</t>
  </si>
  <si>
    <t xml:space="preserve">Zestaw do szynowania wewnętrznego moczowodów otwarty-otwarty 6 Fr 26 cm ,  cewnik PIGTAIL podwójnie zagięty otwarty-otwarty, średnica pętli pęcherzowej 2 cm, prowadnik od 0.035" do 0.038", popychacz  dł. conajmniej 50 cm. Możliwość przechowywania w moczowodzie do 6 miesięcy. Zestaw jednorazowy, pakowany łącznie.
Koniec bliższy DJ zaopatrzony w nitkę . </t>
  </si>
  <si>
    <t>6 Fr/ 26 cm</t>
  </si>
  <si>
    <t>dł. 145 cm</t>
  </si>
  <si>
    <t>RAZEM</t>
  </si>
  <si>
    <t>Koszulka dostępu moczowodowego do zabiegów giętkiej ureterorenoskopii, hydrofilna, odporna na zniekształcenia, pokryta warstwą hydrofilnego polimeru wewnątrz oraz na zewnątrz, widoczne w promieniach RTG</t>
  </si>
  <si>
    <t>9,5Fr/11,5Fr i 10,7Fr/12,7Fr i 12Fr/14Fr dł. 35 cm i 45cm</t>
  </si>
  <si>
    <t>Nitinolowy koszyk do przechwytywania  złogów z dróg moczowych, bezkońcówkowy, w kszatłcie chwytaka z mechanizmem otwierającym, 4 drutowy</t>
  </si>
  <si>
    <t>1,7Fr i 2,2Fr, dł. 115 cm, rozmiar koszyka 8 mm</t>
  </si>
  <si>
    <t>Jednorazowy zestaw do ręcznej irygacji w kształcie walca do zabiegów giętkie ureterorenoskopii</t>
  </si>
  <si>
    <t>szt.</t>
  </si>
  <si>
    <t>Nitinolowy ekstraktor złogów, atraumatyczny, powracający do piewotnego kształtu po odkształceniu, widoczny w RTG</t>
  </si>
  <si>
    <t>1,5Fr i 2,2Fr, długość 115 cm</t>
  </si>
  <si>
    <t>Cewnik dostępu moczowodowego posiadający dwa kanały robocze rozszerzający się od 6F do 10F o długości 50 cm z elastyczną końcówk. Pokryty warstwą hydrofilnego polimeru</t>
  </si>
  <si>
    <t>6/10F, długość 50 cm</t>
  </si>
  <si>
    <t>Nitinolowy extraktor kamieni przy PCNL z możliwością uwolnienia złogu</t>
  </si>
  <si>
    <t>10Fr/38cm</t>
  </si>
  <si>
    <t>Zestaw rozszerzacza moczowodu służący do rozszerzania moczowodu przed ureteroskopią i/lub usuwaniem złogów. Powłoka AQ z hydrofilowego polimeru</t>
  </si>
  <si>
    <t xml:space="preserve"> Zestaw o rozmiarch od 6 Fr do 18 Fr/ długości rozszerzadeł 60 cm  </t>
  </si>
  <si>
    <t>kpl</t>
  </si>
  <si>
    <t>średnica 8,9,10 mm, długość 80, 100, 120, 200 mm</t>
  </si>
  <si>
    <t>długość 30-80 mm</t>
  </si>
  <si>
    <t>ZADANIE NR 3</t>
  </si>
  <si>
    <t>ZADANIE NR 4</t>
  </si>
  <si>
    <t>ZADANIE NR 5</t>
  </si>
  <si>
    <t>6 Fr - 26 cm</t>
  </si>
  <si>
    <t>Trójnik do łączenie dwóch cewników urologicznych z jednym workiem zbiorczym</t>
  </si>
  <si>
    <t>Jednorazowa igła punkcyjna do wykonania nefrostomii/drenażu nerki, 2-elementowa ze skośnym, osiowym ścięciem ułatwiającym punkcję</t>
  </si>
  <si>
    <t xml:space="preserve">Cewnik balonowy do przezcewkowego drenażu pęcherza moczowego. Końcówka typu Tiemann zakończona oliwką. Półsztywny, szerokie światło dające wysoką efektywność drenażu. Wykonany z czystego silikonu, transparentny z linią kontrastującą na całej długości, kontrastująca końcówka, dwudrożny, długość 41 cm (w rozmiarze Ch. 10 długość cewnika wynosi 31 cm). Balon 3ml - 10ml.   </t>
  </si>
  <si>
    <t>Trójdrożny cewnik balonowy do drenażu pęcherza moczowego z końcówką Dufour z linią kontrastującą w RTG na całej długości cewnika, końcówka widoczna w promieniach RTG, transparentny, wykonany z czystego silikonu, długość 43 cm</t>
  </si>
  <si>
    <t>Łącznik do połączenia z workiem na mocz, drugi koniec Luer-Lock, długość 15 cm</t>
  </si>
  <si>
    <t>Cewnik moczowodowy z końcówką typu Nelaton, skalowany co 1 cm, widoczny w RTG, z łącznikiem do strzykawki, mandryn metalowy, wykonany z poliuretanu, długość 70 cm</t>
  </si>
  <si>
    <t>17,5 G/ 18,5 cm</t>
  </si>
  <si>
    <t>90  cm / 0,035"</t>
  </si>
  <si>
    <t>Zestaw do 2-stopniowej nefrostomii przezskórnej, igła punkcyjna 17,5 G / 1,30 mm dł. 200mm, prowadnica 0,038”, przedłużacz cewnika (śred. wew.) 1,00 mm / 0,039". Sklad: 
• 2-częściowa kaniula punkcyjna z widocznym w USG znacznikiem na końcówce (3 pierścienie) 17,5Ch, dł. 200mm
• Prowadnica sztywna, z giętką końcówką typu J w dyspenserze, z końcówką wprowadzającą, długość 800 mm
• Przedłużacz cewnika metalowy, długość 325 mm, plastikowy mandryn
• Cewnik poliuretanowy typu pigtail, widoczny w rtg, długość ok. 30 cm, otwór centralny, powłoka hydrożelowa, 6 otworów drenujących, nacięcia na trzonie do szwu mocującego, łącznik Luer-lock
• Kranik LL
• Adapter do worka na mocz (łącznik Luer-lock z lejkiem)
• 3 samoprzylepne etykiety do dokumentacji
• Sterylne, do jednorazowego użytku
• Nie zawierający lateksu</t>
  </si>
  <si>
    <t>CH 10-16</t>
  </si>
  <si>
    <t>CH 14</t>
  </si>
  <si>
    <t>Stent docewkowy samorozprężalny, szkielet nitinolowy, pokryty obustronnie warstwą polimeru (silikon z poliuretanem)  • Wysoka siła radialna w głównej części stentu i obniżona na końcach- mechanizm zapobiegający migracji. Wyposażony w 2 markery radiologiczne w części proksymalnej.</t>
  </si>
  <si>
    <t>Zestaw do wewnetrznego szynowania moczowodu , uzywany w przypadkach zewnątrz pochodnej obstrukcji moczowodu , zestaw zawiera : 
- stent JJ 6 Fr 26 cm i 28 cm  będący mieszanką  metali szlachetnych w tym tytanu , stopu niklowo-kobaltowego oraz, chromowo-molibdenowego
- prostownik końcówki piqtail , 
- cieniodajny cewnik wprowadzający oraz koszulkę wprowadzającą 
stent spiralnie skręcony , 
możliwy do terminowego drenażu przez 12 miesięcy.</t>
  </si>
  <si>
    <t>CH 12-14</t>
  </si>
  <si>
    <t>Cewnik balonowy do nefrostomii lub drenażu przezcewkowego z końcówką fletową dł 43cm rozmiar 12Ch- 20Ch wykonany z czystego silikonu 12CH – balon3-6ml ; 14Ch balon 3-8ml 16-20Ch balon 5-10ml</t>
  </si>
  <si>
    <t>Prowadnica LUNDERQUIST do nefrostomii z końcówką typu „J” z adapterem umożliwiającym obsługę jedną ręką dł 90cm Końcówka elastyczna 4 cm + półelastyczna 3 cm</t>
  </si>
  <si>
    <t xml:space="preserve">Cewnik balonowy do przezcewkowego drenażu pęcherza moczowego. Końcówka typu Tiemann. Sztywny, szerokie światło dające wysoką efektywność drenażu. Wykonany z czystego silikonu, dwudrożny, długość 43 cm. Balon 3ml - 10ml.   </t>
  </si>
  <si>
    <t>Kleszczyki biopsyjne do wstecznego wprowadzania do endoskopu  służące do uzyskania próbek tkanki do oceny patologicznej lub w celu usunięcia ciał obcych z dróg moczowych. Duża część chwytna umożliwia jednorazowe pobranie, zapewniające uzyskanie próbki wystarczająco dużej do uzyskania dokładnej oceny bez konieczności powtarzania zabiegu. Urządzenie jest przeznaczone do wstecznego wprowadzania przez kanał roboczy ureteroskopu.</t>
  </si>
  <si>
    <t xml:space="preserve"> Rozmiar : 2,4 Fr , dł 115 cm </t>
  </si>
  <si>
    <t>Igła do ostrzykiwania cewki moczowej oraz ścian pęcherza moczowego pod kontrolą cystoskopu</t>
  </si>
  <si>
    <t>Rozmiary od 3,7 do 5 Fr, 22 lub 23Gage i długości co najmniej 35 cm</t>
  </si>
  <si>
    <t xml:space="preserve"> dł. 145 cm </t>
  </si>
  <si>
    <t xml:space="preserve">Prowadnica drutowa pokryta PTFE  w miekkej koszulce , gietki koniec na 3 cm stały rdzeń prowadnicy 
 </t>
  </si>
  <si>
    <t>Zestaw do irygacji typu Y z dwoma kolcami, dwoma zaciskami, komorą formowaną, linią o długości 1970 mm i średnicy  4.95 mm, z zaciskami rolkowymi, zaciskiem medycznym, adapterem do cewników oraz silikonową przedłużką o długości 114mm i średnicy 4.75mm</t>
  </si>
  <si>
    <t>Zestaw do irygacji typu Y z dwoma kolcami, dwoma zaciskami, komorą z pułapką na bąbelki powietrza, linią o długości 2370 mm i średnicą 6,95mm, zaciskiem rolkowym, zaciskiem medycznym, adapterem cewnika oraz silikonową przedłużką o długości 114mm i średnicy 4.75mm</t>
  </si>
  <si>
    <t>średnica maks. 9.2 Fr dł. 650 mm</t>
  </si>
  <si>
    <t>ZADANIE NR 8</t>
  </si>
  <si>
    <t>Prowadniki wiodące czarne obustronnie giętkie z jedną końcówką zagiętą 3 cm drugą prostą 3 c z nieruchomym nitynolowym rdzeniem sztywnym, widoczne w RTG, pokryty hydrofilnym polimerem</t>
  </si>
  <si>
    <t>0,35", długość 150 cm</t>
  </si>
  <si>
    <t>zestaw</t>
  </si>
  <si>
    <t>Zestaw składający się ze stentu moczowodowego samorozprężalnego, wykonanego z nitinolu pokrytego obustronnie warstwą polimeru. Możliwość usuwania stentu poprzez mechaniz,m rozplatania stentu do formy taśmy oraz poszerzadła moczowodowego typu Nothingam, do kontrolowanego poszerzania moczowodu. Dylatator wykonany z poliuretanu, widoczny w promieniach RTG. Wersja hydrofinal lub bez powłoki hydrofilnej do wyboru przez użytkownika. Długość całkowita 70 cm. Dostępne średnice 10/6Fr, 12/6Fr, 14/6Fr. Do wyboru przez użytkownika. Średnica dylatatora wzrasta z minimalnej na maksymalną na odcinku 3 cm. Kompatybilny z dutem widoącym 0,035 cala</t>
  </si>
  <si>
    <t>Zestaw wymienny nefrostomii przezskórnej,  prowadnica 0,038” Sklad: 
• Prowadnica sztywna, z giętką końcówką typu J w dyspenserze, z końcówką wprowadzającą, długość 800 mm
• Przedłużacz cewnika metalowy, długość 325 mm, plastikowy mandryn
• Cewnik poliuretanowy typu pigtail, widoczny w rtg, długość ok. 30 cm, otwór centralny, powłoka hydrożelowa, 6 otworów drenujących, nacięcia na trzonie do szwu mocującego, łącznik Luer-lock
• Kranik LL
• Adapter do worka na mocz (łącznik Luer-lock z lejkiem)
• 3 samoprzylepne etykiety do dokumentacji
• Sterylne, do jednorazowego użytku
• Nie zawierający lateksu</t>
  </si>
  <si>
    <t>ZADANIE NR 9</t>
  </si>
  <si>
    <t>Jednorazowy pistolet do biopsji stercza z bezpiecznikiem spustu  18G/20 i 25 cm dł</t>
  </si>
  <si>
    <t>Igła do punkcji nerki. Końcówka typu Chiba widoczna w USG 20G/20 cm dł</t>
  </si>
  <si>
    <t>Zestaw punkcyjny do nadłonowego drenażu pęcherza moczowego. Skład zestawu: Silikonowy cewnik do nadłonowego drenażu pęcherza moczowego ze zintegrowanym balonem. Atraumatyczna, centralnie otwarta końcówka z zaokrąglonymi krawędziami. Cewnik transparentny z kontrastującą linią RTG na całej długości cewnika łącznie z końcówką. Dwudrożny, dwa otwory drenujące, długość 43 cm. Łatwo rozrywalna kaniula ze specjalnym szlifem o długości 12 cm. Noż chirurgiczny do nacięcia skóry. Worek na mocz 2000 ml.</t>
  </si>
  <si>
    <t>ZADANIE NR 10 P</t>
  </si>
  <si>
    <t>Cewnik do nefrostomii do przeskórnego drenażu nerki z dodatkowym oczkiem  CH 10 np. kod 24615</t>
  </si>
  <si>
    <t>Prowadnica do wymiany nefrostomii prosta 150ch np.. Kod 36001</t>
  </si>
  <si>
    <t>ZADANIE NR 11 P</t>
  </si>
  <si>
    <t>Cewnik do trudnego cewnikowania Tiemann sztywny szerokie światło. Wykonany z czystego silikonu dwudrożny dł. 43cm balon 3-10ml CH10-22</t>
  </si>
  <si>
    <t>Cewnik Balonowy do nefrostomii lub drenażu przez cewkowego z końcówką fletową dł. 43cm CH12-22 wykonany z cztstego silikonu</t>
  </si>
  <si>
    <t>ZADANIE NR 12 P</t>
  </si>
  <si>
    <t>ZADANIE NR 13 P</t>
  </si>
  <si>
    <t>Cewnik Couvelairea bez balonu z PCV CH-8-24</t>
  </si>
  <si>
    <t>ZADANIE NR 14 P</t>
  </si>
  <si>
    <t>Komplet rozszerzadeł giętkich do cewnikowania CH3-22</t>
  </si>
  <si>
    <t>Pistolet jednorazowy do biopsji stercza 18G 20 i 25cm</t>
  </si>
  <si>
    <t>ZADANIE NR 15 P</t>
  </si>
  <si>
    <t>Igła do biopsji stercza do pistoletu PROMAG ULTRA 18G/20</t>
  </si>
  <si>
    <t>ZADANIE NR 16 P</t>
  </si>
  <si>
    <t>ZADANIE NR 17 P</t>
  </si>
  <si>
    <t>ZADANIE NR 18 P</t>
  </si>
  <si>
    <t>Prowadnica dwukanałowa jednorazowa biopsyjna dla głowicy rektalnej 88118 oraz 8808e BK Medical</t>
  </si>
  <si>
    <t>Prowadnica jednorazowa biopsyjna dla głowic rektalnych kod 8818 oraz 8808e BK Medical</t>
  </si>
  <si>
    <t>ZADANIE NR 19 P</t>
  </si>
  <si>
    <t>Zestaw do nefrostomii wymiennej CH 10 i CH 12</t>
  </si>
  <si>
    <t>ZADANIE NR 7 KOMIS</t>
  </si>
  <si>
    <t>ZADANIE NR 6 KOMIS</t>
  </si>
  <si>
    <r>
      <t xml:space="preserve">Prowadniki wiodące hydrofilne, do ureterorenoskopii, usztywnione z miękką atraumatyczną platynową końcówką </t>
    </r>
    <r>
      <rPr>
        <b/>
        <sz val="12"/>
        <color indexed="8"/>
        <rFont val="Arial"/>
        <family val="2"/>
        <charset val="238"/>
      </rPr>
      <t>3 cm</t>
    </r>
    <r>
      <rPr>
        <sz val="12"/>
        <color indexed="8"/>
        <rFont val="Arial"/>
        <family val="2"/>
        <charset val="238"/>
      </rPr>
      <t xml:space="preserve">, z nieruchomym nitinolowym  rdzeniem, widoczne w promieniach rtg, dł. </t>
    </r>
    <r>
      <rPr>
        <b/>
        <sz val="12"/>
        <color indexed="8"/>
        <rFont val="Arial"/>
        <family val="2"/>
        <charset val="238"/>
      </rPr>
      <t>145 cm</t>
    </r>
    <r>
      <rPr>
        <sz val="12"/>
        <color indexed="8"/>
        <rFont val="Arial"/>
        <family val="2"/>
        <charset val="238"/>
      </rPr>
      <t xml:space="preserve">, rozmiar </t>
    </r>
    <r>
      <rPr>
        <b/>
        <sz val="12"/>
        <color indexed="8"/>
        <rFont val="Arial"/>
        <family val="2"/>
        <charset val="238"/>
      </rPr>
      <t>0,035” i 0,038”</t>
    </r>
    <r>
      <rPr>
        <sz val="12"/>
        <color indexed="8"/>
        <rFont val="Arial"/>
        <family val="2"/>
        <charset val="238"/>
      </rPr>
      <t xml:space="preserve"> pokryte warstwą hydrofilnego polimeru</t>
    </r>
  </si>
  <si>
    <r>
      <t xml:space="preserve">W pełni giętki ureterorenoskop  jednokrotnego użytku do współpracy z włóknem laserowym Maksymalna średnica części roboczej endoskopu 9.2 Fr. Kanał roboczo-irygacyjny o średnicy min. 3.6 Fr  Kąt widzenia 90 stopni Długość robocza  650 mm ±5% Kąt wygięcia końcówki 270° góra i 270°. dół, Źródło światła LED z automatycznym i manualnym doborem natężenia wbudowane w końcówkę URS Kamera wbudowana w końcówkę URS Ostrość obrazu ustawiana automatycznie Dwa programowalne przyciski na rękojeści endoskopu umożliwiające: ustawienie balansu bieli, zrobienie zdjęcia podczas zabiegu, nagrywanie filmu z zabiegu, zamrożenie obrazu  Trójnik umożliwiający podłączenie płynu irygacyjnego oraz wprowadzenie włókna lasera do kanału roboczego z możliwością unieruchomienia w żądanym położeniu. </t>
    </r>
    <r>
      <rPr>
        <b/>
        <sz val="12"/>
        <rFont val="Arial"/>
        <family val="2"/>
        <charset val="238"/>
      </rPr>
      <t xml:space="preserve">Bezpłatne użyczenie konsoli do pracy z URS. </t>
    </r>
    <r>
      <rPr>
        <sz val="12"/>
        <rFont val="Arial"/>
        <family val="2"/>
        <charset val="238"/>
      </rPr>
      <t>Przenośna konsola wyposażona w dotykowy ekran o przekątnej min. 12 cali i rozdzielczości min 1024x768.  Waga konsoli max 4,3 kg Wyjście HDMI umożliwiające podłączenie sygnału z URS do monitora zewnętrznego Konsola umożliwiająca zapis obrazów oraz video z przeprowadzanych procedur do pamięci (wbudowana pamięć 8 GB) oraz eksport na pamięć typu „pendrive” Cały endoskop łącznie z kablem oraz przyłączem do konsoli sterylny bez konieczności dezynfekcji/sterylizacji pomiędzy zabiegami Współpraca zaoferowanej konsoli z jednorazowym giętkim endoskopem dla pacjentów o wąskim moczowodzie, o maksymalnej średnicy części roboczej 7.5 Fr, kanał roboczo-irygacyjny min. 3.6 Fr</t>
    </r>
  </si>
  <si>
    <t>FORMULARZ CENOWY</t>
  </si>
  <si>
    <t>Igła do punkcji nerki z końcówką typu Chibo widoczna w USG 20G/20 18G/20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</si>
</sst>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0.00\ &quot;zł&quot;"/>
    <numFmt numFmtId="165" formatCode="_-* #,##0.00\ _z_ł_-;\-* #,##0.00\ _z_ł_-;_-* \-??\ _z_ł_-;_-@_-"/>
    <numFmt numFmtId="166" formatCode="#,##0\ &quot;zł&quot;"/>
  </numFmts>
  <fonts count="27">
    <font>
      <sz val="10"/>
      <name val="Arial CE"/>
      <charset val="238"/>
    </font>
    <font>
      <sz val="10"/>
      <name val="Arial CE"/>
      <charset val="238"/>
    </font>
    <font>
      <sz val="10"/>
      <name val="Arial Narrow"/>
      <family val="2"/>
      <charset val="238"/>
    </font>
    <font>
      <sz val="10"/>
      <color indexed="10"/>
      <name val="Arial Narrow"/>
      <family val="2"/>
      <charset val="238"/>
    </font>
    <font>
      <sz val="10"/>
      <color indexed="13"/>
      <name val="Arial Narrow"/>
      <family val="2"/>
      <charset val="238"/>
    </font>
    <font>
      <b/>
      <sz val="10"/>
      <name val="Arial Narrow"/>
      <family val="2"/>
      <charset val="238"/>
    </font>
    <font>
      <b/>
      <sz val="12"/>
      <name val="Arial Narrow"/>
      <family val="2"/>
      <charset val="238"/>
    </font>
    <font>
      <sz val="12"/>
      <name val="Arial Narrow"/>
      <family val="2"/>
      <charset val="238"/>
    </font>
    <font>
      <sz val="12"/>
      <color indexed="10"/>
      <name val="Arial Narrow"/>
      <family val="2"/>
      <charset val="238"/>
    </font>
    <font>
      <sz val="14"/>
      <name val="Arial"/>
      <family val="2"/>
      <charset val="238"/>
    </font>
    <font>
      <sz val="12"/>
      <color indexed="13"/>
      <name val="Arial"/>
      <family val="2"/>
      <charset val="238"/>
    </font>
    <font>
      <sz val="12"/>
      <name val="Arial"/>
      <family val="2"/>
      <charset val="238"/>
    </font>
    <font>
      <b/>
      <sz val="12"/>
      <name val="Arial"/>
      <family val="2"/>
      <charset val="238"/>
    </font>
    <font>
      <sz val="12"/>
      <color indexed="10"/>
      <name val="Arial"/>
      <family val="2"/>
      <charset val="238"/>
    </font>
    <font>
      <b/>
      <sz val="12"/>
      <color rgb="FFFF0000"/>
      <name val="Arial Narrow"/>
      <family val="2"/>
      <charset val="238"/>
    </font>
    <font>
      <b/>
      <sz val="12"/>
      <color rgb="FFFF0000"/>
      <name val="Arial"/>
      <family val="2"/>
      <charset val="238"/>
    </font>
    <font>
      <sz val="11"/>
      <color rgb="FF000000"/>
      <name val="Czcionka tekstu podstawowego"/>
      <family val="2"/>
      <charset val="238"/>
    </font>
    <font>
      <sz val="10"/>
      <name val="Arial"/>
      <family val="2"/>
      <charset val="238"/>
    </font>
    <font>
      <sz val="10"/>
      <name val="Arial"/>
      <family val="2"/>
      <charset val="238"/>
    </font>
    <font>
      <sz val="12"/>
      <name val="Arial CE"/>
      <charset val="238"/>
    </font>
    <font>
      <sz val="12"/>
      <color rgb="FF000000"/>
      <name val="Arial"/>
      <family val="2"/>
      <charset val="238"/>
    </font>
    <font>
      <sz val="12"/>
      <color theme="1"/>
      <name val="Arial"/>
      <family val="2"/>
      <charset val="238"/>
    </font>
    <font>
      <b/>
      <sz val="12"/>
      <color theme="1"/>
      <name val="Arial"/>
      <family val="2"/>
      <charset val="238"/>
    </font>
    <font>
      <b/>
      <sz val="12"/>
      <color theme="1"/>
      <name val="Arial Narrow"/>
      <family val="2"/>
      <charset val="238"/>
    </font>
    <font>
      <sz val="12"/>
      <color indexed="8"/>
      <name val="Arial"/>
      <family val="2"/>
      <charset val="238"/>
    </font>
    <font>
      <b/>
      <sz val="12"/>
      <color indexed="8"/>
      <name val="Arial"/>
      <family val="2"/>
      <charset val="238"/>
    </font>
    <font>
      <sz val="12"/>
      <color indexed="13"/>
      <name val="Arial Narrow"/>
      <family val="2"/>
      <charset val="238"/>
    </font>
  </fonts>
  <fills count="5">
    <fill>
      <patternFill patternType="none"/>
    </fill>
    <fill>
      <patternFill patternType="gray125"/>
    </fill>
    <fill>
      <patternFill patternType="solid">
        <fgColor indexed="9"/>
        <bgColor indexed="64"/>
      </patternFill>
    </fill>
    <fill>
      <patternFill patternType="solid">
        <fgColor indexed="50"/>
        <bgColor indexed="31"/>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8">
    <xf numFmtId="0" fontId="0" fillId="0" borderId="0"/>
    <xf numFmtId="0" fontId="1" fillId="0" borderId="0"/>
    <xf numFmtId="44" fontId="1" fillId="0" borderId="0" applyFont="0" applyFill="0" applyBorder="0" applyAlignment="0" applyProtection="0"/>
    <xf numFmtId="0" fontId="16" fillId="0" borderId="0"/>
    <xf numFmtId="165" fontId="17" fillId="0" borderId="0" applyBorder="0" applyProtection="0"/>
    <xf numFmtId="0" fontId="18" fillId="0" borderId="0"/>
    <xf numFmtId="0" fontId="18" fillId="0" borderId="0"/>
    <xf numFmtId="165" fontId="18" fillId="0" borderId="0" applyBorder="0" applyProtection="0"/>
  </cellStyleXfs>
  <cellXfs count="147">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7" fillId="0" borderId="1" xfId="0" applyFont="1" applyBorder="1" applyAlignment="1">
      <alignment vertical="center"/>
    </xf>
    <xf numFmtId="164" fontId="6" fillId="0" borderId="1" xfId="0" applyNumberFormat="1" applyFont="1" applyBorder="1" applyAlignment="1">
      <alignment vertical="center"/>
    </xf>
    <xf numFmtId="0" fontId="6" fillId="0" borderId="1" xfId="0" applyFont="1" applyBorder="1" applyAlignment="1">
      <alignment horizontal="center" vertical="center" wrapText="1"/>
    </xf>
    <xf numFmtId="0" fontId="10" fillId="0" borderId="1" xfId="0" applyFont="1" applyBorder="1" applyAlignment="1">
      <alignment vertical="center"/>
    </xf>
    <xf numFmtId="0" fontId="12" fillId="0" borderId="1" xfId="0" applyFont="1" applyBorder="1" applyAlignment="1">
      <alignment horizontal="center" vertical="center" wrapText="1"/>
    </xf>
    <xf numFmtId="0" fontId="11" fillId="0" borderId="1" xfId="0" applyFont="1" applyBorder="1" applyAlignment="1">
      <alignment vertical="center"/>
    </xf>
    <xf numFmtId="0" fontId="9" fillId="0" borderId="1" xfId="0" applyFont="1" applyBorder="1" applyAlignment="1">
      <alignment vertical="center"/>
    </xf>
    <xf numFmtId="0" fontId="2" fillId="0" borderId="1" xfId="0" applyFont="1" applyBorder="1" applyAlignment="1">
      <alignment vertical="center"/>
    </xf>
    <xf numFmtId="0" fontId="5" fillId="0" borderId="1" xfId="0" applyFont="1" applyBorder="1" applyAlignment="1">
      <alignment horizontal="center" vertical="center"/>
    </xf>
    <xf numFmtId="1" fontId="6" fillId="0" borderId="1" xfId="0" applyNumberFormat="1" applyFont="1" applyBorder="1" applyAlignment="1">
      <alignment horizontal="center" vertical="center" wrapText="1"/>
    </xf>
    <xf numFmtId="0" fontId="13" fillId="0" borderId="1" xfId="0" applyFont="1" applyBorder="1" applyAlignment="1">
      <alignment vertical="center"/>
    </xf>
    <xf numFmtId="0" fontId="8" fillId="0" borderId="1" xfId="0" applyFont="1" applyBorder="1" applyAlignment="1">
      <alignment vertical="center"/>
    </xf>
    <xf numFmtId="0" fontId="3" fillId="0" borderId="1" xfId="0" applyFont="1" applyBorder="1" applyAlignment="1">
      <alignment vertical="center"/>
    </xf>
    <xf numFmtId="0" fontId="7" fillId="4" borderId="1" xfId="0" applyFont="1" applyFill="1" applyBorder="1" applyAlignment="1">
      <alignment vertical="center"/>
    </xf>
    <xf numFmtId="0" fontId="2" fillId="4" borderId="0" xfId="0" applyFont="1" applyFill="1" applyAlignment="1">
      <alignment vertical="center"/>
    </xf>
    <xf numFmtId="0" fontId="10" fillId="4" borderId="1" xfId="0" applyFont="1" applyFill="1" applyBorder="1" applyAlignment="1">
      <alignment vertical="center"/>
    </xf>
    <xf numFmtId="0" fontId="14" fillId="0" borderId="1" xfId="0" applyFont="1" applyBorder="1" applyAlignment="1">
      <alignment horizontal="left" vertical="center"/>
    </xf>
    <xf numFmtId="0" fontId="14" fillId="0" borderId="1" xfId="0" applyFont="1" applyBorder="1" applyAlignment="1" applyProtection="1">
      <alignment horizontal="left" vertical="center"/>
      <protection locked="0"/>
    </xf>
    <xf numFmtId="0" fontId="7" fillId="0" borderId="1" xfId="0" applyFont="1" applyBorder="1" applyAlignment="1">
      <alignment horizontal="left" vertical="center"/>
    </xf>
    <xf numFmtId="0" fontId="14" fillId="4" borderId="1" xfId="0" applyFont="1" applyFill="1" applyBorder="1" applyAlignment="1">
      <alignment horizontal="left" vertical="center"/>
    </xf>
    <xf numFmtId="0" fontId="14" fillId="0" borderId="1" xfId="0" applyFont="1" applyBorder="1" applyAlignment="1">
      <alignment horizontal="center" vertical="center"/>
    </xf>
    <xf numFmtId="0" fontId="14" fillId="0" borderId="3" xfId="0" applyFont="1" applyBorder="1" applyAlignment="1">
      <alignment horizontal="left" vertical="center"/>
    </xf>
    <xf numFmtId="0" fontId="15" fillId="0" borderId="1" xfId="0" applyFont="1" applyBorder="1" applyAlignment="1">
      <alignment horizontal="left" vertical="center"/>
    </xf>
    <xf numFmtId="3" fontId="6" fillId="0" borderId="1" xfId="0" applyNumberFormat="1" applyFont="1" applyBorder="1" applyAlignment="1">
      <alignment horizontal="center" vertical="center" wrapText="1"/>
    </xf>
    <xf numFmtId="4" fontId="6" fillId="0" borderId="1" xfId="0" applyNumberFormat="1" applyFont="1" applyBorder="1" applyAlignment="1" applyProtection="1">
      <alignment horizontal="left" vertical="center"/>
      <protection locked="0"/>
    </xf>
    <xf numFmtId="0" fontId="6" fillId="0" borderId="1" xfId="0" applyFont="1" applyBorder="1" applyAlignment="1" applyProtection="1">
      <alignment horizontal="left" vertical="center"/>
      <protection locked="0"/>
    </xf>
    <xf numFmtId="164" fontId="6" fillId="0" borderId="1" xfId="0" applyNumberFormat="1" applyFont="1" applyBorder="1" applyAlignment="1">
      <alignment horizontal="left" vertical="center"/>
    </xf>
    <xf numFmtId="4" fontId="6" fillId="0" borderId="1" xfId="0" applyNumberFormat="1" applyFont="1" applyBorder="1" applyAlignment="1">
      <alignment horizontal="left" vertical="center"/>
    </xf>
    <xf numFmtId="3" fontId="6" fillId="0" borderId="1" xfId="0" applyNumberFormat="1" applyFont="1" applyBorder="1" applyAlignment="1" applyProtection="1">
      <alignment horizontal="left" vertical="center"/>
      <protection locked="0"/>
    </xf>
    <xf numFmtId="0" fontId="6" fillId="0" borderId="1" xfId="0" applyFont="1" applyBorder="1" applyAlignment="1">
      <alignment horizontal="left" vertical="center"/>
    </xf>
    <xf numFmtId="1" fontId="7" fillId="3" borderId="1" xfId="0" applyNumberFormat="1" applyFont="1" applyFill="1" applyBorder="1" applyAlignment="1">
      <alignment horizontal="center" vertical="center"/>
    </xf>
    <xf numFmtId="1" fontId="7" fillId="3" borderId="1" xfId="0" applyNumberFormat="1" applyFont="1" applyFill="1" applyBorder="1" applyAlignment="1">
      <alignment horizontal="center" vertical="center" wrapText="1"/>
    </xf>
    <xf numFmtId="3" fontId="7" fillId="3" borderId="1" xfId="0" applyNumberFormat="1" applyFont="1" applyFill="1" applyBorder="1" applyAlignment="1">
      <alignment horizontal="right" vertical="center"/>
    </xf>
    <xf numFmtId="4" fontId="7" fillId="3" borderId="1" xfId="0" applyNumberFormat="1" applyFont="1" applyFill="1" applyBorder="1" applyAlignment="1">
      <alignment horizontal="left" vertical="center"/>
    </xf>
    <xf numFmtId="1" fontId="7" fillId="3" borderId="1" xfId="0" applyNumberFormat="1" applyFont="1" applyFill="1" applyBorder="1" applyAlignment="1">
      <alignment horizontal="left" vertical="center"/>
    </xf>
    <xf numFmtId="164" fontId="7" fillId="3" borderId="1" xfId="0" applyNumberFormat="1" applyFont="1" applyFill="1" applyBorder="1" applyAlignment="1">
      <alignment horizontal="left" vertical="center"/>
    </xf>
    <xf numFmtId="1" fontId="11" fillId="0" borderId="1" xfId="0" applyNumberFormat="1" applyFont="1" applyBorder="1" applyAlignment="1">
      <alignment horizontal="center" vertical="center"/>
    </xf>
    <xf numFmtId="0" fontId="20" fillId="0" borderId="6" xfId="0" applyFont="1" applyBorder="1" applyAlignment="1">
      <alignment horizontal="left" vertical="center" wrapText="1"/>
    </xf>
    <xf numFmtId="0" fontId="21" fillId="0" borderId="6" xfId="0" applyFont="1" applyBorder="1" applyAlignment="1">
      <alignment horizontal="center" vertical="center" wrapText="1"/>
    </xf>
    <xf numFmtId="3" fontId="21" fillId="0" borderId="6" xfId="0" applyNumberFormat="1" applyFont="1" applyBorder="1" applyAlignment="1">
      <alignment horizontal="center" vertical="center"/>
    </xf>
    <xf numFmtId="164" fontId="22" fillId="0" borderId="1" xfId="2" applyNumberFormat="1" applyFont="1" applyFill="1" applyBorder="1" applyAlignment="1">
      <alignment horizontal="center" vertical="center"/>
    </xf>
    <xf numFmtId="9" fontId="22" fillId="0" borderId="1" xfId="1" applyNumberFormat="1" applyFont="1" applyBorder="1" applyAlignment="1">
      <alignment horizontal="left" vertical="center"/>
    </xf>
    <xf numFmtId="164" fontId="22" fillId="0" borderId="1" xfId="0" applyNumberFormat="1" applyFont="1" applyBorder="1" applyAlignment="1">
      <alignment horizontal="left" vertical="center"/>
    </xf>
    <xf numFmtId="164" fontId="14" fillId="0" borderId="1" xfId="0" applyNumberFormat="1" applyFont="1" applyBorder="1" applyAlignment="1">
      <alignment horizontal="center" vertical="center"/>
    </xf>
    <xf numFmtId="0" fontId="11" fillId="0" borderId="6" xfId="0" applyFont="1" applyBorder="1" applyAlignment="1">
      <alignment vertical="center" wrapText="1"/>
    </xf>
    <xf numFmtId="0" fontId="11" fillId="0" borderId="6" xfId="0" applyFont="1" applyBorder="1" applyAlignment="1">
      <alignment horizontal="center" vertical="center" wrapText="1"/>
    </xf>
    <xf numFmtId="0" fontId="11" fillId="0" borderId="1" xfId="0" applyFont="1" applyBorder="1" applyAlignment="1">
      <alignment horizontal="center" vertical="center"/>
    </xf>
    <xf numFmtId="0" fontId="11" fillId="4" borderId="1" xfId="0" applyFont="1" applyFill="1" applyBorder="1" applyAlignment="1">
      <alignment horizontal="center" vertical="center"/>
    </xf>
    <xf numFmtId="0" fontId="11" fillId="0" borderId="8" xfId="0" applyFont="1" applyBorder="1" applyAlignment="1">
      <alignment vertical="center" wrapText="1"/>
    </xf>
    <xf numFmtId="0" fontId="11" fillId="0" borderId="8" xfId="0" applyFont="1" applyBorder="1" applyAlignment="1">
      <alignment horizontal="center" vertical="center" wrapText="1"/>
    </xf>
    <xf numFmtId="3" fontId="11" fillId="0" borderId="1" xfId="0" applyNumberFormat="1" applyFont="1" applyBorder="1" applyAlignment="1">
      <alignment horizontal="center" vertical="center"/>
    </xf>
    <xf numFmtId="1" fontId="20" fillId="0" borderId="0" xfId="0" applyNumberFormat="1" applyFont="1" applyAlignment="1">
      <alignment horizontal="left" vertical="center" wrapText="1"/>
    </xf>
    <xf numFmtId="1" fontId="11" fillId="0" borderId="6" xfId="0" applyNumberFormat="1" applyFont="1" applyBorder="1" applyAlignment="1">
      <alignment horizontal="center" vertical="center" wrapText="1"/>
    </xf>
    <xf numFmtId="1" fontId="7" fillId="0" borderId="1" xfId="0" applyNumberFormat="1" applyFont="1" applyBorder="1" applyAlignment="1">
      <alignment horizontal="center" vertical="center"/>
    </xf>
    <xf numFmtId="3" fontId="7" fillId="0" borderId="1" xfId="0" applyNumberFormat="1" applyFont="1" applyBorder="1" applyAlignment="1">
      <alignment horizontal="center" vertical="center"/>
    </xf>
    <xf numFmtId="164" fontId="23" fillId="0" borderId="1" xfId="2" applyNumberFormat="1" applyFont="1" applyFill="1" applyBorder="1" applyAlignment="1">
      <alignment horizontal="center" vertical="center"/>
    </xf>
    <xf numFmtId="9" fontId="23" fillId="0" borderId="1" xfId="1" applyNumberFormat="1" applyFont="1" applyBorder="1" applyAlignment="1">
      <alignment horizontal="left" vertical="center"/>
    </xf>
    <xf numFmtId="0" fontId="11" fillId="0" borderId="1" xfId="0" applyFont="1" applyBorder="1" applyAlignment="1" applyProtection="1">
      <alignment horizontal="center" vertical="center"/>
      <protection locked="0"/>
    </xf>
    <xf numFmtId="164" fontId="22" fillId="0" borderId="1" xfId="2" applyNumberFormat="1" applyFont="1" applyFill="1" applyBorder="1" applyAlignment="1" applyProtection="1">
      <alignment horizontal="center" vertical="center"/>
      <protection locked="0"/>
    </xf>
    <xf numFmtId="9" fontId="22" fillId="0" borderId="1" xfId="1" applyNumberFormat="1" applyFont="1" applyBorder="1" applyAlignment="1" applyProtection="1">
      <alignment horizontal="left" vertical="center"/>
      <protection locked="0"/>
    </xf>
    <xf numFmtId="44" fontId="22" fillId="0" borderId="1" xfId="2" applyFont="1" applyFill="1" applyBorder="1" applyAlignment="1">
      <alignment horizontal="center" vertical="center"/>
    </xf>
    <xf numFmtId="0" fontId="11" fillId="0" borderId="7" xfId="0" applyFont="1" applyBorder="1" applyAlignment="1">
      <alignment vertical="center" wrapText="1"/>
    </xf>
    <xf numFmtId="0" fontId="11" fillId="0" borderId="7" xfId="0" applyFont="1" applyBorder="1" applyAlignment="1">
      <alignment horizontal="center" vertical="center" wrapText="1"/>
    </xf>
    <xf numFmtId="0" fontId="11" fillId="0" borderId="3" xfId="1" applyFont="1" applyBorder="1" applyAlignment="1">
      <alignment horizontal="center" vertical="center" wrapText="1"/>
    </xf>
    <xf numFmtId="3" fontId="11" fillId="0" borderId="3" xfId="0" applyNumberFormat="1" applyFont="1" applyBorder="1" applyAlignment="1">
      <alignment horizontal="center" vertical="center"/>
    </xf>
    <xf numFmtId="164" fontId="22" fillId="0" borderId="3" xfId="0" applyNumberFormat="1" applyFont="1" applyBorder="1" applyAlignment="1">
      <alignment horizontal="center" vertical="center"/>
    </xf>
    <xf numFmtId="9" fontId="22" fillId="0" borderId="3" xfId="1" applyNumberFormat="1" applyFont="1" applyBorder="1" applyAlignment="1">
      <alignment horizontal="left" vertical="center"/>
    </xf>
    <xf numFmtId="0" fontId="11" fillId="0" borderId="1" xfId="0" applyFont="1" applyBorder="1" applyAlignment="1">
      <alignment horizontal="center" vertical="center" wrapText="1"/>
    </xf>
    <xf numFmtId="0" fontId="11" fillId="0" borderId="4" xfId="1" applyFont="1" applyBorder="1" applyAlignment="1">
      <alignment horizontal="center" vertical="center" wrapText="1"/>
    </xf>
    <xf numFmtId="0" fontId="11" fillId="0" borderId="5" xfId="1" applyFont="1" applyBorder="1" applyAlignment="1">
      <alignment horizontal="center" vertical="center" wrapText="1"/>
    </xf>
    <xf numFmtId="164" fontId="22" fillId="0" borderId="1" xfId="1" applyNumberFormat="1" applyFont="1" applyBorder="1" applyAlignment="1">
      <alignment horizontal="center" vertical="center" wrapText="1"/>
    </xf>
    <xf numFmtId="0" fontId="11" fillId="0" borderId="1" xfId="0" applyFont="1" applyBorder="1" applyAlignment="1">
      <alignment vertical="center" wrapText="1"/>
    </xf>
    <xf numFmtId="164" fontId="22" fillId="0" borderId="1" xfId="2" applyNumberFormat="1" applyFont="1" applyFill="1" applyBorder="1" applyAlignment="1">
      <alignment horizontal="left" vertical="center"/>
    </xf>
    <xf numFmtId="164" fontId="14" fillId="0" borderId="1" xfId="0" applyNumberFormat="1" applyFont="1" applyBorder="1" applyAlignment="1">
      <alignment horizontal="left" vertical="center"/>
    </xf>
    <xf numFmtId="1" fontId="11" fillId="0" borderId="1" xfId="1" applyNumberFormat="1" applyFont="1" applyBorder="1" applyAlignment="1">
      <alignment horizontal="center" vertical="center"/>
    </xf>
    <xf numFmtId="49" fontId="11" fillId="0" borderId="1" xfId="1" applyNumberFormat="1" applyFont="1" applyBorder="1" applyAlignment="1">
      <alignment horizontal="center" vertical="center" wrapText="1"/>
    </xf>
    <xf numFmtId="3" fontId="11" fillId="0" borderId="1" xfId="1" applyNumberFormat="1" applyFont="1" applyBorder="1" applyAlignment="1">
      <alignment horizontal="center" vertical="center"/>
    </xf>
    <xf numFmtId="164" fontId="22" fillId="0" borderId="1" xfId="1" applyNumberFormat="1" applyFont="1" applyBorder="1" applyAlignment="1">
      <alignment horizontal="center" vertical="center"/>
    </xf>
    <xf numFmtId="164" fontId="22" fillId="0" borderId="1" xfId="0" applyNumberFormat="1" applyFont="1" applyBorder="1" applyAlignment="1" applyProtection="1">
      <alignment horizontal="center" vertical="center"/>
      <protection locked="0"/>
    </xf>
    <xf numFmtId="166" fontId="22" fillId="0" borderId="1" xfId="1" applyNumberFormat="1" applyFont="1" applyBorder="1" applyAlignment="1">
      <alignment horizontal="center" vertical="center"/>
    </xf>
    <xf numFmtId="9" fontId="22" fillId="0" borderId="1" xfId="2" applyNumberFormat="1" applyFont="1" applyFill="1" applyBorder="1" applyAlignment="1" applyProtection="1">
      <alignment horizontal="left" vertical="center"/>
      <protection locked="0"/>
    </xf>
    <xf numFmtId="1" fontId="11" fillId="4" borderId="1" xfId="1" applyNumberFormat="1" applyFont="1" applyFill="1" applyBorder="1" applyAlignment="1">
      <alignment horizontal="center" vertical="center"/>
    </xf>
    <xf numFmtId="0" fontId="11" fillId="4" borderId="1" xfId="0" applyFont="1" applyFill="1" applyBorder="1" applyAlignment="1">
      <alignment vertical="center" wrapText="1"/>
    </xf>
    <xf numFmtId="49" fontId="11" fillId="4" borderId="1" xfId="1" applyNumberFormat="1" applyFont="1" applyFill="1" applyBorder="1" applyAlignment="1">
      <alignment horizontal="center" vertical="center" wrapText="1"/>
    </xf>
    <xf numFmtId="3" fontId="11" fillId="4" borderId="1" xfId="1" applyNumberFormat="1" applyFont="1" applyFill="1" applyBorder="1" applyAlignment="1">
      <alignment horizontal="center" vertical="center"/>
    </xf>
    <xf numFmtId="164" fontId="22" fillId="4" borderId="1" xfId="0" applyNumberFormat="1" applyFont="1" applyFill="1" applyBorder="1" applyAlignment="1" applyProtection="1">
      <alignment horizontal="center" vertical="center"/>
      <protection locked="0"/>
    </xf>
    <xf numFmtId="0" fontId="24" fillId="0" borderId="1" xfId="0" applyFont="1" applyBorder="1" applyAlignment="1">
      <alignment horizontal="left" vertical="center" wrapText="1"/>
    </xf>
    <xf numFmtId="0" fontId="11" fillId="0" borderId="1" xfId="1" applyFont="1" applyBorder="1" applyAlignment="1">
      <alignment horizontal="center" vertical="center" wrapText="1"/>
    </xf>
    <xf numFmtId="9" fontId="22" fillId="0" borderId="1" xfId="1" applyNumberFormat="1" applyFont="1" applyBorder="1" applyAlignment="1">
      <alignment horizontal="center" vertical="center"/>
    </xf>
    <xf numFmtId="9" fontId="22" fillId="0" borderId="1" xfId="1" applyNumberFormat="1" applyFont="1" applyBorder="1" applyAlignment="1">
      <alignment horizontal="center" vertical="center" wrapText="1"/>
    </xf>
    <xf numFmtId="0" fontId="24" fillId="4"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11" fillId="4" borderId="1" xfId="1" applyFont="1" applyFill="1" applyBorder="1" applyAlignment="1">
      <alignment horizontal="center" vertical="center" wrapText="1"/>
    </xf>
    <xf numFmtId="3" fontId="11" fillId="4" borderId="1" xfId="0" applyNumberFormat="1" applyFont="1" applyFill="1" applyBorder="1" applyAlignment="1">
      <alignment horizontal="center" vertical="center"/>
    </xf>
    <xf numFmtId="0" fontId="11" fillId="0" borderId="1" xfId="0" applyFont="1" applyBorder="1" applyAlignment="1">
      <alignment horizontal="left" vertical="center" wrapText="1"/>
    </xf>
    <xf numFmtId="164" fontId="22" fillId="0" borderId="1" xfId="0" applyNumberFormat="1" applyFont="1" applyBorder="1" applyAlignment="1">
      <alignment horizontal="center" vertical="center"/>
    </xf>
    <xf numFmtId="0" fontId="11" fillId="4" borderId="3" xfId="0" applyFont="1" applyFill="1" applyBorder="1" applyAlignment="1">
      <alignment horizontal="left" vertical="center" wrapText="1"/>
    </xf>
    <xf numFmtId="9" fontId="22" fillId="4" borderId="1" xfId="1" applyNumberFormat="1" applyFont="1" applyFill="1" applyBorder="1" applyAlignment="1">
      <alignment horizontal="center" vertical="center"/>
    </xf>
    <xf numFmtId="0" fontId="15" fillId="4" borderId="1" xfId="0" applyFont="1" applyFill="1" applyBorder="1" applyAlignment="1">
      <alignment horizontal="left" vertical="center"/>
    </xf>
    <xf numFmtId="1" fontId="11" fillId="4" borderId="1" xfId="0" applyNumberFormat="1" applyFont="1" applyFill="1" applyBorder="1" applyAlignment="1">
      <alignment horizontal="left" vertical="center" wrapText="1"/>
    </xf>
    <xf numFmtId="1" fontId="11" fillId="4" borderId="1" xfId="0" applyNumberFormat="1" applyFont="1" applyFill="1" applyBorder="1" applyAlignment="1">
      <alignment horizontal="center" vertical="center" wrapText="1"/>
    </xf>
    <xf numFmtId="1"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wrapText="1"/>
      <protection locked="0"/>
    </xf>
    <xf numFmtId="164" fontId="22" fillId="0" borderId="1" xfId="2" applyNumberFormat="1" applyFont="1" applyFill="1" applyBorder="1" applyAlignment="1" applyProtection="1">
      <alignment horizontal="left" vertical="center"/>
      <protection locked="0"/>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left" vertical="center"/>
    </xf>
    <xf numFmtId="0" fontId="26" fillId="0" borderId="0" xfId="0" applyFont="1" applyAlignment="1">
      <alignment vertical="center" wrapText="1"/>
    </xf>
    <xf numFmtId="164" fontId="6" fillId="0" borderId="10" xfId="0" applyNumberFormat="1" applyFont="1" applyBorder="1" applyAlignment="1">
      <alignment horizontal="left" vertical="center"/>
    </xf>
    <xf numFmtId="0" fontId="8" fillId="0" borderId="0" xfId="0" applyFont="1" applyAlignment="1">
      <alignment vertical="center"/>
    </xf>
    <xf numFmtId="0" fontId="8" fillId="0" borderId="0" xfId="0" applyFont="1" applyAlignment="1">
      <alignment vertical="center" wrapText="1"/>
    </xf>
    <xf numFmtId="164" fontId="7" fillId="0" borderId="0" xfId="0" applyNumberFormat="1" applyFont="1" applyAlignment="1">
      <alignment horizontal="left" vertical="center"/>
    </xf>
    <xf numFmtId="0" fontId="12" fillId="2" borderId="4" xfId="0" applyFont="1" applyFill="1" applyBorder="1" applyAlignment="1" applyProtection="1">
      <alignment horizontal="center" vertical="center" wrapText="1"/>
      <protection locked="0"/>
    </xf>
    <xf numFmtId="0" fontId="12" fillId="2" borderId="5" xfId="0" applyFont="1" applyFill="1" applyBorder="1" applyAlignment="1" applyProtection="1">
      <alignment horizontal="center" vertical="center" wrapText="1"/>
      <protection locked="0"/>
    </xf>
    <xf numFmtId="0" fontId="12" fillId="2" borderId="2" xfId="0" applyFont="1" applyFill="1" applyBorder="1" applyAlignment="1" applyProtection="1">
      <alignment horizontal="center" vertical="center" wrapText="1"/>
      <protection locked="0"/>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12" fillId="2" borderId="1" xfId="1" applyFont="1" applyFill="1" applyBorder="1" applyAlignment="1">
      <alignment horizontal="center" vertical="center" wrapText="1"/>
    </xf>
    <xf numFmtId="9" fontId="22" fillId="0" borderId="1" xfId="1" applyNumberFormat="1" applyFont="1" applyBorder="1" applyAlignment="1">
      <alignment horizontal="center" vertical="center" wrapText="1"/>
    </xf>
    <xf numFmtId="164" fontId="2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19" fillId="0" borderId="1" xfId="0" applyFont="1" applyBorder="1" applyAlignment="1">
      <alignment horizontal="center" vertical="center" wrapText="1"/>
    </xf>
    <xf numFmtId="1" fontId="6" fillId="0" borderId="1" xfId="0" applyNumberFormat="1" applyFont="1" applyBorder="1" applyAlignment="1">
      <alignment horizontal="center" vertical="center" wrapText="1" readingOrder="2"/>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2" xfId="1" applyFont="1" applyBorder="1" applyAlignment="1">
      <alignment horizontal="center" vertical="center" wrapText="1"/>
    </xf>
    <xf numFmtId="0" fontId="11" fillId="4" borderId="1" xfId="1"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 xfId="0" applyFont="1" applyBorder="1" applyAlignment="1">
      <alignment horizontal="center" vertical="center" wrapText="1"/>
    </xf>
    <xf numFmtId="164" fontId="14" fillId="0" borderId="3" xfId="0" applyNumberFormat="1" applyFont="1" applyBorder="1" applyAlignment="1">
      <alignment horizontal="left" vertical="center"/>
    </xf>
    <xf numFmtId="0" fontId="19" fillId="0" borderId="9" xfId="0" applyFont="1" applyBorder="1" applyAlignment="1">
      <alignment horizontal="left" vertical="center"/>
    </xf>
    <xf numFmtId="0" fontId="15" fillId="0" borderId="1" xfId="0" applyFont="1" applyBorder="1" applyAlignment="1">
      <alignment horizontal="center" vertical="center"/>
    </xf>
    <xf numFmtId="0" fontId="11" fillId="0" borderId="1" xfId="1" applyFont="1" applyBorder="1" applyAlignment="1">
      <alignment horizontal="center" vertical="center" wrapText="1"/>
    </xf>
    <xf numFmtId="3" fontId="11" fillId="0" borderId="1" xfId="0" applyNumberFormat="1" applyFont="1" applyBorder="1" applyAlignment="1">
      <alignment horizontal="center" vertical="center"/>
    </xf>
    <xf numFmtId="164" fontId="22" fillId="0" borderId="3" xfId="0" applyNumberFormat="1" applyFont="1" applyBorder="1" applyAlignment="1">
      <alignment horizontal="left" vertical="center" wrapText="1"/>
    </xf>
    <xf numFmtId="164" fontId="22" fillId="0" borderId="9" xfId="0" applyNumberFormat="1" applyFont="1" applyBorder="1" applyAlignment="1">
      <alignment horizontal="left" vertical="center" wrapText="1"/>
    </xf>
  </cellXfs>
  <cellStyles count="8">
    <cellStyle name="Dziesiętny 2" xfId="4" xr:uid="{00000000-0005-0000-0000-000000000000}"/>
    <cellStyle name="Dziesiętny 2 2" xfId="7" xr:uid="{00000000-0005-0000-0000-000001000000}"/>
    <cellStyle name="Normalny" xfId="0" builtinId="0"/>
    <cellStyle name="Normalny 2" xfId="5" xr:uid="{00000000-0005-0000-0000-000003000000}"/>
    <cellStyle name="Normalny 3" xfId="6" xr:uid="{00000000-0005-0000-0000-000004000000}"/>
    <cellStyle name="Normalny 4" xfId="3" xr:uid="{00000000-0005-0000-0000-000005000000}"/>
    <cellStyle name="Normalny_Arkusz1" xfId="1" xr:uid="{00000000-0005-0000-0000-000006000000}"/>
    <cellStyle name="Walutowy" xfId="2"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90"/>
  <sheetViews>
    <sheetView tabSelected="1" view="pageLayout" topLeftCell="A75" zoomScaleNormal="75" zoomScaleSheetLayoutView="100" workbookViewId="0">
      <selection activeCell="B77" sqref="B77"/>
    </sheetView>
  </sheetViews>
  <sheetFormatPr defaultColWidth="9.140625" defaultRowHeight="15.75"/>
  <cols>
    <col min="1" max="1" width="4.28515625" style="110" bestFit="1" customWidth="1"/>
    <col min="2" max="2" width="89.5703125" style="111" customWidth="1"/>
    <col min="3" max="3" width="22.28515625" style="111" bestFit="1" customWidth="1"/>
    <col min="4" max="4" width="9.42578125" style="110" bestFit="1" customWidth="1"/>
    <col min="5" max="5" width="11.28515625" style="110" bestFit="1" customWidth="1"/>
    <col min="6" max="6" width="14.7109375" style="112" bestFit="1" customWidth="1"/>
    <col min="7" max="7" width="8.5703125" style="112" bestFit="1" customWidth="1"/>
    <col min="8" max="8" width="14.7109375" style="117" bestFit="1" customWidth="1"/>
    <col min="9" max="9" width="20" style="112" customWidth="1"/>
    <col min="10" max="10" width="17.5703125" style="117" bestFit="1" customWidth="1"/>
    <col min="11" max="11" width="22.7109375" style="117" customWidth="1"/>
    <col min="12" max="12" width="10.42578125" style="1" hidden="1" customWidth="1"/>
    <col min="13" max="13" width="11.7109375" style="1" hidden="1" customWidth="1"/>
    <col min="14" max="16384" width="9.140625" style="1"/>
  </cols>
  <sheetData>
    <row r="1" spans="1:13" ht="37.5" customHeight="1">
      <c r="A1" s="126" t="s">
        <v>111</v>
      </c>
      <c r="B1" s="127"/>
      <c r="C1" s="127"/>
      <c r="D1" s="127"/>
      <c r="E1" s="127"/>
      <c r="F1" s="127"/>
      <c r="G1" s="127"/>
      <c r="H1" s="127"/>
      <c r="I1" s="127"/>
      <c r="J1" s="127"/>
      <c r="K1" s="127"/>
      <c r="L1" s="12"/>
      <c r="M1" s="12"/>
    </row>
    <row r="2" spans="1:13" s="4" customFormat="1" ht="63" customHeight="1">
      <c r="A2" s="14" t="s">
        <v>0</v>
      </c>
      <c r="B2" s="7" t="s">
        <v>1</v>
      </c>
      <c r="C2" s="7" t="s">
        <v>2</v>
      </c>
      <c r="D2" s="14" t="s">
        <v>3</v>
      </c>
      <c r="E2" s="28" t="s">
        <v>4</v>
      </c>
      <c r="F2" s="29" t="s">
        <v>5</v>
      </c>
      <c r="G2" s="30" t="s">
        <v>6</v>
      </c>
      <c r="H2" s="31" t="s">
        <v>7</v>
      </c>
      <c r="I2" s="32" t="s">
        <v>8</v>
      </c>
      <c r="J2" s="31" t="s">
        <v>9</v>
      </c>
      <c r="K2" s="31" t="s">
        <v>10</v>
      </c>
      <c r="L2" s="13"/>
      <c r="M2" s="13"/>
    </row>
    <row r="3" spans="1:13" s="4" customFormat="1" ht="28.5" customHeight="1">
      <c r="A3" s="14">
        <v>1</v>
      </c>
      <c r="B3" s="7">
        <v>2</v>
      </c>
      <c r="C3" s="7">
        <v>3</v>
      </c>
      <c r="D3" s="28">
        <v>4</v>
      </c>
      <c r="E3" s="28">
        <v>5</v>
      </c>
      <c r="F3" s="33">
        <v>6</v>
      </c>
      <c r="G3" s="33">
        <v>7</v>
      </c>
      <c r="H3" s="34">
        <v>8</v>
      </c>
      <c r="I3" s="34">
        <v>9</v>
      </c>
      <c r="J3" s="34">
        <v>10</v>
      </c>
      <c r="K3" s="34">
        <v>11</v>
      </c>
      <c r="L3" s="13"/>
      <c r="M3" s="13"/>
    </row>
    <row r="4" spans="1:13" ht="12" customHeight="1">
      <c r="A4" s="35"/>
      <c r="B4" s="36"/>
      <c r="C4" s="36"/>
      <c r="D4" s="35"/>
      <c r="E4" s="37"/>
      <c r="F4" s="38"/>
      <c r="G4" s="39"/>
      <c r="H4" s="40"/>
      <c r="I4" s="38"/>
      <c r="J4" s="40"/>
      <c r="K4" s="40"/>
      <c r="L4" s="12"/>
      <c r="M4" s="12"/>
    </row>
    <row r="5" spans="1:13" ht="39" customHeight="1">
      <c r="A5" s="128" t="s">
        <v>14</v>
      </c>
      <c r="B5" s="128"/>
      <c r="C5" s="128"/>
      <c r="D5" s="128"/>
      <c r="E5" s="128"/>
      <c r="F5" s="128"/>
      <c r="G5" s="128"/>
      <c r="H5" s="128"/>
      <c r="I5" s="128"/>
      <c r="J5" s="128"/>
      <c r="K5" s="128"/>
      <c r="L5" s="12"/>
      <c r="M5" s="12"/>
    </row>
    <row r="6" spans="1:13" ht="68.25" customHeight="1">
      <c r="A6" s="41">
        <v>1</v>
      </c>
      <c r="B6" s="42" t="s">
        <v>64</v>
      </c>
      <c r="C6" s="43" t="s">
        <v>63</v>
      </c>
      <c r="D6" s="43" t="s">
        <v>11</v>
      </c>
      <c r="E6" s="44">
        <v>20</v>
      </c>
      <c r="F6" s="45"/>
      <c r="G6" s="46"/>
      <c r="H6" s="47">
        <f>F6*1.08</f>
        <v>0</v>
      </c>
      <c r="I6" s="48">
        <f>E6*F6</f>
        <v>0</v>
      </c>
      <c r="J6" s="48">
        <f>E6*H6</f>
        <v>0</v>
      </c>
      <c r="K6" s="21"/>
      <c r="L6" s="5"/>
      <c r="M6" s="5"/>
    </row>
    <row r="7" spans="1:13" s="19" customFormat="1" ht="48.75" customHeight="1">
      <c r="A7" s="41">
        <v>2</v>
      </c>
      <c r="B7" s="49" t="s">
        <v>51</v>
      </c>
      <c r="C7" s="50" t="s">
        <v>56</v>
      </c>
      <c r="D7" s="51" t="s">
        <v>11</v>
      </c>
      <c r="E7" s="52">
        <v>30</v>
      </c>
      <c r="F7" s="45"/>
      <c r="G7" s="46"/>
      <c r="H7" s="47">
        <f t="shared" ref="H7:H16" si="0">F7*1.08</f>
        <v>0</v>
      </c>
      <c r="I7" s="48">
        <f t="shared" ref="I7:I16" si="1">E7*F7</f>
        <v>0</v>
      </c>
      <c r="J7" s="48">
        <f t="shared" ref="J7:J16" si="2">E7*H7</f>
        <v>0</v>
      </c>
      <c r="K7" s="27"/>
      <c r="L7" s="18"/>
      <c r="M7" s="18"/>
    </row>
    <row r="8" spans="1:13" ht="83.25" customHeight="1">
      <c r="A8" s="41">
        <v>3</v>
      </c>
      <c r="B8" s="53" t="s">
        <v>66</v>
      </c>
      <c r="C8" s="54" t="s">
        <v>59</v>
      </c>
      <c r="D8" s="51" t="s">
        <v>11</v>
      </c>
      <c r="E8" s="51">
        <v>50</v>
      </c>
      <c r="F8" s="45"/>
      <c r="G8" s="46"/>
      <c r="H8" s="47">
        <f t="shared" si="0"/>
        <v>0</v>
      </c>
      <c r="I8" s="48">
        <f t="shared" si="1"/>
        <v>0</v>
      </c>
      <c r="J8" s="48">
        <f t="shared" si="2"/>
        <v>0</v>
      </c>
      <c r="K8" s="27"/>
      <c r="L8" s="11"/>
      <c r="M8" s="11"/>
    </row>
    <row r="9" spans="1:13" ht="115.5" customHeight="1">
      <c r="A9" s="41">
        <v>4</v>
      </c>
      <c r="B9" s="49" t="s">
        <v>52</v>
      </c>
      <c r="C9" s="50" t="s">
        <v>59</v>
      </c>
      <c r="D9" s="51" t="s">
        <v>11</v>
      </c>
      <c r="E9" s="51">
        <v>100</v>
      </c>
      <c r="F9" s="45"/>
      <c r="G9" s="46"/>
      <c r="H9" s="47">
        <f t="shared" si="0"/>
        <v>0</v>
      </c>
      <c r="I9" s="48">
        <f t="shared" si="1"/>
        <v>0</v>
      </c>
      <c r="J9" s="48">
        <f t="shared" si="2"/>
        <v>0</v>
      </c>
      <c r="K9" s="27"/>
      <c r="L9" s="11"/>
      <c r="M9" s="11"/>
    </row>
    <row r="10" spans="1:13" ht="79.5" customHeight="1">
      <c r="A10" s="41">
        <v>5</v>
      </c>
      <c r="B10" s="49" t="s">
        <v>53</v>
      </c>
      <c r="C10" s="50" t="s">
        <v>13</v>
      </c>
      <c r="D10" s="41" t="s">
        <v>11</v>
      </c>
      <c r="E10" s="55">
        <v>300</v>
      </c>
      <c r="F10" s="45"/>
      <c r="G10" s="46"/>
      <c r="H10" s="47">
        <f t="shared" si="0"/>
        <v>0</v>
      </c>
      <c r="I10" s="48">
        <f t="shared" si="1"/>
        <v>0</v>
      </c>
      <c r="J10" s="48">
        <f t="shared" si="2"/>
        <v>0</v>
      </c>
      <c r="K10" s="27"/>
      <c r="L10" s="9"/>
      <c r="M10" s="9"/>
    </row>
    <row r="11" spans="1:13" ht="60.75" customHeight="1">
      <c r="A11" s="41">
        <v>6</v>
      </c>
      <c r="B11" s="56" t="s">
        <v>65</v>
      </c>
      <c r="C11" s="57" t="s">
        <v>57</v>
      </c>
      <c r="D11" s="58" t="s">
        <v>11</v>
      </c>
      <c r="E11" s="59">
        <v>30</v>
      </c>
      <c r="F11" s="60"/>
      <c r="G11" s="61"/>
      <c r="H11" s="47">
        <f t="shared" si="0"/>
        <v>0</v>
      </c>
      <c r="I11" s="48">
        <f t="shared" si="1"/>
        <v>0</v>
      </c>
      <c r="J11" s="48">
        <f t="shared" si="2"/>
        <v>0</v>
      </c>
      <c r="K11" s="21"/>
      <c r="L11" s="7"/>
      <c r="M11" s="7"/>
    </row>
    <row r="12" spans="1:13" ht="156.75" customHeight="1">
      <c r="A12" s="41">
        <v>7</v>
      </c>
      <c r="B12" s="49" t="s">
        <v>85</v>
      </c>
      <c r="C12" s="50" t="s">
        <v>60</v>
      </c>
      <c r="D12" s="62" t="s">
        <v>11</v>
      </c>
      <c r="E12" s="62">
        <v>40</v>
      </c>
      <c r="F12" s="63"/>
      <c r="G12" s="64"/>
      <c r="H12" s="47">
        <f t="shared" si="0"/>
        <v>0</v>
      </c>
      <c r="I12" s="48">
        <f t="shared" si="1"/>
        <v>0</v>
      </c>
      <c r="J12" s="48">
        <f t="shared" si="2"/>
        <v>0</v>
      </c>
      <c r="K12" s="22"/>
      <c r="L12" s="5"/>
      <c r="M12" s="5"/>
    </row>
    <row r="13" spans="1:13" ht="39" customHeight="1">
      <c r="A13" s="41">
        <v>8</v>
      </c>
      <c r="B13" s="49" t="s">
        <v>50</v>
      </c>
      <c r="C13" s="50"/>
      <c r="D13" s="51" t="s">
        <v>11</v>
      </c>
      <c r="E13" s="51">
        <v>10</v>
      </c>
      <c r="F13" s="65"/>
      <c r="G13" s="46"/>
      <c r="H13" s="47">
        <f t="shared" si="0"/>
        <v>0</v>
      </c>
      <c r="I13" s="48">
        <f t="shared" si="1"/>
        <v>0</v>
      </c>
      <c r="J13" s="48">
        <f t="shared" si="2"/>
        <v>0</v>
      </c>
      <c r="K13" s="23"/>
      <c r="L13" s="11"/>
      <c r="M13" s="11"/>
    </row>
    <row r="14" spans="1:13" s="19" customFormat="1" ht="43.5" customHeight="1">
      <c r="A14" s="41">
        <v>9</v>
      </c>
      <c r="B14" s="49" t="s">
        <v>54</v>
      </c>
      <c r="C14" s="50"/>
      <c r="D14" s="51" t="s">
        <v>11</v>
      </c>
      <c r="E14" s="51">
        <v>10</v>
      </c>
      <c r="F14" s="45"/>
      <c r="G14" s="46"/>
      <c r="H14" s="47">
        <f t="shared" si="0"/>
        <v>0</v>
      </c>
      <c r="I14" s="48">
        <f t="shared" si="1"/>
        <v>0</v>
      </c>
      <c r="J14" s="48">
        <f t="shared" si="2"/>
        <v>0</v>
      </c>
      <c r="K14" s="27"/>
      <c r="L14" s="18"/>
      <c r="M14" s="18"/>
    </row>
    <row r="15" spans="1:13" s="3" customFormat="1" ht="30" customHeight="1">
      <c r="A15" s="41">
        <v>10</v>
      </c>
      <c r="B15" s="49" t="s">
        <v>12</v>
      </c>
      <c r="C15" s="50" t="s">
        <v>15</v>
      </c>
      <c r="D15" s="41" t="s">
        <v>11</v>
      </c>
      <c r="E15" s="55">
        <v>900</v>
      </c>
      <c r="F15" s="45"/>
      <c r="G15" s="46"/>
      <c r="H15" s="47">
        <f t="shared" si="0"/>
        <v>0</v>
      </c>
      <c r="I15" s="48">
        <f t="shared" si="1"/>
        <v>0</v>
      </c>
      <c r="J15" s="48">
        <f t="shared" si="2"/>
        <v>0</v>
      </c>
      <c r="K15" s="27"/>
      <c r="L15" s="15"/>
      <c r="M15" s="15"/>
    </row>
    <row r="16" spans="1:13" s="3" customFormat="1" ht="64.5" customHeight="1">
      <c r="A16" s="41">
        <v>11</v>
      </c>
      <c r="B16" s="66" t="s">
        <v>55</v>
      </c>
      <c r="C16" s="67" t="s">
        <v>19</v>
      </c>
      <c r="D16" s="68" t="s">
        <v>11</v>
      </c>
      <c r="E16" s="69">
        <v>50</v>
      </c>
      <c r="F16" s="70"/>
      <c r="G16" s="71"/>
      <c r="H16" s="47">
        <f t="shared" si="0"/>
        <v>0</v>
      </c>
      <c r="I16" s="48">
        <f t="shared" si="1"/>
        <v>0</v>
      </c>
      <c r="J16" s="48">
        <f t="shared" si="2"/>
        <v>0</v>
      </c>
      <c r="K16" s="26"/>
      <c r="L16" s="8"/>
      <c r="M16" s="8"/>
    </row>
    <row r="17" spans="1:13" ht="26.25" customHeight="1">
      <c r="A17" s="123" t="s">
        <v>28</v>
      </c>
      <c r="B17" s="123"/>
      <c r="C17" s="72"/>
      <c r="D17" s="73"/>
      <c r="E17" s="74"/>
      <c r="F17" s="74"/>
      <c r="G17" s="74"/>
      <c r="H17" s="74"/>
      <c r="I17" s="75">
        <f>SUM(I6:I16)</f>
        <v>0</v>
      </c>
      <c r="J17" s="47">
        <f>SUM(J6:J16)</f>
        <v>0</v>
      </c>
      <c r="K17" s="27"/>
      <c r="L17" s="6" t="e">
        <f>SUM(#REF!)</f>
        <v>#REF!</v>
      </c>
      <c r="M17" s="5"/>
    </row>
    <row r="18" spans="1:13" ht="36.75" customHeight="1">
      <c r="A18" s="128" t="s">
        <v>20</v>
      </c>
      <c r="B18" s="128"/>
      <c r="C18" s="128"/>
      <c r="D18" s="128"/>
      <c r="E18" s="128"/>
      <c r="F18" s="128"/>
      <c r="G18" s="128"/>
      <c r="H18" s="128"/>
      <c r="I18" s="128"/>
      <c r="J18" s="128"/>
      <c r="K18" s="128"/>
      <c r="L18" s="11"/>
      <c r="M18" s="11"/>
    </row>
    <row r="19" spans="1:13" ht="298.5" customHeight="1">
      <c r="A19" s="41">
        <v>1</v>
      </c>
      <c r="B19" s="76" t="s">
        <v>58</v>
      </c>
      <c r="C19" s="72" t="s">
        <v>16</v>
      </c>
      <c r="D19" s="51" t="s">
        <v>11</v>
      </c>
      <c r="E19" s="51">
        <v>120</v>
      </c>
      <c r="F19" s="77"/>
      <c r="G19" s="46"/>
      <c r="H19" s="47">
        <f t="shared" ref="H19:H21" si="3">F19*1.08</f>
        <v>0</v>
      </c>
      <c r="I19" s="78">
        <f t="shared" ref="I19:I20" si="4">E19*F19</f>
        <v>0</v>
      </c>
      <c r="J19" s="78">
        <f t="shared" ref="J19:J20" si="5">E19*H19</f>
        <v>0</v>
      </c>
      <c r="K19" s="21"/>
      <c r="L19" s="11"/>
      <c r="M19" s="11"/>
    </row>
    <row r="20" spans="1:13" ht="63" customHeight="1">
      <c r="A20" s="41">
        <v>2</v>
      </c>
      <c r="B20" s="76" t="s">
        <v>17</v>
      </c>
      <c r="C20" s="72" t="s">
        <v>18</v>
      </c>
      <c r="D20" s="51" t="s">
        <v>11</v>
      </c>
      <c r="E20" s="51">
        <v>300</v>
      </c>
      <c r="F20" s="77"/>
      <c r="G20" s="46"/>
      <c r="H20" s="47">
        <f t="shared" si="3"/>
        <v>0</v>
      </c>
      <c r="I20" s="78">
        <f t="shared" si="4"/>
        <v>0</v>
      </c>
      <c r="J20" s="78">
        <f t="shared" si="5"/>
        <v>0</v>
      </c>
      <c r="K20" s="21"/>
      <c r="L20" s="11"/>
      <c r="M20" s="11"/>
    </row>
    <row r="21" spans="1:13" ht="278.25" customHeight="1">
      <c r="A21" s="41">
        <v>3</v>
      </c>
      <c r="B21" s="76" t="s">
        <v>81</v>
      </c>
      <c r="C21" s="72" t="s">
        <v>16</v>
      </c>
      <c r="D21" s="51" t="s">
        <v>11</v>
      </c>
      <c r="E21" s="51">
        <v>10</v>
      </c>
      <c r="F21" s="77"/>
      <c r="G21" s="46"/>
      <c r="H21" s="47">
        <f t="shared" si="3"/>
        <v>0</v>
      </c>
      <c r="I21" s="78">
        <f>E21*F21</f>
        <v>0</v>
      </c>
      <c r="J21" s="78">
        <f>E21*H21</f>
        <v>0</v>
      </c>
      <c r="K21" s="21"/>
      <c r="L21" s="11"/>
      <c r="M21" s="11"/>
    </row>
    <row r="22" spans="1:13" ht="33.75" customHeight="1">
      <c r="A22" s="123" t="s">
        <v>28</v>
      </c>
      <c r="B22" s="123"/>
      <c r="C22" s="72"/>
      <c r="D22" s="73"/>
      <c r="E22" s="74"/>
      <c r="F22" s="74"/>
      <c r="G22" s="74"/>
      <c r="H22" s="74"/>
      <c r="I22" s="75">
        <f>SUM(I19:I21)</f>
        <v>0</v>
      </c>
      <c r="J22" s="47">
        <f>SUM(J19:J21)</f>
        <v>0</v>
      </c>
      <c r="K22" s="27"/>
      <c r="L22" s="6" t="e">
        <f>SUM(#REF!)</f>
        <v>#REF!</v>
      </c>
      <c r="M22" s="5"/>
    </row>
    <row r="23" spans="1:13" ht="36" customHeight="1">
      <c r="A23" s="129" t="s">
        <v>46</v>
      </c>
      <c r="B23" s="130"/>
      <c r="C23" s="130"/>
      <c r="D23" s="130"/>
      <c r="E23" s="130"/>
      <c r="F23" s="130"/>
      <c r="G23" s="130"/>
      <c r="H23" s="130"/>
      <c r="I23" s="130"/>
      <c r="J23" s="130"/>
      <c r="K23" s="131"/>
      <c r="L23" s="9"/>
      <c r="M23" s="9"/>
    </row>
    <row r="24" spans="1:13" s="3" customFormat="1" ht="115.5" customHeight="1">
      <c r="A24" s="79">
        <v>1</v>
      </c>
      <c r="B24" s="76" t="s">
        <v>21</v>
      </c>
      <c r="C24" s="80" t="s">
        <v>22</v>
      </c>
      <c r="D24" s="79" t="s">
        <v>11</v>
      </c>
      <c r="E24" s="81">
        <v>170</v>
      </c>
      <c r="F24" s="82"/>
      <c r="G24" s="46"/>
      <c r="H24" s="47">
        <f t="shared" ref="H24:H28" si="6">F24*1.08</f>
        <v>0</v>
      </c>
      <c r="I24" s="78">
        <f t="shared" ref="I24:I28" si="7">E24*F24</f>
        <v>0</v>
      </c>
      <c r="J24" s="78">
        <f t="shared" ref="J24:J28" si="8">E24*H24</f>
        <v>0</v>
      </c>
      <c r="K24" s="21"/>
      <c r="L24" s="15"/>
      <c r="M24" s="15"/>
    </row>
    <row r="25" spans="1:13" ht="117.75" customHeight="1">
      <c r="A25" s="79">
        <v>2</v>
      </c>
      <c r="B25" s="76" t="s">
        <v>23</v>
      </c>
      <c r="C25" s="80" t="s">
        <v>24</v>
      </c>
      <c r="D25" s="79" t="s">
        <v>11</v>
      </c>
      <c r="E25" s="81">
        <v>10</v>
      </c>
      <c r="F25" s="83"/>
      <c r="G25" s="46"/>
      <c r="H25" s="47">
        <f t="shared" si="6"/>
        <v>0</v>
      </c>
      <c r="I25" s="78">
        <f t="shared" si="7"/>
        <v>0</v>
      </c>
      <c r="J25" s="78">
        <f t="shared" si="8"/>
        <v>0</v>
      </c>
      <c r="K25" s="21"/>
      <c r="L25" s="10"/>
      <c r="M25" s="10"/>
    </row>
    <row r="26" spans="1:13" s="19" customFormat="1" ht="181.5" customHeight="1">
      <c r="A26" s="79">
        <v>3</v>
      </c>
      <c r="B26" s="76" t="s">
        <v>62</v>
      </c>
      <c r="C26" s="80" t="s">
        <v>49</v>
      </c>
      <c r="D26" s="79" t="s">
        <v>11</v>
      </c>
      <c r="E26" s="81">
        <v>3</v>
      </c>
      <c r="F26" s="84"/>
      <c r="G26" s="85"/>
      <c r="H26" s="47">
        <f t="shared" si="6"/>
        <v>0</v>
      </c>
      <c r="I26" s="78">
        <f t="shared" si="7"/>
        <v>0</v>
      </c>
      <c r="J26" s="78">
        <f t="shared" si="8"/>
        <v>0</v>
      </c>
      <c r="K26" s="21"/>
      <c r="L26" s="20"/>
      <c r="M26" s="20"/>
    </row>
    <row r="27" spans="1:13" ht="132.75" customHeight="1">
      <c r="A27" s="86">
        <v>4</v>
      </c>
      <c r="B27" s="87" t="s">
        <v>25</v>
      </c>
      <c r="C27" s="88" t="s">
        <v>26</v>
      </c>
      <c r="D27" s="86" t="s">
        <v>11</v>
      </c>
      <c r="E27" s="89">
        <v>30</v>
      </c>
      <c r="F27" s="90"/>
      <c r="G27" s="46"/>
      <c r="H27" s="47">
        <f t="shared" si="6"/>
        <v>0</v>
      </c>
      <c r="I27" s="78">
        <f t="shared" si="7"/>
        <v>0</v>
      </c>
      <c r="J27" s="78">
        <f t="shared" si="8"/>
        <v>0</v>
      </c>
      <c r="K27" s="24"/>
      <c r="L27" s="10"/>
      <c r="M27" s="10"/>
    </row>
    <row r="28" spans="1:13" ht="85.5" customHeight="1">
      <c r="A28" s="79">
        <v>5</v>
      </c>
      <c r="B28" s="91" t="s">
        <v>109</v>
      </c>
      <c r="C28" s="72" t="s">
        <v>27</v>
      </c>
      <c r="D28" s="92" t="s">
        <v>11</v>
      </c>
      <c r="E28" s="55">
        <v>170</v>
      </c>
      <c r="F28" s="83"/>
      <c r="G28" s="46"/>
      <c r="H28" s="47">
        <f t="shared" si="6"/>
        <v>0</v>
      </c>
      <c r="I28" s="78">
        <f t="shared" si="7"/>
        <v>0</v>
      </c>
      <c r="J28" s="78">
        <f t="shared" si="8"/>
        <v>0</v>
      </c>
      <c r="K28" s="21"/>
      <c r="L28" s="5"/>
      <c r="M28" s="5"/>
    </row>
    <row r="29" spans="1:13" ht="30" customHeight="1">
      <c r="A29" s="123" t="s">
        <v>28</v>
      </c>
      <c r="B29" s="123"/>
      <c r="C29" s="72"/>
      <c r="D29" s="73"/>
      <c r="E29" s="74"/>
      <c r="F29" s="74"/>
      <c r="G29" s="74"/>
      <c r="H29" s="74"/>
      <c r="I29" s="75">
        <f>SUM(I24:I28)</f>
        <v>0</v>
      </c>
      <c r="J29" s="47">
        <f>SUM(J24:J28)</f>
        <v>0</v>
      </c>
      <c r="K29" s="27"/>
      <c r="L29" s="7"/>
      <c r="M29" s="7"/>
    </row>
    <row r="30" spans="1:13" ht="36" customHeight="1">
      <c r="A30" s="129" t="s">
        <v>47</v>
      </c>
      <c r="B30" s="130"/>
      <c r="C30" s="130"/>
      <c r="D30" s="130"/>
      <c r="E30" s="130"/>
      <c r="F30" s="130"/>
      <c r="G30" s="130"/>
      <c r="H30" s="130"/>
      <c r="I30" s="130"/>
      <c r="J30" s="130"/>
      <c r="K30" s="131"/>
      <c r="L30" s="5"/>
      <c r="M30" s="5"/>
    </row>
    <row r="31" spans="1:13" ht="74.25" customHeight="1">
      <c r="A31" s="79">
        <v>1</v>
      </c>
      <c r="B31" s="91" t="s">
        <v>29</v>
      </c>
      <c r="C31" s="72" t="s">
        <v>30</v>
      </c>
      <c r="D31" s="92" t="s">
        <v>11</v>
      </c>
      <c r="E31" s="55">
        <v>70</v>
      </c>
      <c r="F31" s="83"/>
      <c r="G31" s="93"/>
      <c r="H31" s="47">
        <f t="shared" ref="H31:H38" si="9">F31*1.08</f>
        <v>0</v>
      </c>
      <c r="I31" s="78">
        <f t="shared" ref="I31:I38" si="10">E31*F31</f>
        <v>0</v>
      </c>
      <c r="J31" s="78">
        <f t="shared" ref="J31:J38" si="11">E31*H31</f>
        <v>0</v>
      </c>
      <c r="K31" s="21"/>
      <c r="L31" s="5"/>
      <c r="M31" s="5"/>
    </row>
    <row r="32" spans="1:13" ht="45">
      <c r="A32" s="79">
        <v>2</v>
      </c>
      <c r="B32" s="91" t="s">
        <v>31</v>
      </c>
      <c r="C32" s="72" t="s">
        <v>32</v>
      </c>
      <c r="D32" s="92" t="s">
        <v>11</v>
      </c>
      <c r="E32" s="55">
        <v>10</v>
      </c>
      <c r="F32" s="83"/>
      <c r="G32" s="93"/>
      <c r="H32" s="47">
        <f t="shared" si="9"/>
        <v>0</v>
      </c>
      <c r="I32" s="78">
        <f t="shared" si="10"/>
        <v>0</v>
      </c>
      <c r="J32" s="78">
        <f t="shared" si="11"/>
        <v>0</v>
      </c>
      <c r="K32" s="21"/>
      <c r="L32" s="7"/>
      <c r="M32" s="7"/>
    </row>
    <row r="33" spans="1:13" s="2" customFormat="1" ht="60" customHeight="1">
      <c r="A33" s="79">
        <v>3</v>
      </c>
      <c r="B33" s="91" t="s">
        <v>33</v>
      </c>
      <c r="C33" s="72"/>
      <c r="D33" s="92" t="s">
        <v>34</v>
      </c>
      <c r="E33" s="55">
        <v>70</v>
      </c>
      <c r="F33" s="83"/>
      <c r="G33" s="93"/>
      <c r="H33" s="47">
        <f t="shared" si="9"/>
        <v>0</v>
      </c>
      <c r="I33" s="78">
        <f t="shared" si="10"/>
        <v>0</v>
      </c>
      <c r="J33" s="78">
        <f t="shared" si="11"/>
        <v>0</v>
      </c>
      <c r="K33" s="21"/>
      <c r="L33" s="5"/>
      <c r="M33" s="5"/>
    </row>
    <row r="34" spans="1:13" ht="74.25" customHeight="1">
      <c r="A34" s="79">
        <v>4</v>
      </c>
      <c r="B34" s="91" t="s">
        <v>77</v>
      </c>
      <c r="C34" s="72" t="s">
        <v>78</v>
      </c>
      <c r="D34" s="92" t="s">
        <v>34</v>
      </c>
      <c r="E34" s="55">
        <v>70</v>
      </c>
      <c r="F34" s="83"/>
      <c r="G34" s="94"/>
      <c r="H34" s="47">
        <f t="shared" si="9"/>
        <v>0</v>
      </c>
      <c r="I34" s="78">
        <f t="shared" si="10"/>
        <v>0</v>
      </c>
      <c r="J34" s="78">
        <f t="shared" si="11"/>
        <v>0</v>
      </c>
      <c r="K34" s="25"/>
      <c r="L34" s="5"/>
      <c r="M34" s="5"/>
    </row>
    <row r="35" spans="1:13" s="2" customFormat="1" ht="137.25" customHeight="1">
      <c r="A35" s="79">
        <v>5</v>
      </c>
      <c r="B35" s="91" t="s">
        <v>67</v>
      </c>
      <c r="C35" s="72" t="s">
        <v>68</v>
      </c>
      <c r="D35" s="92" t="s">
        <v>34</v>
      </c>
      <c r="E35" s="55">
        <v>3</v>
      </c>
      <c r="F35" s="83"/>
      <c r="G35" s="93"/>
      <c r="H35" s="47">
        <f t="shared" si="9"/>
        <v>0</v>
      </c>
      <c r="I35" s="78">
        <f t="shared" si="10"/>
        <v>0</v>
      </c>
      <c r="J35" s="78">
        <f t="shared" si="11"/>
        <v>0</v>
      </c>
      <c r="K35" s="21"/>
      <c r="L35" s="5"/>
      <c r="M35" s="5"/>
    </row>
    <row r="36" spans="1:13" ht="123.75" customHeight="1">
      <c r="A36" s="79">
        <v>6</v>
      </c>
      <c r="B36" s="95" t="s">
        <v>69</v>
      </c>
      <c r="C36" s="96" t="s">
        <v>70</v>
      </c>
      <c r="D36" s="97" t="s">
        <v>34</v>
      </c>
      <c r="E36" s="98">
        <v>3</v>
      </c>
      <c r="F36" s="83"/>
      <c r="G36" s="93"/>
      <c r="H36" s="47">
        <f t="shared" si="9"/>
        <v>0</v>
      </c>
      <c r="I36" s="78">
        <f t="shared" si="10"/>
        <v>0</v>
      </c>
      <c r="J36" s="78">
        <f t="shared" si="11"/>
        <v>0</v>
      </c>
      <c r="K36" s="21"/>
      <c r="L36" s="5"/>
      <c r="M36" s="5"/>
    </row>
    <row r="37" spans="1:13" ht="66.75" customHeight="1">
      <c r="A37" s="79">
        <v>7</v>
      </c>
      <c r="B37" s="91" t="s">
        <v>35</v>
      </c>
      <c r="C37" s="72" t="s">
        <v>36</v>
      </c>
      <c r="D37" s="92" t="s">
        <v>34</v>
      </c>
      <c r="E37" s="55">
        <v>10</v>
      </c>
      <c r="F37" s="83"/>
      <c r="G37" s="93"/>
      <c r="H37" s="47">
        <f t="shared" si="9"/>
        <v>0</v>
      </c>
      <c r="I37" s="78">
        <f t="shared" si="10"/>
        <v>0</v>
      </c>
      <c r="J37" s="78">
        <f t="shared" si="11"/>
        <v>0</v>
      </c>
      <c r="K37" s="21"/>
      <c r="L37" s="16"/>
      <c r="M37" s="16"/>
    </row>
    <row r="38" spans="1:13" ht="59.25" customHeight="1">
      <c r="A38" s="79">
        <v>8</v>
      </c>
      <c r="B38" s="91" t="s">
        <v>37</v>
      </c>
      <c r="C38" s="72" t="s">
        <v>38</v>
      </c>
      <c r="D38" s="92" t="s">
        <v>34</v>
      </c>
      <c r="E38" s="55">
        <v>10</v>
      </c>
      <c r="F38" s="83"/>
      <c r="G38" s="93"/>
      <c r="H38" s="47">
        <f t="shared" si="9"/>
        <v>0</v>
      </c>
      <c r="I38" s="78">
        <f t="shared" si="10"/>
        <v>0</v>
      </c>
      <c r="J38" s="78">
        <f t="shared" si="11"/>
        <v>0</v>
      </c>
      <c r="K38" s="21"/>
      <c r="L38" s="5"/>
      <c r="M38" s="5"/>
    </row>
    <row r="39" spans="1:13" ht="43.5" customHeight="1">
      <c r="A39" s="132" t="s">
        <v>28</v>
      </c>
      <c r="B39" s="132"/>
      <c r="C39" s="72"/>
      <c r="D39" s="133"/>
      <c r="E39" s="134"/>
      <c r="F39" s="134"/>
      <c r="G39" s="134"/>
      <c r="H39" s="135"/>
      <c r="I39" s="47">
        <f>SUM(I31:I38)</f>
        <v>0</v>
      </c>
      <c r="J39" s="47">
        <f>SUM(J31:J38)</f>
        <v>0</v>
      </c>
      <c r="K39" s="21"/>
      <c r="L39" s="5"/>
      <c r="M39" s="5"/>
    </row>
    <row r="40" spans="1:13" ht="36.75" customHeight="1">
      <c r="A40" s="129" t="s">
        <v>48</v>
      </c>
      <c r="B40" s="130"/>
      <c r="C40" s="130"/>
      <c r="D40" s="130"/>
      <c r="E40" s="130"/>
      <c r="F40" s="130"/>
      <c r="G40" s="130"/>
      <c r="H40" s="130"/>
      <c r="I40" s="130"/>
      <c r="J40" s="130"/>
      <c r="K40" s="131"/>
      <c r="L40" s="5"/>
      <c r="M40" s="5"/>
    </row>
    <row r="41" spans="1:13" s="19" customFormat="1" ht="58.5" customHeight="1">
      <c r="A41" s="79">
        <v>1</v>
      </c>
      <c r="B41" s="99" t="s">
        <v>39</v>
      </c>
      <c r="C41" s="72" t="s">
        <v>40</v>
      </c>
      <c r="D41" s="92" t="s">
        <v>11</v>
      </c>
      <c r="E41" s="55">
        <v>5</v>
      </c>
      <c r="F41" s="83"/>
      <c r="G41" s="93"/>
      <c r="H41" s="100">
        <f t="shared" ref="H41:H43" si="12">F41*1.08</f>
        <v>0</v>
      </c>
      <c r="I41" s="78">
        <f t="shared" ref="I41:I43" si="13">E41*F41</f>
        <v>0</v>
      </c>
      <c r="J41" s="78">
        <f t="shared" ref="J41:J43" si="14">E41*H41</f>
        <v>0</v>
      </c>
      <c r="K41" s="27"/>
      <c r="L41" s="18"/>
      <c r="M41" s="18"/>
    </row>
    <row r="42" spans="1:13" ht="115.5" customHeight="1">
      <c r="A42" s="86">
        <v>2</v>
      </c>
      <c r="B42" s="101" t="s">
        <v>41</v>
      </c>
      <c r="C42" s="96" t="s">
        <v>42</v>
      </c>
      <c r="D42" s="97" t="s">
        <v>43</v>
      </c>
      <c r="E42" s="55">
        <v>5</v>
      </c>
      <c r="F42" s="90"/>
      <c r="G42" s="102"/>
      <c r="H42" s="100">
        <f t="shared" si="12"/>
        <v>0</v>
      </c>
      <c r="I42" s="78">
        <f t="shared" si="13"/>
        <v>0</v>
      </c>
      <c r="J42" s="78">
        <f t="shared" si="14"/>
        <v>0</v>
      </c>
      <c r="K42" s="103"/>
      <c r="L42" s="5"/>
      <c r="M42" s="5"/>
    </row>
    <row r="43" spans="1:13" s="19" customFormat="1" ht="52.5" customHeight="1">
      <c r="A43" s="86">
        <v>3</v>
      </c>
      <c r="B43" s="104" t="s">
        <v>72</v>
      </c>
      <c r="C43" s="105" t="s">
        <v>71</v>
      </c>
      <c r="D43" s="97" t="s">
        <v>11</v>
      </c>
      <c r="E43" s="98">
        <v>75</v>
      </c>
      <c r="F43" s="90"/>
      <c r="G43" s="102"/>
      <c r="H43" s="100">
        <f t="shared" si="12"/>
        <v>0</v>
      </c>
      <c r="I43" s="78">
        <f t="shared" si="13"/>
        <v>0</v>
      </c>
      <c r="J43" s="78">
        <f t="shared" si="14"/>
        <v>0</v>
      </c>
      <c r="K43" s="103"/>
      <c r="L43" s="18"/>
      <c r="M43" s="18"/>
    </row>
    <row r="44" spans="1:13" ht="35.25" customHeight="1">
      <c r="A44" s="132" t="s">
        <v>28</v>
      </c>
      <c r="B44" s="132"/>
      <c r="C44" s="72"/>
      <c r="D44" s="133"/>
      <c r="E44" s="134"/>
      <c r="F44" s="134"/>
      <c r="G44" s="134"/>
      <c r="H44" s="135"/>
      <c r="I44" s="47">
        <f>SUM(I41:I43)</f>
        <v>0</v>
      </c>
      <c r="J44" s="47">
        <f>SUM(J41:J43)</f>
        <v>0</v>
      </c>
      <c r="K44" s="27"/>
      <c r="L44" s="5"/>
      <c r="M44" s="5"/>
    </row>
    <row r="45" spans="1:13" ht="45" customHeight="1">
      <c r="A45" s="118" t="s">
        <v>108</v>
      </c>
      <c r="B45" s="119"/>
      <c r="C45" s="119"/>
      <c r="D45" s="119"/>
      <c r="E45" s="119"/>
      <c r="F45" s="119"/>
      <c r="G45" s="119"/>
      <c r="H45" s="119"/>
      <c r="I45" s="119"/>
      <c r="J45" s="119"/>
      <c r="K45" s="120"/>
      <c r="L45" s="5"/>
      <c r="M45" s="5"/>
    </row>
    <row r="46" spans="1:13" ht="135">
      <c r="A46" s="106">
        <v>1</v>
      </c>
      <c r="B46" s="107" t="s">
        <v>80</v>
      </c>
      <c r="C46" s="108" t="s">
        <v>44</v>
      </c>
      <c r="D46" s="62" t="s">
        <v>79</v>
      </c>
      <c r="E46" s="62">
        <v>35</v>
      </c>
      <c r="F46" s="109"/>
      <c r="G46" s="64"/>
      <c r="H46" s="47">
        <f t="shared" ref="H46:H47" si="15">F46*1.08</f>
        <v>0</v>
      </c>
      <c r="I46" s="78">
        <f t="shared" ref="I46:I47" si="16">E46*F46</f>
        <v>0</v>
      </c>
      <c r="J46" s="78">
        <f t="shared" ref="J46:J47" si="17">E46*H46</f>
        <v>0</v>
      </c>
      <c r="K46" s="22"/>
      <c r="L46" s="5"/>
      <c r="M46" s="5"/>
    </row>
    <row r="47" spans="1:13" ht="93" customHeight="1">
      <c r="A47" s="106">
        <v>2</v>
      </c>
      <c r="B47" s="107" t="s">
        <v>61</v>
      </c>
      <c r="C47" s="108" t="s">
        <v>45</v>
      </c>
      <c r="D47" s="62" t="s">
        <v>11</v>
      </c>
      <c r="E47" s="62">
        <v>10</v>
      </c>
      <c r="F47" s="109"/>
      <c r="G47" s="64"/>
      <c r="H47" s="47">
        <f t="shared" si="15"/>
        <v>0</v>
      </c>
      <c r="I47" s="78">
        <f t="shared" si="16"/>
        <v>0</v>
      </c>
      <c r="J47" s="78">
        <f t="shared" si="17"/>
        <v>0</v>
      </c>
      <c r="K47" s="22"/>
      <c r="L47" s="5"/>
      <c r="M47" s="5"/>
    </row>
    <row r="48" spans="1:13" ht="27" customHeight="1">
      <c r="A48" s="123" t="s">
        <v>28</v>
      </c>
      <c r="B48" s="123"/>
      <c r="C48" s="72"/>
      <c r="D48" s="73"/>
      <c r="E48" s="74"/>
      <c r="F48" s="74"/>
      <c r="G48" s="74"/>
      <c r="H48" s="74"/>
      <c r="I48" s="75">
        <f>SUM(I46:I47)</f>
        <v>0</v>
      </c>
      <c r="J48" s="47">
        <f>SUM(J46:J47)</f>
        <v>0</v>
      </c>
      <c r="K48" s="27"/>
      <c r="L48" s="12"/>
      <c r="M48" s="12"/>
    </row>
    <row r="49" spans="1:13" ht="39" customHeight="1">
      <c r="A49" s="129" t="s">
        <v>107</v>
      </c>
      <c r="B49" s="130"/>
      <c r="C49" s="130"/>
      <c r="D49" s="130"/>
      <c r="E49" s="130"/>
      <c r="F49" s="130"/>
      <c r="G49" s="130"/>
      <c r="H49" s="130"/>
      <c r="I49" s="130"/>
      <c r="J49" s="130"/>
      <c r="K49" s="131"/>
      <c r="L49" s="6" t="e">
        <f>SUM(#REF!)</f>
        <v>#REF!</v>
      </c>
      <c r="M49" s="5"/>
    </row>
    <row r="50" spans="1:13" ht="38.25" customHeight="1">
      <c r="A50" s="136">
        <v>1</v>
      </c>
      <c r="B50" s="137" t="s">
        <v>110</v>
      </c>
      <c r="C50" s="139" t="s">
        <v>75</v>
      </c>
      <c r="D50" s="143" t="s">
        <v>11</v>
      </c>
      <c r="E50" s="144">
        <v>20</v>
      </c>
      <c r="F50" s="145"/>
      <c r="G50" s="124"/>
      <c r="H50" s="125">
        <f>F50*1.08</f>
        <v>0</v>
      </c>
      <c r="I50" s="140">
        <f t="shared" ref="I50" si="18">E50*F50</f>
        <v>0</v>
      </c>
      <c r="J50" s="140">
        <f t="shared" ref="J50" si="19">E50*H50</f>
        <v>0</v>
      </c>
      <c r="K50" s="142"/>
      <c r="L50" s="17"/>
      <c r="M50" s="17"/>
    </row>
    <row r="51" spans="1:13" ht="366" customHeight="1">
      <c r="A51" s="136"/>
      <c r="B51" s="138"/>
      <c r="C51" s="139"/>
      <c r="D51" s="143"/>
      <c r="E51" s="144"/>
      <c r="F51" s="146"/>
      <c r="G51" s="124"/>
      <c r="H51" s="125"/>
      <c r="I51" s="141"/>
      <c r="J51" s="141"/>
      <c r="K51" s="142"/>
      <c r="L51" s="12"/>
      <c r="M51" s="12"/>
    </row>
    <row r="52" spans="1:13" ht="31.5" customHeight="1">
      <c r="A52" s="118" t="s">
        <v>76</v>
      </c>
      <c r="B52" s="119"/>
      <c r="C52" s="119"/>
      <c r="D52" s="119"/>
      <c r="E52" s="119"/>
      <c r="F52" s="119"/>
      <c r="G52" s="119"/>
      <c r="H52" s="119"/>
      <c r="I52" s="119"/>
      <c r="J52" s="119"/>
      <c r="K52" s="120"/>
      <c r="L52" s="6" t="e">
        <f>SUM(#REF!)</f>
        <v>#REF!</v>
      </c>
      <c r="M52" s="5"/>
    </row>
    <row r="53" spans="1:13" ht="91.5" customHeight="1">
      <c r="A53" s="106">
        <v>1</v>
      </c>
      <c r="B53" s="76" t="s">
        <v>73</v>
      </c>
      <c r="C53" s="108"/>
      <c r="D53" s="62" t="s">
        <v>11</v>
      </c>
      <c r="E53" s="62">
        <v>100</v>
      </c>
      <c r="F53" s="109"/>
      <c r="G53" s="64">
        <v>0.08</v>
      </c>
      <c r="H53" s="47">
        <f t="shared" ref="H53:H54" si="20">F53*1.08</f>
        <v>0</v>
      </c>
      <c r="I53" s="78">
        <f t="shared" ref="I53:I54" si="21">E53*F53</f>
        <v>0</v>
      </c>
      <c r="J53" s="78">
        <f t="shared" ref="J53:J54" si="22">E53*H53</f>
        <v>0</v>
      </c>
      <c r="K53" s="22"/>
      <c r="L53" s="5"/>
      <c r="M53" s="5"/>
    </row>
    <row r="54" spans="1:13" ht="60">
      <c r="A54" s="106">
        <v>2</v>
      </c>
      <c r="B54" s="76" t="s">
        <v>74</v>
      </c>
      <c r="C54" s="108"/>
      <c r="D54" s="62" t="s">
        <v>11</v>
      </c>
      <c r="E54" s="62">
        <v>100</v>
      </c>
      <c r="F54" s="109"/>
      <c r="G54" s="64"/>
      <c r="H54" s="47">
        <f t="shared" si="20"/>
        <v>0</v>
      </c>
      <c r="I54" s="78">
        <f t="shared" si="21"/>
        <v>0</v>
      </c>
      <c r="J54" s="78">
        <f t="shared" si="22"/>
        <v>0</v>
      </c>
      <c r="K54" s="22"/>
      <c r="L54" s="12"/>
      <c r="M54" s="12"/>
    </row>
    <row r="55" spans="1:13" ht="27" customHeight="1">
      <c r="A55" s="123" t="s">
        <v>28</v>
      </c>
      <c r="B55" s="123"/>
      <c r="C55" s="72"/>
      <c r="D55" s="73"/>
      <c r="E55" s="74"/>
      <c r="F55" s="74"/>
      <c r="G55" s="74"/>
      <c r="H55" s="74"/>
      <c r="I55" s="75">
        <f>SUM(I53:I54)</f>
        <v>0</v>
      </c>
      <c r="J55" s="47">
        <f>SUM(J53:J54)</f>
        <v>0</v>
      </c>
      <c r="K55" s="27"/>
      <c r="L55" s="12"/>
      <c r="M55" s="12"/>
    </row>
    <row r="56" spans="1:13" ht="39" customHeight="1">
      <c r="A56" s="118" t="s">
        <v>82</v>
      </c>
      <c r="B56" s="119"/>
      <c r="C56" s="119"/>
      <c r="D56" s="119"/>
      <c r="E56" s="119"/>
      <c r="F56" s="119"/>
      <c r="G56" s="119"/>
      <c r="H56" s="119"/>
      <c r="I56" s="119"/>
      <c r="J56" s="119"/>
      <c r="K56" s="120"/>
      <c r="L56" s="6" t="e">
        <f>SUM(#REF!)</f>
        <v>#REF!</v>
      </c>
      <c r="M56" s="5"/>
    </row>
    <row r="57" spans="1:13" ht="91.5" customHeight="1">
      <c r="A57" s="106">
        <v>1</v>
      </c>
      <c r="B57" s="76" t="s">
        <v>83</v>
      </c>
      <c r="C57" s="108"/>
      <c r="D57" s="62" t="s">
        <v>11</v>
      </c>
      <c r="E57" s="62">
        <v>10</v>
      </c>
      <c r="F57" s="109"/>
      <c r="G57" s="64"/>
      <c r="H57" s="47">
        <f t="shared" ref="H57:H58" si="23">F57*1.08</f>
        <v>0</v>
      </c>
      <c r="I57" s="78">
        <f t="shared" ref="I57:I58" si="24">E57*F57</f>
        <v>0</v>
      </c>
      <c r="J57" s="78">
        <f t="shared" ref="J57:J58" si="25">E57*H57</f>
        <v>0</v>
      </c>
      <c r="K57" s="22"/>
      <c r="L57" s="5"/>
      <c r="M57" s="5"/>
    </row>
    <row r="58" spans="1:13">
      <c r="A58" s="106">
        <v>2</v>
      </c>
      <c r="B58" s="76" t="s">
        <v>84</v>
      </c>
      <c r="C58" s="108"/>
      <c r="D58" s="62" t="s">
        <v>11</v>
      </c>
      <c r="E58" s="62">
        <v>10</v>
      </c>
      <c r="F58" s="109"/>
      <c r="G58" s="64"/>
      <c r="H58" s="47">
        <f t="shared" si="23"/>
        <v>0</v>
      </c>
      <c r="I58" s="78">
        <f t="shared" si="24"/>
        <v>0</v>
      </c>
      <c r="J58" s="78">
        <f t="shared" si="25"/>
        <v>0</v>
      </c>
      <c r="K58" s="22"/>
      <c r="L58" s="12"/>
      <c r="M58" s="12"/>
    </row>
    <row r="59" spans="1:13" ht="27" customHeight="1">
      <c r="A59" s="123" t="s">
        <v>28</v>
      </c>
      <c r="B59" s="123"/>
      <c r="C59" s="72"/>
      <c r="D59" s="73"/>
      <c r="E59" s="74"/>
      <c r="F59" s="74"/>
      <c r="G59" s="74"/>
      <c r="H59" s="74"/>
      <c r="I59" s="75">
        <f>SUM(I57:I58)</f>
        <v>0</v>
      </c>
      <c r="J59" s="47">
        <f>SUM(J57:J58)</f>
        <v>0</v>
      </c>
      <c r="K59" s="27"/>
      <c r="L59" s="12"/>
      <c r="M59" s="12"/>
    </row>
    <row r="60" spans="1:13" ht="39" customHeight="1">
      <c r="A60" s="118" t="s">
        <v>86</v>
      </c>
      <c r="B60" s="119"/>
      <c r="C60" s="119"/>
      <c r="D60" s="119"/>
      <c r="E60" s="119"/>
      <c r="F60" s="119"/>
      <c r="G60" s="119"/>
      <c r="H60" s="119"/>
      <c r="I60" s="119"/>
      <c r="J60" s="119"/>
      <c r="K60" s="120"/>
      <c r="L60" s="6" t="e">
        <f>SUM(#REF!)</f>
        <v>#REF!</v>
      </c>
      <c r="M60" s="5"/>
    </row>
    <row r="61" spans="1:13" ht="91.5" customHeight="1">
      <c r="A61" s="106">
        <v>1</v>
      </c>
      <c r="B61" s="76" t="s">
        <v>87</v>
      </c>
      <c r="C61" s="108"/>
      <c r="D61" s="62" t="s">
        <v>11</v>
      </c>
      <c r="E61" s="62">
        <v>100</v>
      </c>
      <c r="F61" s="109"/>
      <c r="G61" s="64"/>
      <c r="H61" s="47">
        <f t="shared" ref="H61:H62" si="26">F61*1.08</f>
        <v>0</v>
      </c>
      <c r="I61" s="78">
        <f t="shared" ref="I61:I62" si="27">E61*F61</f>
        <v>0</v>
      </c>
      <c r="J61" s="78">
        <f t="shared" ref="J61:J62" si="28">E61*H61</f>
        <v>0</v>
      </c>
      <c r="K61" s="22"/>
      <c r="L61" s="5"/>
      <c r="M61" s="5"/>
    </row>
    <row r="62" spans="1:13">
      <c r="A62" s="106">
        <v>2</v>
      </c>
      <c r="B62" s="76" t="s">
        <v>88</v>
      </c>
      <c r="C62" s="108"/>
      <c r="D62" s="62" t="s">
        <v>11</v>
      </c>
      <c r="E62" s="62">
        <v>100</v>
      </c>
      <c r="F62" s="109"/>
      <c r="G62" s="64"/>
      <c r="H62" s="47">
        <f t="shared" si="26"/>
        <v>0</v>
      </c>
      <c r="I62" s="78">
        <f t="shared" si="27"/>
        <v>0</v>
      </c>
      <c r="J62" s="78">
        <f t="shared" si="28"/>
        <v>0</v>
      </c>
      <c r="K62" s="22"/>
      <c r="L62" s="12"/>
      <c r="M62" s="12"/>
    </row>
    <row r="63" spans="1:13" ht="27" customHeight="1">
      <c r="A63" s="123" t="s">
        <v>28</v>
      </c>
      <c r="B63" s="123"/>
      <c r="C63" s="72"/>
      <c r="D63" s="73"/>
      <c r="E63" s="74"/>
      <c r="F63" s="74"/>
      <c r="G63" s="74"/>
      <c r="H63" s="74"/>
      <c r="I63" s="75">
        <f>SUM(I61:I62)</f>
        <v>0</v>
      </c>
      <c r="J63" s="47">
        <f>SUM(J61:J62)</f>
        <v>0</v>
      </c>
      <c r="K63" s="27"/>
      <c r="L63" s="12"/>
      <c r="M63" s="12"/>
    </row>
    <row r="64" spans="1:13" ht="39" customHeight="1">
      <c r="A64" s="118" t="s">
        <v>89</v>
      </c>
      <c r="B64" s="119"/>
      <c r="C64" s="119"/>
      <c r="D64" s="119"/>
      <c r="E64" s="119"/>
      <c r="F64" s="119"/>
      <c r="G64" s="119"/>
      <c r="H64" s="119"/>
      <c r="I64" s="119"/>
      <c r="J64" s="119"/>
      <c r="K64" s="120"/>
      <c r="L64" s="6" t="e">
        <f>SUM(#REF!)</f>
        <v>#REF!</v>
      </c>
      <c r="M64" s="5"/>
    </row>
    <row r="65" spans="1:13" ht="91.5" customHeight="1">
      <c r="A65" s="106">
        <v>1</v>
      </c>
      <c r="B65" s="76" t="s">
        <v>90</v>
      </c>
      <c r="C65" s="108"/>
      <c r="D65" s="62" t="s">
        <v>11</v>
      </c>
      <c r="E65" s="62">
        <v>60</v>
      </c>
      <c r="F65" s="109"/>
      <c r="G65" s="64"/>
      <c r="H65" s="47">
        <f t="shared" ref="H65:H66" si="29">F65*1.08</f>
        <v>0</v>
      </c>
      <c r="I65" s="78">
        <f t="shared" ref="I65:I66" si="30">E65*F65</f>
        <v>0</v>
      </c>
      <c r="J65" s="78">
        <f t="shared" ref="J65:J66" si="31">E65*H65</f>
        <v>0</v>
      </c>
      <c r="K65" s="22"/>
      <c r="L65" s="5"/>
      <c r="M65" s="5"/>
    </row>
    <row r="66" spans="1:13" ht="30">
      <c r="A66" s="106">
        <v>2</v>
      </c>
      <c r="B66" s="76" t="s">
        <v>91</v>
      </c>
      <c r="C66" s="108"/>
      <c r="D66" s="62" t="s">
        <v>11</v>
      </c>
      <c r="E66" s="62">
        <v>50</v>
      </c>
      <c r="F66" s="109"/>
      <c r="G66" s="64"/>
      <c r="H66" s="47">
        <f t="shared" si="29"/>
        <v>0</v>
      </c>
      <c r="I66" s="78">
        <f t="shared" si="30"/>
        <v>0</v>
      </c>
      <c r="J66" s="78">
        <f t="shared" si="31"/>
        <v>0</v>
      </c>
      <c r="K66" s="22"/>
      <c r="L66" s="12"/>
      <c r="M66" s="12"/>
    </row>
    <row r="67" spans="1:13" ht="27" customHeight="1">
      <c r="A67" s="123" t="s">
        <v>28</v>
      </c>
      <c r="B67" s="123"/>
      <c r="C67" s="72"/>
      <c r="D67" s="73"/>
      <c r="E67" s="74"/>
      <c r="F67" s="74"/>
      <c r="G67" s="74"/>
      <c r="H67" s="74"/>
      <c r="I67" s="75">
        <f>SUM(I65:I66)</f>
        <v>0</v>
      </c>
      <c r="J67" s="47">
        <f>SUM(J65:J66)</f>
        <v>0</v>
      </c>
      <c r="K67" s="27"/>
      <c r="L67" s="12"/>
      <c r="M67" s="12"/>
    </row>
    <row r="68" spans="1:13" ht="39" customHeight="1">
      <c r="A68" s="118" t="s">
        <v>92</v>
      </c>
      <c r="B68" s="119"/>
      <c r="C68" s="119"/>
      <c r="D68" s="119"/>
      <c r="E68" s="119"/>
      <c r="F68" s="119"/>
      <c r="G68" s="119"/>
      <c r="H68" s="119"/>
      <c r="I68" s="119"/>
      <c r="J68" s="119"/>
      <c r="K68" s="120"/>
      <c r="L68" s="6" t="e">
        <f>SUM(#REF!)</f>
        <v>#REF!</v>
      </c>
      <c r="M68" s="5"/>
    </row>
    <row r="69" spans="1:13" ht="91.5" customHeight="1">
      <c r="A69" s="106">
        <v>1</v>
      </c>
      <c r="B69" s="76" t="s">
        <v>94</v>
      </c>
      <c r="C69" s="108"/>
      <c r="D69" s="62" t="s">
        <v>11</v>
      </c>
      <c r="E69" s="62">
        <v>500</v>
      </c>
      <c r="F69" s="109"/>
      <c r="G69" s="64"/>
      <c r="H69" s="47">
        <f t="shared" ref="H69" si="32">F69*1.08</f>
        <v>0</v>
      </c>
      <c r="I69" s="78">
        <f t="shared" ref="I69" si="33">E69*F69</f>
        <v>0</v>
      </c>
      <c r="J69" s="78">
        <f t="shared" ref="J69" si="34">E69*H69</f>
        <v>0</v>
      </c>
      <c r="K69" s="22"/>
      <c r="L69" s="5"/>
      <c r="M69" s="5"/>
    </row>
    <row r="70" spans="1:13" ht="39" customHeight="1">
      <c r="A70" s="118" t="s">
        <v>93</v>
      </c>
      <c r="B70" s="119"/>
      <c r="C70" s="119"/>
      <c r="D70" s="119"/>
      <c r="E70" s="119"/>
      <c r="F70" s="119"/>
      <c r="G70" s="119"/>
      <c r="H70" s="119"/>
      <c r="I70" s="119"/>
      <c r="J70" s="119"/>
      <c r="K70" s="120"/>
      <c r="L70" s="6" t="e">
        <f>SUM(#REF!)</f>
        <v>#REF!</v>
      </c>
      <c r="M70" s="5"/>
    </row>
    <row r="71" spans="1:13" ht="91.5" customHeight="1">
      <c r="A71" s="106">
        <v>1</v>
      </c>
      <c r="B71" s="76" t="s">
        <v>96</v>
      </c>
      <c r="C71" s="108"/>
      <c r="D71" s="62" t="s">
        <v>43</v>
      </c>
      <c r="E71" s="62">
        <v>30</v>
      </c>
      <c r="F71" s="109"/>
      <c r="G71" s="64"/>
      <c r="H71" s="47">
        <f t="shared" ref="H71" si="35">F71*1.08</f>
        <v>0</v>
      </c>
      <c r="I71" s="78">
        <f t="shared" ref="I71" si="36">E71*F71</f>
        <v>0</v>
      </c>
      <c r="J71" s="78">
        <f t="shared" ref="J71" si="37">E71*H71</f>
        <v>0</v>
      </c>
      <c r="K71" s="22"/>
      <c r="L71" s="5"/>
      <c r="M71" s="5"/>
    </row>
    <row r="72" spans="1:13" ht="39" customHeight="1">
      <c r="A72" s="118" t="s">
        <v>95</v>
      </c>
      <c r="B72" s="119"/>
      <c r="C72" s="119"/>
      <c r="D72" s="119"/>
      <c r="E72" s="119"/>
      <c r="F72" s="119"/>
      <c r="G72" s="119"/>
      <c r="H72" s="119"/>
      <c r="I72" s="119"/>
      <c r="J72" s="119"/>
      <c r="K72" s="120"/>
      <c r="L72" s="6" t="e">
        <f>SUM(#REF!)</f>
        <v>#REF!</v>
      </c>
      <c r="M72" s="5"/>
    </row>
    <row r="73" spans="1:13" ht="91.5" customHeight="1">
      <c r="A73" s="106">
        <v>1</v>
      </c>
      <c r="B73" s="76" t="s">
        <v>97</v>
      </c>
      <c r="C73" s="108"/>
      <c r="D73" s="62" t="s">
        <v>11</v>
      </c>
      <c r="E73" s="62">
        <v>50</v>
      </c>
      <c r="F73" s="109"/>
      <c r="G73" s="64"/>
      <c r="H73" s="47">
        <f t="shared" ref="H73" si="38">F73*1.08</f>
        <v>0</v>
      </c>
      <c r="I73" s="78">
        <f t="shared" ref="I73" si="39">E73*F73</f>
        <v>0</v>
      </c>
      <c r="J73" s="78">
        <f t="shared" ref="J73" si="40">E73*H73</f>
        <v>0</v>
      </c>
      <c r="K73" s="22"/>
      <c r="L73" s="5"/>
      <c r="M73" s="5"/>
    </row>
    <row r="74" spans="1:13" ht="39" customHeight="1">
      <c r="A74" s="118" t="s">
        <v>98</v>
      </c>
      <c r="B74" s="119"/>
      <c r="C74" s="119"/>
      <c r="D74" s="119"/>
      <c r="E74" s="119"/>
      <c r="F74" s="119"/>
      <c r="G74" s="119"/>
      <c r="H74" s="119"/>
      <c r="I74" s="119"/>
      <c r="J74" s="119"/>
      <c r="K74" s="120"/>
      <c r="L74" s="6" t="e">
        <f>SUM(#REF!)</f>
        <v>#REF!</v>
      </c>
      <c r="M74" s="5"/>
    </row>
    <row r="75" spans="1:13" ht="91.5" customHeight="1">
      <c r="A75" s="106">
        <v>1</v>
      </c>
      <c r="B75" s="76" t="s">
        <v>99</v>
      </c>
      <c r="C75" s="108"/>
      <c r="D75" s="62" t="s">
        <v>11</v>
      </c>
      <c r="E75" s="62">
        <v>300</v>
      </c>
      <c r="F75" s="109"/>
      <c r="G75" s="64"/>
      <c r="H75" s="47">
        <f t="shared" ref="H75" si="41">F75*1.08</f>
        <v>0</v>
      </c>
      <c r="I75" s="78">
        <f t="shared" ref="I75" si="42">E75*F75</f>
        <v>0</v>
      </c>
      <c r="J75" s="78">
        <f t="shared" ref="J75" si="43">E75*H75</f>
        <v>0</v>
      </c>
      <c r="K75" s="22"/>
      <c r="L75" s="5"/>
      <c r="M75" s="5"/>
    </row>
    <row r="76" spans="1:13" ht="39" customHeight="1">
      <c r="A76" s="118" t="s">
        <v>100</v>
      </c>
      <c r="B76" s="119"/>
      <c r="C76" s="119"/>
      <c r="D76" s="119"/>
      <c r="E76" s="119"/>
      <c r="F76" s="119"/>
      <c r="G76" s="119"/>
      <c r="H76" s="119"/>
      <c r="I76" s="119"/>
      <c r="J76" s="119"/>
      <c r="K76" s="120"/>
      <c r="L76" s="6" t="e">
        <f>SUM(#REF!)</f>
        <v>#REF!</v>
      </c>
      <c r="M76" s="5"/>
    </row>
    <row r="77" spans="1:13" ht="91.5" customHeight="1">
      <c r="A77" s="106">
        <v>1</v>
      </c>
      <c r="B77" s="76" t="s">
        <v>112</v>
      </c>
      <c r="C77" s="108"/>
      <c r="D77" s="62" t="s">
        <v>11</v>
      </c>
      <c r="E77" s="62">
        <v>300</v>
      </c>
      <c r="F77" s="109"/>
      <c r="G77" s="64"/>
      <c r="H77" s="47">
        <f t="shared" ref="H77" si="44">F77*1.08</f>
        <v>0</v>
      </c>
      <c r="I77" s="78">
        <f t="shared" ref="I77" si="45">E77*F77</f>
        <v>0</v>
      </c>
      <c r="J77" s="78">
        <f t="shared" ref="J77" si="46">E77*H77</f>
        <v>0</v>
      </c>
      <c r="K77" s="22"/>
      <c r="L77" s="5"/>
      <c r="M77" s="5"/>
    </row>
    <row r="78" spans="1:13" ht="39" customHeight="1">
      <c r="A78" s="118" t="s">
        <v>101</v>
      </c>
      <c r="B78" s="119"/>
      <c r="C78" s="119"/>
      <c r="D78" s="119"/>
      <c r="E78" s="119"/>
      <c r="F78" s="119"/>
      <c r="G78" s="119"/>
      <c r="H78" s="119"/>
      <c r="I78" s="119"/>
      <c r="J78" s="119"/>
      <c r="K78" s="120"/>
      <c r="L78" s="6" t="e">
        <f>SUM(#REF!)</f>
        <v>#REF!</v>
      </c>
      <c r="M78" s="5"/>
    </row>
    <row r="79" spans="1:13" ht="55.5" customHeight="1">
      <c r="A79" s="106">
        <v>1</v>
      </c>
      <c r="B79" s="76" t="s">
        <v>104</v>
      </c>
      <c r="C79" s="108"/>
      <c r="D79" s="62" t="s">
        <v>11</v>
      </c>
      <c r="E79" s="62">
        <v>100</v>
      </c>
      <c r="F79" s="109"/>
      <c r="G79" s="64"/>
      <c r="H79" s="47">
        <f t="shared" ref="H79" si="47">F79*1.08</f>
        <v>0</v>
      </c>
      <c r="I79" s="78">
        <f t="shared" ref="I79" si="48">E79*F79</f>
        <v>0</v>
      </c>
      <c r="J79" s="78">
        <f t="shared" ref="J79" si="49">E79*H79</f>
        <v>0</v>
      </c>
      <c r="K79" s="22"/>
      <c r="L79" s="5"/>
      <c r="M79" s="5"/>
    </row>
    <row r="80" spans="1:13" ht="39" customHeight="1">
      <c r="A80" s="118" t="s">
        <v>102</v>
      </c>
      <c r="B80" s="119"/>
      <c r="C80" s="119"/>
      <c r="D80" s="119"/>
      <c r="E80" s="119"/>
      <c r="F80" s="119"/>
      <c r="G80" s="119"/>
      <c r="H80" s="119"/>
      <c r="I80" s="119"/>
      <c r="J80" s="119"/>
      <c r="K80" s="120"/>
      <c r="L80" s="6" t="e">
        <f>SUM(#REF!)</f>
        <v>#REF!</v>
      </c>
      <c r="M80" s="5"/>
    </row>
    <row r="81" spans="1:13" ht="59.25" customHeight="1">
      <c r="A81" s="106">
        <v>1</v>
      </c>
      <c r="B81" s="76" t="s">
        <v>103</v>
      </c>
      <c r="C81" s="108"/>
      <c r="D81" s="62" t="s">
        <v>11</v>
      </c>
      <c r="E81" s="62">
        <v>20</v>
      </c>
      <c r="F81" s="109"/>
      <c r="G81" s="64"/>
      <c r="H81" s="47">
        <f t="shared" ref="H81" si="50">F81*1.08</f>
        <v>0</v>
      </c>
      <c r="I81" s="78">
        <f t="shared" ref="I81" si="51">E81*F81</f>
        <v>0</v>
      </c>
      <c r="J81" s="78">
        <f t="shared" ref="J81" si="52">E81*H81</f>
        <v>0</v>
      </c>
      <c r="K81" s="22"/>
      <c r="L81" s="5"/>
      <c r="M81" s="5"/>
    </row>
    <row r="82" spans="1:13" ht="39" customHeight="1">
      <c r="A82" s="118" t="s">
        <v>105</v>
      </c>
      <c r="B82" s="119"/>
      <c r="C82" s="119"/>
      <c r="D82" s="119"/>
      <c r="E82" s="119"/>
      <c r="F82" s="119"/>
      <c r="G82" s="119"/>
      <c r="H82" s="119"/>
      <c r="I82" s="119"/>
      <c r="J82" s="119"/>
      <c r="K82" s="120"/>
      <c r="L82" s="6" t="e">
        <f>SUM(#REF!)</f>
        <v>#REF!</v>
      </c>
      <c r="M82" s="5"/>
    </row>
    <row r="83" spans="1:13" ht="59.25" customHeight="1">
      <c r="A83" s="106">
        <v>1</v>
      </c>
      <c r="B83" s="76" t="s">
        <v>106</v>
      </c>
      <c r="C83" s="108"/>
      <c r="D83" s="62" t="s">
        <v>11</v>
      </c>
      <c r="E83" s="62">
        <v>50</v>
      </c>
      <c r="F83" s="109"/>
      <c r="G83" s="64"/>
      <c r="H83" s="47">
        <f t="shared" ref="H83" si="53">F83*1.08</f>
        <v>0</v>
      </c>
      <c r="I83" s="78">
        <f t="shared" ref="I83" si="54">E83*F83</f>
        <v>0</v>
      </c>
      <c r="J83" s="78">
        <f t="shared" ref="J83" si="55">E83*H83</f>
        <v>0</v>
      </c>
      <c r="K83" s="22"/>
      <c r="L83" s="5"/>
      <c r="M83" s="5"/>
    </row>
    <row r="84" spans="1:13" ht="16.5" thickBot="1">
      <c r="H84" s="112"/>
      <c r="J84" s="112"/>
      <c r="K84" s="112"/>
      <c r="L84" s="2"/>
    </row>
    <row r="85" spans="1:13" ht="58.5" customHeight="1" thickBot="1">
      <c r="B85" s="113"/>
      <c r="G85" s="121" t="s">
        <v>28</v>
      </c>
      <c r="H85" s="122"/>
      <c r="I85" s="114">
        <f>SUM(I83+I81+I79+I77+I75+I73+I71+I69+I67+I63+I55+I50+I48+I44+I39+I29+I22+I17)</f>
        <v>0</v>
      </c>
      <c r="J85" s="114">
        <f>SUM(J83+J81+J79+J77+J75+J73+J71+J69+J67+J63+J55+J50+J48+J44+J39+J29+J22+J17)</f>
        <v>0</v>
      </c>
      <c r="K85" s="112"/>
    </row>
    <row r="86" spans="1:13">
      <c r="B86" s="113"/>
      <c r="H86" s="112"/>
      <c r="J86" s="112"/>
      <c r="K86" s="112"/>
      <c r="M86" s="2"/>
    </row>
    <row r="87" spans="1:13">
      <c r="H87" s="112"/>
      <c r="J87" s="112"/>
      <c r="K87" s="112"/>
    </row>
    <row r="88" spans="1:13">
      <c r="A88" s="115"/>
      <c r="B88" s="116"/>
      <c r="H88" s="112"/>
      <c r="J88" s="112"/>
      <c r="K88" s="112"/>
      <c r="M88" s="2"/>
    </row>
    <row r="89" spans="1:13">
      <c r="H89" s="112"/>
      <c r="J89" s="112"/>
      <c r="K89" s="112"/>
    </row>
    <row r="90" spans="1:13">
      <c r="B90" s="113"/>
    </row>
  </sheetData>
  <mergeCells count="44">
    <mergeCell ref="A44:B44"/>
    <mergeCell ref="D44:H44"/>
    <mergeCell ref="A49:K49"/>
    <mergeCell ref="A50:A51"/>
    <mergeCell ref="B50:B51"/>
    <mergeCell ref="C50:C51"/>
    <mergeCell ref="I50:I51"/>
    <mergeCell ref="J50:J51"/>
    <mergeCell ref="K50:K51"/>
    <mergeCell ref="D50:D51"/>
    <mergeCell ref="E50:E51"/>
    <mergeCell ref="F50:F51"/>
    <mergeCell ref="A60:K60"/>
    <mergeCell ref="A63:B63"/>
    <mergeCell ref="A1:K1"/>
    <mergeCell ref="A5:K5"/>
    <mergeCell ref="A18:K18"/>
    <mergeCell ref="A23:K23"/>
    <mergeCell ref="A39:B39"/>
    <mergeCell ref="D39:H39"/>
    <mergeCell ref="A17:B17"/>
    <mergeCell ref="A22:B22"/>
    <mergeCell ref="A29:B29"/>
    <mergeCell ref="A30:K30"/>
    <mergeCell ref="A40:K40"/>
    <mergeCell ref="A52:K52"/>
    <mergeCell ref="A55:B55"/>
    <mergeCell ref="A45:K45"/>
    <mergeCell ref="A64:K64"/>
    <mergeCell ref="G85:H85"/>
    <mergeCell ref="A48:B48"/>
    <mergeCell ref="A82:K82"/>
    <mergeCell ref="A72:K72"/>
    <mergeCell ref="A74:K74"/>
    <mergeCell ref="A76:K76"/>
    <mergeCell ref="A78:K78"/>
    <mergeCell ref="A80:K80"/>
    <mergeCell ref="A59:B59"/>
    <mergeCell ref="A56:K56"/>
    <mergeCell ref="A70:K70"/>
    <mergeCell ref="G50:G51"/>
    <mergeCell ref="H50:H51"/>
    <mergeCell ref="A68:K68"/>
    <mergeCell ref="A67:B67"/>
  </mergeCells>
  <phoneticPr fontId="0" type="noConversion"/>
  <printOptions horizontalCentered="1"/>
  <pageMargins left="0.23622047244094491" right="0.23622047244094491" top="0.74803149606299213" bottom="0.74803149606299213" header="0.31496062992125984" footer="0.31496062992125984"/>
  <pageSetup paperSize="9" scale="62" fitToHeight="0" orientation="landscape" r:id="rId1"/>
  <headerFooter alignWithMargins="0">
    <oddHeader>&amp;LSprawa nr 60/2024&amp;RZałącznik nr 6 do SWZ</oddHeader>
    <oddFooter>&amp;CPieczęc i elektroniczny podpis Wykonawcy&amp;R&amp;P</oddFooter>
  </headerFooter>
  <rowBreaks count="1" manualBreakCount="1">
    <brk id="71"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10 wsk</cp:lastModifiedBy>
  <cp:lastPrinted>2024-05-15T08:20:45Z</cp:lastPrinted>
  <dcterms:created xsi:type="dcterms:W3CDTF">1997-02-26T13:46:56Z</dcterms:created>
  <dcterms:modified xsi:type="dcterms:W3CDTF">2024-05-22T05:57:47Z</dcterms:modified>
</cp:coreProperties>
</file>