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9BD9979-8512-4361-8950-152E5E0C4084}" xr6:coauthVersionLast="47" xr6:coauthVersionMax="47" xr10:uidLastSave="{00000000-0000-0000-0000-000000000000}"/>
  <bookViews>
    <workbookView xWindow="4305" yWindow="330" windowWidth="21540" windowHeight="13890" xr2:uid="{00000000-000D-0000-FFFF-FFFF00000000}"/>
  </bookViews>
  <sheets>
    <sheet name="Sheet1" sheetId="1" r:id="rId1"/>
  </sheets>
  <definedNames>
    <definedName name="ll" localSheetId="0">Sheet1!$A$1:$L$45</definedName>
    <definedName name="Print_Area" localSheetId="0">Sheet1!$A$1:$L$44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" i="1" l="1"/>
  <c r="K18" i="1"/>
  <c r="K19" i="1"/>
  <c r="K20" i="1"/>
  <c r="K21" i="1"/>
  <c r="K22" i="1"/>
  <c r="K23" i="1"/>
  <c r="K24" i="1"/>
  <c r="K16" i="1"/>
  <c r="K15" i="1"/>
  <c r="K4" i="1"/>
  <c r="K37" i="1"/>
  <c r="K36" i="1"/>
  <c r="K33" i="1"/>
  <c r="K31" i="1"/>
  <c r="K30" i="1"/>
  <c r="K28" i="1"/>
  <c r="K25" i="1"/>
  <c r="K12" i="1"/>
  <c r="K11" i="1"/>
  <c r="K8" i="1"/>
  <c r="K5" i="1"/>
  <c r="I16" i="1"/>
  <c r="I12" i="1"/>
  <c r="I13" i="1"/>
  <c r="I9" i="1"/>
  <c r="I8" i="1"/>
  <c r="I4" i="1"/>
  <c r="I5" i="1"/>
  <c r="I11" i="1"/>
  <c r="I15" i="1"/>
  <c r="I18" i="1"/>
  <c r="I19" i="1"/>
  <c r="I20" i="1"/>
  <c r="I21" i="1"/>
  <c r="I23" i="1"/>
  <c r="I24" i="1"/>
  <c r="I25" i="1"/>
  <c r="I28" i="1"/>
  <c r="I30" i="1"/>
  <c r="I31" i="1"/>
  <c r="I33" i="1"/>
  <c r="I36" i="1"/>
  <c r="I37" i="1"/>
  <c r="J4" i="1"/>
  <c r="J5" i="1"/>
  <c r="J8" i="1"/>
  <c r="J9" i="1"/>
  <c r="K9" i="1" s="1"/>
  <c r="J11" i="1"/>
  <c r="J12" i="1"/>
  <c r="J13" i="1"/>
  <c r="K13" i="1" s="1"/>
  <c r="J15" i="1"/>
  <c r="J16" i="1"/>
  <c r="J18" i="1"/>
  <c r="J19" i="1"/>
  <c r="J20" i="1"/>
  <c r="J21" i="1"/>
  <c r="J23" i="1"/>
  <c r="J24" i="1"/>
  <c r="J25" i="1"/>
  <c r="J28" i="1"/>
  <c r="J30" i="1"/>
  <c r="J31" i="1"/>
  <c r="J33" i="1"/>
  <c r="J36" i="1"/>
  <c r="J37" i="1"/>
  <c r="K34" i="1" l="1"/>
  <c r="K38" i="1" s="1"/>
  <c r="J6" i="1"/>
  <c r="K26" i="1"/>
  <c r="J26" i="1"/>
  <c r="J34" i="1"/>
  <c r="J38" i="1" s="1"/>
  <c r="K6" i="1"/>
  <c r="J40" i="1" l="1"/>
  <c r="K40" i="1"/>
</calcChain>
</file>

<file path=xl/sharedStrings.xml><?xml version="1.0" encoding="utf-8"?>
<sst xmlns="http://schemas.openxmlformats.org/spreadsheetml/2006/main" count="99" uniqueCount="68">
  <si>
    <t>L.p.</t>
  </si>
  <si>
    <t>Opis minimalnych parametrów</t>
  </si>
  <si>
    <t>J.M</t>
  </si>
  <si>
    <t xml:space="preserve">Ilość </t>
  </si>
  <si>
    <t>Pełen kod towaru dla wszystkich rozmiarów!*</t>
  </si>
  <si>
    <t>Producent/ Nazwa handlowa</t>
  </si>
  <si>
    <t>Cena jedn. netto</t>
  </si>
  <si>
    <t xml:space="preserve"> % VAT</t>
  </si>
  <si>
    <t>Cena jedn. brutto</t>
  </si>
  <si>
    <t>Wartość netto</t>
  </si>
  <si>
    <t>Wartość brutto</t>
  </si>
  <si>
    <t>7</t>
  </si>
  <si>
    <t>9</t>
  </si>
  <si>
    <t>10</t>
  </si>
  <si>
    <t>11</t>
  </si>
  <si>
    <t>Wypelnia Wykonawca</t>
  </si>
  <si>
    <t>UWAGI</t>
  </si>
  <si>
    <t>szt.</t>
  </si>
  <si>
    <t>op.</t>
  </si>
  <si>
    <t>ZADANIE 1</t>
  </si>
  <si>
    <t>ZADANIE 2</t>
  </si>
  <si>
    <t>ZADANIE 3</t>
  </si>
  <si>
    <t>ZADANIE 4</t>
  </si>
  <si>
    <t>ZADANIE 5</t>
  </si>
  <si>
    <t>RAZEM</t>
  </si>
  <si>
    <t>• ucho do szwu chirurgicznego</t>
  </si>
  <si>
    <t>•    średnice 2.4 Fr i 2.8 Fr z dystalnym markerem (0,7 mm platynowy pierścień) •    średnica 2.7 Fr i 2,8 Fr w zestawie z prowadnikiem 0,021” • ze złotym markerem na dystalnych 3 cm</t>
  </si>
  <si>
    <t>Polimer cyjanoakrylan n-butylu. W zetknięciu z żywą tkanką oraz wilgotnym środowiskiem ulega polimeryzacji tworząc cienką, elastyczną membranę o dużej wytrzymałości na rozciąganie. Zapewnia silne przyleganie do tkanek, nie przepuszcza wody, nie ma wpływu na parametry krwi ani innych płynów ustrojowych. Czas polimeryzacji rozpoczyna się po 1-2 sekundach i kończy w około 5 sekund. Utworzona membrana jest wydalana z organizmu w wyniku procesu rozpadu hydrolitycznego. Reakcja polimeryzacji powoduje wzrost temperatury do ok.45stopni Celcjusza. Pakowany w fiolkach o pojemności 1cm3. Stosowany w embolizacji obwodowej.</t>
  </si>
  <si>
    <t>typy 2D i 3D</t>
  </si>
  <si>
    <t>Cewniki prowadzące do embolizacji tętniaków śródczaszkowych coilami elektroodczepialnymi z końcówką atraumatyczną 7Fr, długości 90 i 100 cm.ID 0,078". Wybór kształtów końcówek: MPD, MPC, Straight, Simpson 2,Headhunter, Modified Cerebral.</t>
  </si>
  <si>
    <t>Cewniki prowadzące do embolizacji tętniaków śródczaszkowych coilami elektroodczepialnymi z końcówką atraumatyczną 5 i 6 Fr, długości 90 i 100 cm. Grubość ścianki cewnika nie więcej niż .006" dla wszystkich rodzajów cewników. Wybór kształtów końcówek: MPD, MPC, Straight, Simpson 2,Headhunter, Modified Cerebral. Cewnik dostępny w wersji standardowej oraz z opcją dodatkowego podparcia..</t>
  </si>
  <si>
    <t>Cewniki diagnostyczne do badań naczyniowych różne kształty 4F, 5F, 6 F •    Cewnik diagnostyczny selektywny / flush o średnicach 4, 5 Fr •    długości 65, 80, 90, 100 lub 110 cm •    dwuwarstwowa cienka ściana poliuretanowa z PTFE z wewnętrzną warstwą utwardzoną nylonem •    zbrojony podwójnym oplotem stalowym, kontrola trakcj i 1:1, wysoka odporność na załamanie struktury podłużnej •    miękka końcówka, atraumatyczna dla ściany naczynia (dystalne 2 cm bez zbrojenia) •    duże światło przy małej średnicy zewnętrznej: -    dla 4 Fr = 0,041”/ 1.03 mm -    dla 5 Fr = 0,047” / 1.20 mm •    dobry przepływ kontrastu do 22 ml/sek , odporność na wysokie ciśnienia podania kontrastu do 1000 psi •    z otworami bocznymi lub bez •    duży wybór krzywizn trzewnych oraz mózgowych.</t>
  </si>
  <si>
    <t>Prowadniki hydrofilne •    średnice 0,018”, 0,020”, 0,025”, 0,032” 0,035”, 0.038” •    dostępne różne długości ściętej końcówki rdzenia (taper) short=1 cm, regular=3 cm oraz long=5 cm, 8 cm •    końcówka prosta, zagięta 45 stopni, typu J, krzywizna Bolia</t>
  </si>
  <si>
    <t>•    rdzeń nitinolowy zatopiony w poliuretanie, wykonany z jednego kawałka, z bardzo dobrą kontrola trakcji 1:1, odporny na odkształcenia i na załamanie struktury podłużnej •    w poliuretanie dodatkowo zatopione nitki wolframowe •    trwała powłoka hydrofilna na całej długości •    atraumatyczna, miękka końcówka, z pamięcią kształtu •    dostępne w wersji o standardowej sztywności, półsztywnej i sztywnej •    dostępne w opcji z kształtowalną końcówką • długości ,150, 180,220,260,300 cm</t>
  </si>
  <si>
    <t>Prowadniki interwencyjne •    Pokrycie hydrofilne w części dystalnej -na odcinku 25 cm, zbudowany z nitinolu •    W części proksymalnej prowadnik extra sztywny ,pokryty PTFE •    dostępne średnice 0,035”, 0,014”, 0,018” •    dostępne długości 180, 260, 300 cm</t>
  </si>
  <si>
    <t>Radifocus Guide Wire GT with gold coil - mikroprowadnik (małe naczynia obwodowe, naczynia mózgowe) •    średnice 0,012”, 0,016” ; długość 180, 200 cm •    długość elastycznej końcówki 25 cm (standard) lub 35 cm (flexible) •    końcówka zagięta 45°, zagięta 90° x 4mm, podwójnie zagięta 90° + 150°, zagięta w kształcie J 1.5 mm •    złoty marker na końcu - 2 cm sprężynka - bardzo dobra widoczność w skopii •    wykonany z jednego kawałka - kontrola trakcji 1:1, odporny na załamanie •    hydrofilna otoczka „M-coat” •    zaokrąglona, atraumatyczna końcówka</t>
  </si>
  <si>
    <t>Koszulki do dostępu udowego w zestawie z miniprowadnikiem i igłą •    koszulka wykonana z ETFE •    średnice 4 - 9 Fr, długość 10 cm •    miniprowadnik o średnicy: 0,035”, 0,038” o długości 45 cm z końcówką prostą oraz J i stalową igłą •    w zestawie atraumatyczny rozszerzacz, wykonany z polipropylenu, łączący się zatrzaskowo z koszulką, po wprowadzeniu zatrzask łatwo odłamywany jedną ręką •    atraumatyczne, gładkie przejście między koszulką a rozszerzaczem oraz stożkowato zakończona końcówka rozszerzacza •    boczne ramię, na końcu dystalnym bocznego ramienia jednokierunkowy zawór i trójdrożny kranik umożliwiający przepłukanie introducera lub podanie leku oraz zapewniający szczelność, intuicyjne przełączanie kranika w jedną z trzech możliwych pozycji - wyczuwalny, charakterystyczny klik •    silikonowa, hemostatyczna zastawka krzyżowa na końcu proksymalnym •    lejkowaty kształt przekroju podłużnego końca proksymalnego koszulki (tuż za zastawką)</t>
  </si>
  <si>
    <t>Cewnik hydrofilny, superselektywny, obwodowy •    średnice 4 Fr, 5 Fr obie kompatybilne z prowadnikiem 0,038” •    długości 40, 65, 80, 100, 110, 120 cm •    kompatybilny z prowadnikiem 0,038” •    duża średnica wewnętrzna: 0,041” (1,03 mm) dla 4 Fr i 0,043” (1,10 mm) dla 5 Fr •    atraumatyczna, miękka końcówka (koniec dystalny bez zbrojenia) •    dystalna część pokryta warstwą hydrofilną na długości 15, 25, lub 40 cm, bardzo dobre przechodzenie przez okluzje i stenozy obwodowe •    kontrola trakcji 1:1 •    duży wybór krzywizn, w tym krzywizny z otworami bocznymi •    dwuwarstwowa ściana zbudowana z PTFE (poliuretanu): warstwa zewnętrzna bardziej miękka, warstwa wewnętrzna z PTFE wzbogaconego nylonem - sztywniejsza i twardsza •    4 Fr zbrojony podwójnym oplotem ze stali nierdzewnej (dystalne 15 cm bez zbrojenia ; max ciśnienie podania kontrastu p=750 psi) •    5 Fr zbrojony pojedynczym oplotem ze stali nierdzewnej (dystalne 10 cm bez zbrojenia ; max ciśnienie podania kontrastu p=1000 psi)</t>
  </si>
  <si>
    <t>Mikrocewnik zbrojony hydrofilny superselektywny / terapeutyczny) •    powłoka hydrofilna zapewnia bardzo dobrą nawigację i manewrowanie nawet w krętych, drobnych naczyniach obwodowych •    trójwarstwowa budowa ściany: wewnętrznie poliuretan PTFE, środkowo zbrojenie wolframowym oplotem, zewnętrznie poliester elastomer •    bardzo dobra odporność na załamanie struktury podłużnej, ściskanie, zginanie, brak owalizacji światła na zgięciu •    wolframowy oplot w warstwie środkowej zmienia gęstość wraz z długością mikrocewnika: zapewnia doskonałą kontrolę trakcji 1:1, dobrą nawigację i elastyczność części dystalnej na ostatnich 30 mm •    atraumatyczna, miękka końcówka na ostatnich 0.9 mm pozbawiona wolframowej spiralki, kształtowalna mandrylem •    bardzo dobry przepływ kontrastu przy dużych ciśnieniach (max. 750 - 900 psi) do 4,2 ml/sek •    szeroka kompatybilność z wieloma środkami embolizacyjnymi, takimi jak: cząsteczki PVA, NBCA, etanol, Lipiodol, płynne środki embolizacyjne, mikrosfery, różne środki kontrastowe oraz DMSO •    długości 110, 130, 150 cm •    duża średnica wewnętrzna: •    - 0,023” (0,57 mm) dla 2.4 Fr (kompatybilny z prowadnikiem 0,018”) •    - 0,025” (0,65 mm) dla 2.7 Fr (kompatybilny z prowadnikiem 0,021”) •    - 0,027” (0,70 mm) dla 2.8 Fr (komptaybilny z prowadnikiem 0,021”)</t>
  </si>
  <si>
    <t>Mikrosfery przeznaczone do embolizacji - HYDRO PEARLS •    zbudowane na bazie polimeru glikolu polietylenowego •    ściśliwe, hydrofilne, nieresorbowalne, niewywołujące reakcji zapalnej •    precyzyjnie kalibrowane •    wielkości mikrosfer: 75 pm +_ 30 pm; 200 pm + 75 pm; 400 pm +_ 75 pm; 600 pm + 75 pm; 800 pm + 75 pm; 1100 pm + 75 pm •    pakowane w strzykawki a 20 ml •    strzykawka zawiera 2 ml mikrosfer + 4 ml soli fizjologicznej •    kod kolorystyczny dla poszczególnych wielkości mikrosfer •    termin użycia 36 miesięcy</t>
  </si>
  <si>
    <t>Koszulki interwencyjne ( DESTINATION ) •    - średnica 5F , 6F , 7F , 8 F pokryte częściowo powłoką hydrofilną •    - długość powleczenia hydrofilnego w stosunku do długości koszuli : 45 cm / 5 cm ; 65 cm / 35 cm ; 90 cm /15 cm •    - długość wysunięcia dilatatora w stosunku do długości koszulki : 45cm / 2 cm ; 65 cm / 2,5 cm ; 90 cm / 5 cm •    - długość 45,65, 90 cm •    - końcówki typu : straight , jockey stick , multipurpose ,RDC , LIMA •    - znacznik 5mm RTG na 5 końcówce. •    - stalowe zbrojenie na całej długości koszulki .</t>
  </si>
  <si>
    <t>Urządzenie do zamykania miejsca nakłucia t. udowej po koszulkach o średnicach od 5 do 8F, zbudowane z materiałów biowchłanialnych; polimerowa kotwica od strony światła i kolangen od strony przydanki lub polimerowe dyski od wewnątrz i zewnątrz naczynia , materiał wchłaniający się do 90 dni .</t>
  </si>
  <si>
    <t>Spirale embolizacyjne obwodowe - Peripheral HydroCoil Embolization System - AZUR •    platynowe spirale pokryte zwiększającym objętość hydrożelowym polimerem •    spirale zwiększające swoją objętość maksymalnie 6-krotnie ( co jest jednoznaczne z mniejszym zużyciem spiral ), ale tylko w kierunku dostępnej wolnej przestrzeni •    czas zwiększania objętości ( pęcznienia ) spiral:</t>
  </si>
  <si>
    <t>-    do 80% w czasie 5 minut -    do 100% w czasie 20 minut •    dystalny odcinek spiral nie jest pokryty hydrożelem - pełni rolę „kotwicy” (loop), zapobiega uszkodzeniu naczynia przy wyjściu z cewnika •    możliwy system dostarczania: 1.„popychalny” (pushable), spirale o średnicach: 2-15 mm, długości : 2-14 cm kompatybilne z prowadnikiem 0,018” oraz 0,035”</t>
  </si>
  <si>
    <t>Spirale embolizacyjne obwodowe - Azur CX •    spirale embolizujące pokryte opatentowaną technologią hydrożelową •    spirale samodzielnie układające się krzyżowo w naczyniu •    dystalny odcinek spiral nie jest pokryty hydrożelem -pełni rolę „kotwicy” (loop) •    spirale „odłączalne” - w systemie 0,018” oraz 0,035” o termoelektrycznym mechanizmie odłączania •    system „odłączalny” pozwala na lepszą kontrolę i repozycjonowanie coila (30 min - w systemie 0,018” oraz 20 min w systemie 0,035” •    spirale o średnicach: 4-20 mm i długości: 7-40 cm, czas odłączenia 0,7 s,</t>
  </si>
  <si>
    <t>Kontroler odłączania do max. 20 spiral</t>
  </si>
  <si>
    <t>Mikrocewnik obwodowy ultraselektywny Progreat Lambda trójwarstwowa budowa ściany: wewnętrznie poliuretan PTFE, środkowo zbrojenie wolframowym oplotem z markerem, zewnętrznie poliester elastomer •    z powłoką hydrofilną •    kształty końcówek: prosta, zagięta i potrójnie zagięta •    końcówka z markerem platynowo-irydowym 0.6mm •    kompatybilny z prowadnikiem max. 0.016” •    asymetrycznie i gęsto pleciony wolframowy oplot w warstwie środkowe: zapewnia doskonałą kontrolę trakcji 1:1, dobrą nawigację i elastyczność •    bardzo dobry przepływ kontrastu przy dużych ciśnieniach (max. 900 psi) •    szeroka kompatybilność z wieloma środkami embolizacyjnymi, takimi jak: cząsteczki PVA do 500 mikronów, NBCA, etanol, Lipiodol, płynne środki embolizacyjne, mikrosfery do 500 mikronów, różne środki kontrastowe oraz DMSO, środki chemioterapeutyczne (Epirubicina, Cisplatina, Miriplatina, Doxorubicina) •    długości 130, 150, 175 cm •    duża średnica wewnętrzna: -    0,017” (0,43 mm) dla 1.7 Fr (kompatybilny z prowadnikiem 0,016”) -    0,019” (0,48 mm) dla 1.9 Fr (kompatybilny z prowadnikiem 0,016”</t>
  </si>
  <si>
    <t>Spirale embolizacyjne dostępne są w zakresie średnic pętli od 1,5 mm do 20mm oraz długościach od 1 cm do 30cm Spirale są zgodne z mikrocewnikami o średnicy 0.0165”, 0,021", struktura coili: Helical, Complex, Kształty trójwymiarowe obejmują dwa</t>
  </si>
  <si>
    <t>Kontroler odczepiania •    Bezpieczeństwo i niezawodność Metoda „odłączania w kształcie litery T” pozwala zapobiec odłączeniu obszaru narażonego na tętniaka, powodującemu pęknięcie tętniaka •    Szybkie odłączanie Punkt odłączania jest stosowany z drutem polimerowym i techniką natychmiastowego łączenia, która zapewnia zakończenie odłączania w ciągu 1 sekundy</t>
  </si>
  <si>
    <t>Odczepialne koile obwodowe charakteryzujące się precyzyjnym umiejscowieniem,szybko redukujące przepływ. •    Koile wykonane z platyny, •    ukształtowane w formę 3D, pozwalające na wypełnienie zmian sferycznych, •    pokryte włóknami PGLA. •    Możliwość repozycjonowania koili. •    Dostępne średnice 2,3,4,5,6,7,8,9,10,12,14,16,18mm. •    Dostępne długości 2,4,6,8,10,15,20,30,40 cm •    .Zewnętrzny system odczepiania. •    Kompatybilne z mikrocewnikiem 0,018.</t>
  </si>
  <si>
    <t>Spirala do embolizacji z zewnętrznym mechanicznym systemem odczepiania, •    Koile obwodowe przyjmujące kształt helikalny, •    możliwośc repozycjonowania koili bądz ich całkowitego usunięcia z systemu naczyniowego, •    koile wykonane z platyny pokryte włóknami nylonowymi lub PGLA, •    kompatybilne z mikrocewnikiemi świetle wewnętrznym 0,018. Średnice: 2,3,4,5,6,7,8,9,10,12,14,15,16,18,20mm. Długości:4,6,8,10,15,20,30,40,50cm.</t>
  </si>
  <si>
    <r>
      <rPr>
        <b/>
        <sz val="9"/>
        <rFont val="Arial Narrow"/>
        <family val="2"/>
        <charset val="238"/>
      </rPr>
      <t>1</t>
    </r>
  </si>
  <si>
    <r>
      <rPr>
        <b/>
        <sz val="9"/>
        <rFont val="Arial Narrow"/>
        <family val="2"/>
        <charset val="238"/>
      </rPr>
      <t>2</t>
    </r>
  </si>
  <si>
    <r>
      <rPr>
        <b/>
        <sz val="9"/>
        <rFont val="Arial Narrow"/>
        <family val="2"/>
        <charset val="238"/>
      </rPr>
      <t>3</t>
    </r>
  </si>
  <si>
    <r>
      <rPr>
        <b/>
        <sz val="9"/>
        <rFont val="Arial Narrow"/>
        <family val="2"/>
        <charset val="238"/>
      </rPr>
      <t>4</t>
    </r>
  </si>
  <si>
    <r>
      <rPr>
        <b/>
        <sz val="9"/>
        <rFont val="Arial Narrow"/>
        <family val="2"/>
        <charset val="238"/>
      </rPr>
      <t>5</t>
    </r>
  </si>
  <si>
    <r>
      <rPr>
        <b/>
        <sz val="9"/>
        <rFont val="Arial Narrow"/>
        <family val="2"/>
        <charset val="238"/>
      </rPr>
      <t>6</t>
    </r>
  </si>
  <si>
    <r>
      <rPr>
        <b/>
        <sz val="9"/>
        <rFont val="Arial Narrow"/>
        <family val="2"/>
        <charset val="238"/>
      </rPr>
      <t>7</t>
    </r>
  </si>
  <si>
    <r>
      <rPr>
        <b/>
        <sz val="9"/>
        <rFont val="Arial Narrow"/>
        <family val="2"/>
        <charset val="238"/>
      </rPr>
      <t>8</t>
    </r>
  </si>
  <si>
    <r>
      <rPr>
        <b/>
        <sz val="9"/>
        <rFont val="Arial Narrow"/>
        <family val="2"/>
        <charset val="238"/>
      </rPr>
      <t>9</t>
    </r>
  </si>
  <si>
    <r>
      <rPr>
        <b/>
        <sz val="9"/>
        <rFont val="Arial Narrow"/>
        <family val="2"/>
        <charset val="238"/>
      </rPr>
      <t>10</t>
    </r>
  </si>
  <si>
    <r>
      <rPr>
        <b/>
        <sz val="9"/>
        <rFont val="Arial Narrow"/>
        <family val="2"/>
        <charset val="238"/>
      </rPr>
      <t>11</t>
    </r>
  </si>
  <si>
    <r>
      <rPr>
        <b/>
        <sz val="9"/>
        <rFont val="Arial Narrow"/>
        <family val="2"/>
        <charset val="238"/>
      </rPr>
      <t>12</t>
    </r>
  </si>
  <si>
    <r>
      <rPr>
        <b/>
        <sz val="9"/>
        <rFont val="Arial Narrow"/>
        <family val="2"/>
        <charset val="238"/>
      </rPr>
      <t>13</t>
    </r>
  </si>
  <si>
    <r>
      <rPr>
        <b/>
        <sz val="9"/>
        <rFont val="Arial Narrow"/>
        <family val="2"/>
        <charset val="238"/>
      </rPr>
      <t>14</t>
    </r>
  </si>
  <si>
    <r>
      <rPr>
        <b/>
        <sz val="9"/>
        <rFont val="Arial Narrow"/>
        <family val="2"/>
        <charset val="238"/>
      </rPr>
      <t>15</t>
    </r>
  </si>
  <si>
    <t>KWALIFIKOWANY PODPIS WYKONAWCY</t>
  </si>
  <si>
    <t>Mikrocewniki do embolizacji tętniaków śródczaszkowych - dostępne w dwóch wersjach: z dwoma markerami oraz z jednym markerem - ultra miękka końcówka zapewnia lepszą plastyczność nawet przy wielokrotnym kształtowaniu końcówki; hydrofilowa powłoka na całym cewniku zapewnia doskonałe możliwości dostarczania. -    dostępne trzy średnice wewnętrzne: 0.015”, 0.0165”, 0.021”, 0.027” -    efektywna długość 140-150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</si>
</sst>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5" x14ac:knownFonts="1">
    <font>
      <sz val="10"/>
      <name val="Arial"/>
    </font>
    <font>
      <sz val="10"/>
      <name val="Arial"/>
      <family val="2"/>
      <charset val="238"/>
    </font>
    <font>
      <b/>
      <sz val="12"/>
      <name val="Arial Narrow"/>
      <family val="2"/>
      <charset val="238"/>
    </font>
    <font>
      <sz val="12"/>
      <name val="Arial"/>
      <family val="2"/>
      <charset val="238"/>
    </font>
    <font>
      <sz val="12"/>
      <name val="Arial Narrow"/>
      <family val="2"/>
      <charset val="238"/>
    </font>
    <font>
      <sz val="12"/>
      <name val="Times New Roman"/>
      <family val="1"/>
      <charset val="238"/>
    </font>
    <font>
      <b/>
      <sz val="12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i/>
      <sz val="10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11"/>
      <name val="Arial Narrow"/>
      <family val="2"/>
      <charset val="238"/>
    </font>
    <font>
      <i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center" vertical="center"/>
    </xf>
    <xf numFmtId="9" fontId="3" fillId="0" borderId="0" xfId="2" applyFont="1" applyFill="1" applyAlignment="1">
      <alignment horizontal="center" vertical="center"/>
    </xf>
    <xf numFmtId="9" fontId="4" fillId="0" borderId="3" xfId="2" applyFont="1" applyFill="1" applyBorder="1" applyAlignment="1" applyProtection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9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0" fontId="3" fillId="0" borderId="3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/>
    <xf numFmtId="44" fontId="3" fillId="0" borderId="1" xfId="1" applyFont="1" applyFill="1" applyBorder="1" applyAlignment="1">
      <alignment vertical="center"/>
    </xf>
    <xf numFmtId="9" fontId="3" fillId="0" borderId="1" xfId="2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1" fontId="8" fillId="2" borderId="3" xfId="0" applyNumberFormat="1" applyFont="1" applyFill="1" applyBorder="1" applyAlignment="1">
      <alignment horizontal="center" vertical="center" wrapText="1"/>
    </xf>
    <xf numFmtId="3" fontId="8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9" fontId="8" fillId="2" borderId="3" xfId="2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>
      <alignment horizontal="center" vertical="center" wrapText="1"/>
    </xf>
    <xf numFmtId="3" fontId="8" fillId="2" borderId="7" xfId="0" applyNumberFormat="1" applyFont="1" applyFill="1" applyBorder="1" applyAlignment="1">
      <alignment horizontal="center" vertical="center" wrapText="1"/>
    </xf>
    <xf numFmtId="0" fontId="8" fillId="2" borderId="3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1" fontId="12" fillId="2" borderId="3" xfId="0" applyNumberFormat="1" applyFont="1" applyFill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64" fontId="8" fillId="2" borderId="3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0" xfId="1" applyNumberFormat="1" applyFont="1" applyFill="1" applyAlignment="1">
      <alignment horizontal="center" vertical="center"/>
    </xf>
    <xf numFmtId="164" fontId="7" fillId="0" borderId="3" xfId="1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 applyAlignment="1">
      <alignment horizontal="center" vertical="center"/>
    </xf>
    <xf numFmtId="164" fontId="4" fillId="0" borderId="5" xfId="1" applyNumberFormat="1" applyFont="1" applyFill="1" applyBorder="1" applyAlignment="1" applyProtection="1">
      <alignment horizontal="center" vertical="center"/>
    </xf>
    <xf numFmtId="164" fontId="8" fillId="2" borderId="3" xfId="1" applyNumberFormat="1" applyFont="1" applyFill="1" applyBorder="1" applyAlignment="1" applyProtection="1">
      <alignment horizontal="center" vertical="center" wrapText="1"/>
    </xf>
    <xf numFmtId="164" fontId="4" fillId="0" borderId="3" xfId="1" applyNumberFormat="1" applyFont="1" applyFill="1" applyBorder="1" applyAlignment="1" applyProtection="1">
      <alignment horizontal="center" vertical="center"/>
    </xf>
    <xf numFmtId="164" fontId="2" fillId="0" borderId="2" xfId="1" applyNumberFormat="1" applyFont="1" applyFill="1" applyBorder="1" applyAlignment="1" applyProtection="1">
      <alignment horizontal="center" vertical="center"/>
    </xf>
    <xf numFmtId="164" fontId="2" fillId="0" borderId="20" xfId="1" applyNumberFormat="1" applyFont="1" applyFill="1" applyBorder="1" applyAlignment="1" applyProtection="1">
      <alignment horizontal="center" vertical="center"/>
    </xf>
    <xf numFmtId="164" fontId="2" fillId="0" borderId="3" xfId="1" applyNumberFormat="1" applyFont="1" applyFill="1" applyBorder="1" applyAlignment="1" applyProtection="1">
      <alignment horizontal="center" vertical="center"/>
    </xf>
    <xf numFmtId="164" fontId="2" fillId="0" borderId="11" xfId="1" applyNumberFormat="1" applyFont="1" applyFill="1" applyBorder="1" applyAlignment="1" applyProtection="1">
      <alignment horizontal="center" vertical="center"/>
    </xf>
    <xf numFmtId="164" fontId="6" fillId="0" borderId="20" xfId="1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 applyProtection="1">
      <alignment horizontal="center" vertical="center" wrapText="1"/>
    </xf>
    <xf numFmtId="164" fontId="4" fillId="0" borderId="6" xfId="1" applyNumberFormat="1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center" vertical="center" wrapText="1"/>
    </xf>
    <xf numFmtId="164" fontId="4" fillId="0" borderId="14" xfId="1" applyNumberFormat="1" applyFont="1" applyFill="1" applyBorder="1" applyAlignment="1">
      <alignment horizontal="center" vertical="center" wrapText="1"/>
    </xf>
    <xf numFmtId="164" fontId="4" fillId="0" borderId="8" xfId="1" applyNumberFormat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164" fontId="4" fillId="0" borderId="21" xfId="1" applyNumberFormat="1" applyFont="1" applyFill="1" applyBorder="1" applyAlignment="1" applyProtection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 wrapText="1"/>
    </xf>
    <xf numFmtId="164" fontId="3" fillId="0" borderId="26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 applyProtection="1">
      <alignment horizontal="center" vertical="center"/>
    </xf>
    <xf numFmtId="164" fontId="3" fillId="0" borderId="1" xfId="1" applyNumberFormat="1" applyFont="1" applyFill="1" applyBorder="1" applyAlignment="1">
      <alignment vertical="center"/>
    </xf>
    <xf numFmtId="164" fontId="14" fillId="0" borderId="1" xfId="1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 applyProtection="1">
      <alignment horizontal="center" vertical="center" wrapText="1"/>
      <protection locked="0"/>
    </xf>
    <xf numFmtId="0" fontId="10" fillId="3" borderId="5" xfId="0" applyFont="1" applyFill="1" applyBorder="1" applyAlignment="1" applyProtection="1">
      <alignment horizontal="center" vertical="center" wrapText="1"/>
      <protection locked="0"/>
    </xf>
    <xf numFmtId="0" fontId="13" fillId="3" borderId="16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left" vertical="center" wrapText="1"/>
    </xf>
    <xf numFmtId="0" fontId="13" fillId="3" borderId="17" xfId="0" applyFont="1" applyFill="1" applyBorder="1" applyAlignment="1">
      <alignment horizontal="left" vertical="center" wrapText="1"/>
    </xf>
    <xf numFmtId="0" fontId="13" fillId="3" borderId="7" xfId="0" applyFont="1" applyFill="1" applyBorder="1" applyAlignment="1">
      <alignment horizontal="left" vertical="center" wrapText="1"/>
    </xf>
    <xf numFmtId="9" fontId="2" fillId="0" borderId="6" xfId="2" applyFont="1" applyFill="1" applyBorder="1" applyAlignment="1" applyProtection="1">
      <alignment horizontal="center" vertical="center"/>
    </xf>
    <xf numFmtId="9" fontId="2" fillId="0" borderId="17" xfId="2" applyFont="1" applyFill="1" applyBorder="1" applyAlignment="1" applyProtection="1">
      <alignment horizontal="center" vertical="center"/>
    </xf>
    <xf numFmtId="9" fontId="2" fillId="0" borderId="25" xfId="2" applyFont="1" applyFill="1" applyBorder="1" applyAlignment="1" applyProtection="1">
      <alignment horizontal="center" vertical="center"/>
    </xf>
    <xf numFmtId="9" fontId="6" fillId="0" borderId="6" xfId="2" applyFont="1" applyFill="1" applyBorder="1" applyAlignment="1">
      <alignment horizontal="center" vertical="center"/>
    </xf>
    <xf numFmtId="9" fontId="6" fillId="0" borderId="17" xfId="2" applyFont="1" applyFill="1" applyBorder="1" applyAlignment="1">
      <alignment horizontal="center" vertical="center"/>
    </xf>
    <xf numFmtId="9" fontId="6" fillId="0" borderId="25" xfId="2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 vertical="center"/>
    </xf>
    <xf numFmtId="164" fontId="7" fillId="0" borderId="8" xfId="1" applyNumberFormat="1" applyFont="1" applyFill="1" applyBorder="1" applyAlignment="1">
      <alignment horizontal="center" vertical="center"/>
    </xf>
    <xf numFmtId="9" fontId="6" fillId="0" borderId="11" xfId="2" applyFont="1" applyFill="1" applyBorder="1" applyAlignment="1">
      <alignment horizontal="center" vertical="center"/>
    </xf>
    <xf numFmtId="9" fontId="6" fillId="0" borderId="12" xfId="2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64" fontId="4" fillId="0" borderId="5" xfId="1" applyNumberFormat="1" applyFont="1" applyFill="1" applyBorder="1" applyAlignment="1" applyProtection="1">
      <alignment horizontal="center" vertical="center"/>
    </xf>
    <xf numFmtId="164" fontId="4" fillId="0" borderId="8" xfId="1" applyNumberFormat="1" applyFont="1" applyFill="1" applyBorder="1" applyAlignment="1" applyProtection="1">
      <alignment horizontal="center" vertical="center"/>
    </xf>
    <xf numFmtId="164" fontId="4" fillId="0" borderId="19" xfId="1" applyNumberFormat="1" applyFont="1" applyFill="1" applyBorder="1" applyAlignment="1" applyProtection="1">
      <alignment horizontal="center" vertical="center"/>
    </xf>
    <xf numFmtId="9" fontId="4" fillId="0" borderId="5" xfId="2" applyFont="1" applyFill="1" applyBorder="1" applyAlignment="1" applyProtection="1">
      <alignment horizontal="center" vertical="center"/>
    </xf>
    <xf numFmtId="9" fontId="4" fillId="0" borderId="8" xfId="2" applyFont="1" applyFill="1" applyBorder="1" applyAlignment="1" applyProtection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64" fontId="7" fillId="0" borderId="5" xfId="1" applyNumberFormat="1" applyFont="1" applyFill="1" applyBorder="1" applyAlignment="1" applyProtection="1">
      <alignment horizontal="center" vertical="center"/>
    </xf>
    <xf numFmtId="164" fontId="7" fillId="0" borderId="8" xfId="1" applyNumberFormat="1" applyFont="1" applyFill="1" applyBorder="1" applyAlignment="1" applyProtection="1">
      <alignment horizontal="center" vertical="center"/>
    </xf>
    <xf numFmtId="164" fontId="4" fillId="0" borderId="23" xfId="1" applyNumberFormat="1" applyFont="1" applyFill="1" applyBorder="1" applyAlignment="1">
      <alignment horizontal="center" vertical="center" wrapText="1"/>
    </xf>
    <xf numFmtId="164" fontId="4" fillId="0" borderId="24" xfId="1" applyNumberFormat="1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200025</xdr:colOff>
      <xdr:row>3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09925" y="131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200025</xdr:colOff>
      <xdr:row>3</xdr:row>
      <xdr:rowOff>0</xdr:rowOff>
    </xdr:from>
    <xdr:ext cx="184731" cy="264560"/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600825" y="195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view="pageLayout" zoomScaleNormal="100" zoomScaleSheetLayoutView="100" workbookViewId="0">
      <selection activeCell="J5" sqref="J5"/>
    </sheetView>
  </sheetViews>
  <sheetFormatPr defaultRowHeight="21.75" customHeight="1" x14ac:dyDescent="0.2"/>
  <cols>
    <col min="1" max="1" width="2.7109375" style="31" customWidth="1"/>
    <col min="2" max="2" width="52.140625" style="18" customWidth="1"/>
    <col min="3" max="3" width="5.5703125" style="1" bestFit="1" customWidth="1"/>
    <col min="4" max="4" width="5.140625" style="28" bestFit="1" customWidth="1"/>
    <col min="5" max="5" width="9" style="2" customWidth="1"/>
    <col min="6" max="6" width="8.85546875" style="3" customWidth="1"/>
    <col min="7" max="7" width="9.85546875" style="44" customWidth="1"/>
    <col min="8" max="8" width="6.7109375" style="4" bestFit="1" customWidth="1"/>
    <col min="9" max="9" width="9.5703125" style="40" customWidth="1"/>
    <col min="10" max="10" width="10.5703125" style="40" customWidth="1"/>
    <col min="11" max="11" width="11.28515625" style="40" customWidth="1"/>
    <col min="12" max="12" width="10.28515625" style="3" customWidth="1"/>
  </cols>
  <sheetData>
    <row r="1" spans="1:12" ht="78" customHeight="1" x14ac:dyDescent="0.2">
      <c r="A1" s="34" t="s">
        <v>0</v>
      </c>
      <c r="B1" s="33" t="s">
        <v>1</v>
      </c>
      <c r="C1" s="20" t="s">
        <v>2</v>
      </c>
      <c r="D1" s="21" t="s">
        <v>3</v>
      </c>
      <c r="E1" s="22" t="s">
        <v>4</v>
      </c>
      <c r="F1" s="23" t="s">
        <v>5</v>
      </c>
      <c r="G1" s="38" t="s">
        <v>6</v>
      </c>
      <c r="H1" s="24" t="s">
        <v>7</v>
      </c>
      <c r="I1" s="46" t="s">
        <v>8</v>
      </c>
      <c r="J1" s="46" t="s">
        <v>9</v>
      </c>
      <c r="K1" s="54" t="s">
        <v>10</v>
      </c>
      <c r="L1" s="20" t="s">
        <v>16</v>
      </c>
    </row>
    <row r="2" spans="1:12" ht="21.75" customHeight="1" x14ac:dyDescent="0.2">
      <c r="A2" s="34">
        <v>1</v>
      </c>
      <c r="B2" s="25">
        <v>2</v>
      </c>
      <c r="C2" s="20">
        <v>3</v>
      </c>
      <c r="D2" s="21">
        <v>4</v>
      </c>
      <c r="E2" s="26">
        <v>5</v>
      </c>
      <c r="F2" s="23">
        <v>6</v>
      </c>
      <c r="G2" s="38" t="s">
        <v>11</v>
      </c>
      <c r="H2" s="27">
        <v>8</v>
      </c>
      <c r="I2" s="46" t="s">
        <v>12</v>
      </c>
      <c r="J2" s="46" t="s">
        <v>13</v>
      </c>
      <c r="K2" s="54" t="s">
        <v>14</v>
      </c>
      <c r="L2" s="20">
        <v>3</v>
      </c>
    </row>
    <row r="3" spans="1:12" ht="21.75" customHeight="1" thickBot="1" x14ac:dyDescent="0.25">
      <c r="A3" s="35"/>
      <c r="B3" s="72" t="s">
        <v>19</v>
      </c>
      <c r="C3" s="73"/>
      <c r="D3" s="74"/>
      <c r="E3" s="67" t="s">
        <v>15</v>
      </c>
      <c r="F3" s="67"/>
      <c r="G3" s="67"/>
      <c r="H3" s="67"/>
      <c r="I3" s="67"/>
      <c r="J3" s="67"/>
      <c r="K3" s="67"/>
      <c r="L3" s="68"/>
    </row>
    <row r="4" spans="1:12" ht="54.75" thickBot="1" x14ac:dyDescent="0.25">
      <c r="A4" s="31" t="s">
        <v>51</v>
      </c>
      <c r="B4" s="9" t="s">
        <v>29</v>
      </c>
      <c r="C4" s="6" t="s">
        <v>17</v>
      </c>
      <c r="D4" s="28">
        <v>30</v>
      </c>
      <c r="E4" s="7"/>
      <c r="F4" s="1"/>
      <c r="G4" s="41"/>
      <c r="H4" s="5">
        <v>0.08</v>
      </c>
      <c r="I4" s="47">
        <f t="shared" ref="I4:I25" si="0">G4*1.08</f>
        <v>0</v>
      </c>
      <c r="J4" s="47">
        <f t="shared" ref="J4:J25" si="1">D4*G4</f>
        <v>0</v>
      </c>
      <c r="K4" s="55">
        <f>(J4*H4)+J4</f>
        <v>0</v>
      </c>
      <c r="L4" s="30"/>
    </row>
    <row r="5" spans="1:12" ht="81.75" thickBot="1" x14ac:dyDescent="0.25">
      <c r="A5" s="31" t="s">
        <v>52</v>
      </c>
      <c r="B5" s="9" t="s">
        <v>30</v>
      </c>
      <c r="C5" s="6" t="s">
        <v>17</v>
      </c>
      <c r="D5" s="28">
        <v>50</v>
      </c>
      <c r="E5" s="7"/>
      <c r="F5" s="1"/>
      <c r="G5" s="41"/>
      <c r="H5" s="5">
        <v>0.08</v>
      </c>
      <c r="I5" s="47">
        <f t="shared" si="0"/>
        <v>0</v>
      </c>
      <c r="J5" s="45">
        <f t="shared" si="1"/>
        <v>0</v>
      </c>
      <c r="K5" s="55">
        <f>(J5*H5)+J5</f>
        <v>0</v>
      </c>
      <c r="L5" s="30"/>
    </row>
    <row r="6" spans="1:12" s="12" customFormat="1" ht="21.75" customHeight="1" thickBot="1" x14ac:dyDescent="0.25">
      <c r="A6" s="31"/>
      <c r="B6" s="75" t="s">
        <v>24</v>
      </c>
      <c r="C6" s="76"/>
      <c r="D6" s="76"/>
      <c r="E6" s="76"/>
      <c r="F6" s="76"/>
      <c r="G6" s="76"/>
      <c r="H6" s="76"/>
      <c r="I6" s="77"/>
      <c r="J6" s="48">
        <f>SUM(J4:J5)</f>
        <v>0</v>
      </c>
      <c r="K6" s="56">
        <f>SUM(K4:K5)</f>
        <v>0</v>
      </c>
      <c r="L6" s="30"/>
    </row>
    <row r="7" spans="1:12" ht="21.75" customHeight="1" thickBot="1" x14ac:dyDescent="0.25">
      <c r="B7" s="69" t="s">
        <v>20</v>
      </c>
      <c r="C7" s="70"/>
      <c r="D7" s="70"/>
      <c r="E7" s="70"/>
      <c r="F7" s="70"/>
      <c r="G7" s="70"/>
      <c r="H7" s="70"/>
      <c r="I7" s="70"/>
      <c r="J7" s="70"/>
      <c r="K7" s="70"/>
      <c r="L7" s="71"/>
    </row>
    <row r="8" spans="1:12" ht="149.25" thickBot="1" x14ac:dyDescent="0.25">
      <c r="A8" s="31" t="s">
        <v>51</v>
      </c>
      <c r="B8" s="9" t="s">
        <v>31</v>
      </c>
      <c r="C8" s="6" t="s">
        <v>17</v>
      </c>
      <c r="D8" s="28">
        <v>500</v>
      </c>
      <c r="E8" s="7"/>
      <c r="F8" s="1"/>
      <c r="G8" s="41"/>
      <c r="H8" s="5">
        <v>0.08</v>
      </c>
      <c r="I8" s="64">
        <f>(G8*H8)+G8</f>
        <v>0</v>
      </c>
      <c r="J8" s="47">
        <f t="shared" si="1"/>
        <v>0</v>
      </c>
      <c r="K8" s="55">
        <f>(J8*H8)+J8</f>
        <v>0</v>
      </c>
      <c r="L8" s="30"/>
    </row>
    <row r="9" spans="1:12" ht="54" x14ac:dyDescent="0.2">
      <c r="A9" s="90" t="s">
        <v>53</v>
      </c>
      <c r="B9" s="9" t="s">
        <v>32</v>
      </c>
      <c r="C9" s="99" t="s">
        <v>17</v>
      </c>
      <c r="D9" s="101">
        <v>600</v>
      </c>
      <c r="E9" s="103"/>
      <c r="F9" s="84"/>
      <c r="G9" s="86"/>
      <c r="H9" s="95">
        <v>0.08</v>
      </c>
      <c r="I9" s="105">
        <f>(G9*H9)+G9</f>
        <v>0</v>
      </c>
      <c r="J9" s="92">
        <f t="shared" si="1"/>
        <v>0</v>
      </c>
      <c r="K9" s="107">
        <f>(J9*H9)+J9</f>
        <v>0</v>
      </c>
      <c r="L9" s="109"/>
    </row>
    <row r="10" spans="1:12" ht="132" customHeight="1" thickBot="1" x14ac:dyDescent="0.25">
      <c r="A10" s="91"/>
      <c r="B10" s="9" t="s">
        <v>33</v>
      </c>
      <c r="C10" s="100"/>
      <c r="D10" s="102"/>
      <c r="E10" s="104"/>
      <c r="F10" s="85"/>
      <c r="G10" s="87"/>
      <c r="H10" s="96"/>
      <c r="I10" s="106"/>
      <c r="J10" s="93"/>
      <c r="K10" s="108"/>
      <c r="L10" s="110"/>
    </row>
    <row r="11" spans="1:12" ht="54.75" thickBot="1" x14ac:dyDescent="0.25">
      <c r="A11" s="31" t="s">
        <v>54</v>
      </c>
      <c r="B11" s="9" t="s">
        <v>34</v>
      </c>
      <c r="C11" s="6" t="s">
        <v>17</v>
      </c>
      <c r="D11" s="28">
        <v>10</v>
      </c>
      <c r="E11" s="7"/>
      <c r="F11" s="1"/>
      <c r="G11" s="41"/>
      <c r="H11" s="5">
        <v>0.08</v>
      </c>
      <c r="I11" s="47">
        <f t="shared" si="0"/>
        <v>0</v>
      </c>
      <c r="J11" s="47">
        <f t="shared" si="1"/>
        <v>0</v>
      </c>
      <c r="K11" s="55">
        <f>(J11*H11)+J11</f>
        <v>0</v>
      </c>
      <c r="L11" s="30"/>
    </row>
    <row r="12" spans="1:12" ht="123" customHeight="1" thickBot="1" x14ac:dyDescent="0.25">
      <c r="A12" s="31" t="s">
        <v>55</v>
      </c>
      <c r="B12" s="9" t="s">
        <v>35</v>
      </c>
      <c r="C12" s="6" t="s">
        <v>17</v>
      </c>
      <c r="D12" s="28">
        <v>20</v>
      </c>
      <c r="E12" s="7"/>
      <c r="F12" s="1"/>
      <c r="G12" s="41"/>
      <c r="H12" s="5">
        <v>0.08</v>
      </c>
      <c r="I12" s="47">
        <f t="shared" si="0"/>
        <v>0</v>
      </c>
      <c r="J12" s="47">
        <f t="shared" si="1"/>
        <v>0</v>
      </c>
      <c r="K12" s="55">
        <f>(J12*H12)+J12</f>
        <v>0</v>
      </c>
      <c r="L12" s="30"/>
    </row>
    <row r="13" spans="1:12" ht="175.5" x14ac:dyDescent="0.2">
      <c r="A13" s="31" t="s">
        <v>56</v>
      </c>
      <c r="B13" s="9" t="s">
        <v>36</v>
      </c>
      <c r="C13" s="99" t="s">
        <v>17</v>
      </c>
      <c r="D13" s="101">
        <v>500</v>
      </c>
      <c r="E13" s="103"/>
      <c r="F13" s="84"/>
      <c r="G13" s="86"/>
      <c r="H13" s="95">
        <v>0.08</v>
      </c>
      <c r="I13" s="92">
        <f t="shared" si="0"/>
        <v>0</v>
      </c>
      <c r="J13" s="92">
        <f t="shared" si="1"/>
        <v>0</v>
      </c>
      <c r="K13" s="57">
        <f t="shared" ref="K13" si="2">(J13*H13)+J13</f>
        <v>0</v>
      </c>
      <c r="L13" s="97"/>
    </row>
    <row r="14" spans="1:12" ht="21.75" customHeight="1" thickBot="1" x14ac:dyDescent="0.25">
      <c r="B14" s="18" t="s">
        <v>25</v>
      </c>
      <c r="C14" s="100"/>
      <c r="D14" s="102"/>
      <c r="E14" s="104"/>
      <c r="F14" s="85"/>
      <c r="G14" s="87"/>
      <c r="H14" s="96"/>
      <c r="I14" s="93"/>
      <c r="J14" s="94"/>
      <c r="K14" s="58"/>
      <c r="L14" s="98"/>
    </row>
    <row r="15" spans="1:12" ht="176.25" thickBot="1" x14ac:dyDescent="0.25">
      <c r="A15" s="31" t="s">
        <v>57</v>
      </c>
      <c r="B15" s="9" t="s">
        <v>37</v>
      </c>
      <c r="C15" s="6" t="s">
        <v>17</v>
      </c>
      <c r="D15" s="28">
        <v>20</v>
      </c>
      <c r="E15" s="7"/>
      <c r="F15" s="1"/>
      <c r="G15" s="41"/>
      <c r="H15" s="5">
        <v>0.08</v>
      </c>
      <c r="I15" s="47">
        <f t="shared" si="0"/>
        <v>0</v>
      </c>
      <c r="J15" s="47">
        <f t="shared" si="1"/>
        <v>0</v>
      </c>
      <c r="K15" s="59">
        <f>(J15*H15)+J15</f>
        <v>0</v>
      </c>
      <c r="L15" s="8"/>
    </row>
    <row r="16" spans="1:12" ht="243.75" thickBot="1" x14ac:dyDescent="0.25">
      <c r="A16" s="90" t="s">
        <v>58</v>
      </c>
      <c r="B16" s="9" t="s">
        <v>38</v>
      </c>
      <c r="C16" s="6" t="s">
        <v>17</v>
      </c>
      <c r="D16" s="28">
        <v>100</v>
      </c>
      <c r="E16" s="7"/>
      <c r="F16" s="1"/>
      <c r="G16" s="41"/>
      <c r="H16" s="5">
        <v>0.08</v>
      </c>
      <c r="I16" s="47">
        <f t="shared" si="0"/>
        <v>0</v>
      </c>
      <c r="J16" s="47">
        <f t="shared" si="1"/>
        <v>0</v>
      </c>
      <c r="K16" s="59">
        <f>(J16*H16)+J16</f>
        <v>0</v>
      </c>
      <c r="L16" s="30"/>
    </row>
    <row r="17" spans="1:12" ht="41.25" thickBot="1" x14ac:dyDescent="0.25">
      <c r="A17" s="91"/>
      <c r="B17" s="9" t="s">
        <v>26</v>
      </c>
      <c r="C17" s="6"/>
      <c r="E17" s="7"/>
      <c r="F17" s="1"/>
      <c r="G17" s="41"/>
      <c r="H17" s="5"/>
      <c r="I17" s="47"/>
      <c r="J17" s="47"/>
      <c r="K17" s="59">
        <f t="shared" ref="K17:K24" si="3">(J17*H17)+J17</f>
        <v>0</v>
      </c>
      <c r="L17" s="32"/>
    </row>
    <row r="18" spans="1:12" ht="95.25" thickBot="1" x14ac:dyDescent="0.25">
      <c r="A18" s="31" t="s">
        <v>59</v>
      </c>
      <c r="B18" s="9" t="s">
        <v>39</v>
      </c>
      <c r="C18" s="6" t="s">
        <v>17</v>
      </c>
      <c r="D18" s="28">
        <v>30</v>
      </c>
      <c r="E18" s="7"/>
      <c r="F18" s="1"/>
      <c r="G18" s="41"/>
      <c r="H18" s="5">
        <v>0.08</v>
      </c>
      <c r="I18" s="47">
        <f t="shared" si="0"/>
        <v>0</v>
      </c>
      <c r="J18" s="47">
        <f t="shared" si="1"/>
        <v>0</v>
      </c>
      <c r="K18" s="59">
        <f t="shared" si="3"/>
        <v>0</v>
      </c>
      <c r="L18" s="30"/>
    </row>
    <row r="19" spans="1:12" ht="95.25" thickBot="1" x14ac:dyDescent="0.25">
      <c r="A19" s="31" t="s">
        <v>60</v>
      </c>
      <c r="B19" s="9" t="s">
        <v>40</v>
      </c>
      <c r="C19" s="6" t="s">
        <v>17</v>
      </c>
      <c r="D19" s="28">
        <v>15</v>
      </c>
      <c r="E19" s="7"/>
      <c r="F19" s="1"/>
      <c r="G19" s="41"/>
      <c r="H19" s="5">
        <v>0.08</v>
      </c>
      <c r="I19" s="47">
        <f t="shared" si="0"/>
        <v>0</v>
      </c>
      <c r="J19" s="47">
        <f t="shared" si="1"/>
        <v>0</v>
      </c>
      <c r="K19" s="59">
        <f t="shared" si="3"/>
        <v>0</v>
      </c>
      <c r="L19" s="30"/>
    </row>
    <row r="20" spans="1:12" ht="54.75" thickBot="1" x14ac:dyDescent="0.25">
      <c r="A20" s="31" t="s">
        <v>61</v>
      </c>
      <c r="B20" s="9" t="s">
        <v>41</v>
      </c>
      <c r="C20" s="6" t="s">
        <v>17</v>
      </c>
      <c r="D20" s="28">
        <v>300</v>
      </c>
      <c r="E20" s="7"/>
      <c r="F20" s="1"/>
      <c r="G20" s="41"/>
      <c r="H20" s="5">
        <v>0.08</v>
      </c>
      <c r="I20" s="47">
        <f t="shared" si="0"/>
        <v>0</v>
      </c>
      <c r="J20" s="47">
        <f t="shared" si="1"/>
        <v>0</v>
      </c>
      <c r="K20" s="59">
        <f t="shared" si="3"/>
        <v>0</v>
      </c>
      <c r="L20" s="30"/>
    </row>
    <row r="21" spans="1:12" ht="68.25" thickBot="1" x14ac:dyDescent="0.25">
      <c r="A21" s="90" t="s">
        <v>62</v>
      </c>
      <c r="B21" s="9" t="s">
        <v>42</v>
      </c>
      <c r="C21" s="6" t="s">
        <v>17</v>
      </c>
      <c r="D21" s="28">
        <v>50</v>
      </c>
      <c r="E21" s="7"/>
      <c r="F21" s="1"/>
      <c r="G21" s="41"/>
      <c r="H21" s="5">
        <v>0.08</v>
      </c>
      <c r="I21" s="47">
        <f t="shared" si="0"/>
        <v>0</v>
      </c>
      <c r="J21" s="47">
        <f t="shared" si="1"/>
        <v>0</v>
      </c>
      <c r="K21" s="59">
        <f t="shared" si="3"/>
        <v>0</v>
      </c>
      <c r="L21" s="30"/>
    </row>
    <row r="22" spans="1:12" ht="68.25" thickBot="1" x14ac:dyDescent="0.25">
      <c r="A22" s="91"/>
      <c r="B22" s="9" t="s">
        <v>43</v>
      </c>
      <c r="C22" s="6"/>
      <c r="E22" s="7"/>
      <c r="F22" s="1"/>
      <c r="G22" s="41"/>
      <c r="H22" s="5"/>
      <c r="I22" s="47"/>
      <c r="J22" s="47"/>
      <c r="K22" s="59">
        <f t="shared" si="3"/>
        <v>0</v>
      </c>
      <c r="L22" s="32"/>
    </row>
    <row r="23" spans="1:12" ht="108.75" thickBot="1" x14ac:dyDescent="0.25">
      <c r="A23" s="31" t="s">
        <v>63</v>
      </c>
      <c r="B23" s="9" t="s">
        <v>44</v>
      </c>
      <c r="C23" s="6" t="s">
        <v>17</v>
      </c>
      <c r="D23" s="28">
        <v>100</v>
      </c>
      <c r="E23" s="7"/>
      <c r="F23" s="1"/>
      <c r="G23" s="41"/>
      <c r="H23" s="5">
        <v>0.08</v>
      </c>
      <c r="I23" s="47">
        <f t="shared" si="0"/>
        <v>0</v>
      </c>
      <c r="J23" s="47">
        <f t="shared" si="1"/>
        <v>0</v>
      </c>
      <c r="K23" s="59">
        <f t="shared" si="3"/>
        <v>0</v>
      </c>
      <c r="L23" s="30"/>
    </row>
    <row r="24" spans="1:12" ht="16.5" thickBot="1" x14ac:dyDescent="0.25">
      <c r="A24" s="31" t="s">
        <v>64</v>
      </c>
      <c r="B24" s="18" t="s">
        <v>45</v>
      </c>
      <c r="C24" s="6" t="s">
        <v>18</v>
      </c>
      <c r="D24" s="28">
        <v>3</v>
      </c>
      <c r="E24" s="7"/>
      <c r="F24" s="1"/>
      <c r="G24" s="41"/>
      <c r="H24" s="5">
        <v>0.08</v>
      </c>
      <c r="I24" s="47">
        <f t="shared" si="0"/>
        <v>0</v>
      </c>
      <c r="J24" s="47">
        <f t="shared" si="1"/>
        <v>0</v>
      </c>
      <c r="K24" s="59">
        <f t="shared" si="3"/>
        <v>0</v>
      </c>
      <c r="L24" s="30"/>
    </row>
    <row r="25" spans="1:12" ht="203.25" thickBot="1" x14ac:dyDescent="0.25">
      <c r="A25" s="31" t="s">
        <v>65</v>
      </c>
      <c r="B25" s="9" t="s">
        <v>46</v>
      </c>
      <c r="C25" s="6" t="s">
        <v>17</v>
      </c>
      <c r="D25" s="28">
        <v>10</v>
      </c>
      <c r="E25" s="7"/>
      <c r="F25" s="1"/>
      <c r="G25" s="41"/>
      <c r="H25" s="5">
        <v>0.08</v>
      </c>
      <c r="I25" s="47">
        <f t="shared" si="0"/>
        <v>0</v>
      </c>
      <c r="J25" s="45">
        <f t="shared" si="1"/>
        <v>0</v>
      </c>
      <c r="K25" s="55">
        <f>(J25*H25)+J25</f>
        <v>0</v>
      </c>
      <c r="L25" s="30"/>
    </row>
    <row r="26" spans="1:12" ht="21.75" customHeight="1" thickBot="1" x14ac:dyDescent="0.25">
      <c r="B26" s="75" t="s">
        <v>24</v>
      </c>
      <c r="C26" s="76"/>
      <c r="D26" s="76"/>
      <c r="E26" s="76"/>
      <c r="F26" s="76"/>
      <c r="G26" s="76"/>
      <c r="H26" s="76"/>
      <c r="I26" s="77"/>
      <c r="J26" s="49">
        <f>SUM(J8:J25)</f>
        <v>0</v>
      </c>
      <c r="K26" s="60">
        <f>SUM(K8:K25)</f>
        <v>0</v>
      </c>
      <c r="L26" s="10"/>
    </row>
    <row r="27" spans="1:12" ht="21.75" customHeight="1" thickBot="1" x14ac:dyDescent="0.25">
      <c r="B27" s="69" t="s">
        <v>21</v>
      </c>
      <c r="C27" s="70"/>
      <c r="D27" s="70"/>
      <c r="E27" s="70"/>
      <c r="F27" s="70"/>
      <c r="G27" s="70"/>
      <c r="H27" s="70"/>
      <c r="I27" s="70"/>
      <c r="J27" s="70"/>
      <c r="K27" s="70"/>
      <c r="L27" s="71"/>
    </row>
    <row r="28" spans="1:12" ht="122.25" thickBot="1" x14ac:dyDescent="0.25">
      <c r="A28" s="31" t="s">
        <v>51</v>
      </c>
      <c r="B28" s="9" t="s">
        <v>27</v>
      </c>
      <c r="C28" s="6" t="s">
        <v>17</v>
      </c>
      <c r="D28" s="28">
        <v>50</v>
      </c>
      <c r="E28" s="7"/>
      <c r="F28" s="1"/>
      <c r="G28" s="41"/>
      <c r="H28" s="5">
        <v>0.08</v>
      </c>
      <c r="I28" s="47">
        <f t="shared" ref="I28:I37" si="4">G28*1.08</f>
        <v>0</v>
      </c>
      <c r="J28" s="50">
        <f t="shared" ref="J28:J37" si="5">D28*G28</f>
        <v>0</v>
      </c>
      <c r="K28" s="59">
        <f>(J28*H28)+J28</f>
        <v>0</v>
      </c>
      <c r="L28" s="8"/>
    </row>
    <row r="29" spans="1:12" ht="21.75" customHeight="1" thickBot="1" x14ac:dyDescent="0.25">
      <c r="B29" s="69" t="s">
        <v>22</v>
      </c>
      <c r="C29" s="70"/>
      <c r="D29" s="70"/>
      <c r="E29" s="70"/>
      <c r="F29" s="70"/>
      <c r="G29" s="70"/>
      <c r="H29" s="70"/>
      <c r="I29" s="70"/>
      <c r="J29" s="70"/>
      <c r="K29" s="70"/>
      <c r="L29" s="71"/>
    </row>
    <row r="30" spans="1:12" ht="81.75" thickBot="1" x14ac:dyDescent="0.25">
      <c r="A30" s="31" t="s">
        <v>51</v>
      </c>
      <c r="B30" s="9" t="s">
        <v>67</v>
      </c>
      <c r="C30" s="6" t="s">
        <v>17</v>
      </c>
      <c r="D30" s="28">
        <v>20</v>
      </c>
      <c r="E30" s="13"/>
      <c r="F30" s="1"/>
      <c r="G30" s="41"/>
      <c r="H30" s="5">
        <v>0.08</v>
      </c>
      <c r="I30" s="47">
        <f t="shared" si="4"/>
        <v>0</v>
      </c>
      <c r="J30" s="47">
        <f t="shared" si="5"/>
        <v>0</v>
      </c>
      <c r="K30" s="59">
        <f>(J30*H30)+J30</f>
        <v>0</v>
      </c>
      <c r="L30" s="14"/>
    </row>
    <row r="31" spans="1:12" ht="54.75" thickBot="1" x14ac:dyDescent="0.25">
      <c r="A31" s="31" t="s">
        <v>52</v>
      </c>
      <c r="B31" s="9" t="s">
        <v>47</v>
      </c>
      <c r="C31" s="6" t="s">
        <v>17</v>
      </c>
      <c r="D31" s="28">
        <v>150</v>
      </c>
      <c r="E31" s="7"/>
      <c r="F31" s="1"/>
      <c r="G31" s="41"/>
      <c r="H31" s="5">
        <v>0.08</v>
      </c>
      <c r="I31" s="47">
        <f t="shared" si="4"/>
        <v>0</v>
      </c>
      <c r="J31" s="47">
        <f t="shared" si="5"/>
        <v>0</v>
      </c>
      <c r="K31" s="59">
        <f>(J31*H31)+J31</f>
        <v>0</v>
      </c>
      <c r="L31" s="8"/>
    </row>
    <row r="32" spans="1:12" ht="16.5" thickBot="1" x14ac:dyDescent="0.25">
      <c r="B32" s="18" t="s">
        <v>28</v>
      </c>
      <c r="C32" s="6"/>
      <c r="E32" s="7"/>
      <c r="F32" s="1"/>
      <c r="G32" s="41"/>
      <c r="H32" s="5"/>
      <c r="I32" s="47"/>
      <c r="J32" s="47"/>
      <c r="K32" s="59"/>
      <c r="L32" s="11"/>
    </row>
    <row r="33" spans="1:12" ht="68.25" thickBot="1" x14ac:dyDescent="0.25">
      <c r="A33" s="31" t="s">
        <v>53</v>
      </c>
      <c r="B33" s="9" t="s">
        <v>48</v>
      </c>
      <c r="C33" s="6" t="s">
        <v>17</v>
      </c>
      <c r="D33" s="28">
        <v>15</v>
      </c>
      <c r="E33" s="7"/>
      <c r="F33" s="1"/>
      <c r="G33" s="41"/>
      <c r="H33" s="5">
        <v>0.08</v>
      </c>
      <c r="I33" s="47">
        <f t="shared" si="4"/>
        <v>0</v>
      </c>
      <c r="J33" s="45">
        <f t="shared" si="5"/>
        <v>0</v>
      </c>
      <c r="K33" s="59">
        <f>(J33*H33)+J33</f>
        <v>0</v>
      </c>
      <c r="L33" s="8"/>
    </row>
    <row r="34" spans="1:12" ht="21.75" customHeight="1" thickBot="1" x14ac:dyDescent="0.25">
      <c r="B34" s="75" t="s">
        <v>24</v>
      </c>
      <c r="C34" s="76"/>
      <c r="D34" s="76"/>
      <c r="E34" s="76"/>
      <c r="F34" s="76"/>
      <c r="G34" s="76"/>
      <c r="H34" s="76"/>
      <c r="I34" s="76"/>
      <c r="J34" s="51">
        <f>SUM(J30:J33)</f>
        <v>0</v>
      </c>
      <c r="K34" s="61">
        <f>SUM(K30:K33)</f>
        <v>0</v>
      </c>
      <c r="L34" s="8"/>
    </row>
    <row r="35" spans="1:12" ht="21.75" customHeight="1" thickBot="1" x14ac:dyDescent="0.25">
      <c r="B35" s="81" t="s">
        <v>23</v>
      </c>
      <c r="C35" s="82"/>
      <c r="D35" s="82"/>
      <c r="E35" s="82"/>
      <c r="F35" s="82"/>
      <c r="G35" s="82"/>
      <c r="H35" s="82"/>
      <c r="I35" s="82"/>
      <c r="J35" s="82"/>
      <c r="K35" s="82"/>
      <c r="L35" s="83"/>
    </row>
    <row r="36" spans="1:12" ht="95.25" thickBot="1" x14ac:dyDescent="0.25">
      <c r="A36" s="31" t="s">
        <v>51</v>
      </c>
      <c r="B36" s="9" t="s">
        <v>49</v>
      </c>
      <c r="C36" s="6" t="s">
        <v>17</v>
      </c>
      <c r="D36" s="28">
        <v>50</v>
      </c>
      <c r="E36" s="7"/>
      <c r="F36" s="1"/>
      <c r="G36" s="41"/>
      <c r="H36" s="5">
        <v>0.08</v>
      </c>
      <c r="I36" s="47">
        <f t="shared" si="4"/>
        <v>0</v>
      </c>
      <c r="J36" s="47">
        <f t="shared" si="5"/>
        <v>0</v>
      </c>
      <c r="K36" s="59">
        <f>(J36*H36)+J36</f>
        <v>0</v>
      </c>
      <c r="L36" s="30"/>
    </row>
    <row r="37" spans="1:12" ht="81.75" thickBot="1" x14ac:dyDescent="0.25">
      <c r="A37" s="31" t="s">
        <v>52</v>
      </c>
      <c r="B37" s="9" t="s">
        <v>50</v>
      </c>
      <c r="C37" s="6" t="s">
        <v>17</v>
      </c>
      <c r="D37" s="28">
        <v>50</v>
      </c>
      <c r="E37" s="7"/>
      <c r="F37" s="1"/>
      <c r="G37" s="41"/>
      <c r="H37" s="5">
        <v>0.08</v>
      </c>
      <c r="I37" s="47">
        <f t="shared" si="4"/>
        <v>0</v>
      </c>
      <c r="J37" s="45">
        <f t="shared" si="5"/>
        <v>0</v>
      </c>
      <c r="K37" s="59">
        <f>(J37*H37)+J37</f>
        <v>0</v>
      </c>
      <c r="L37" s="37"/>
    </row>
    <row r="38" spans="1:12" s="15" customFormat="1" ht="21.75" customHeight="1" thickBot="1" x14ac:dyDescent="0.25">
      <c r="A38" s="31"/>
      <c r="B38" s="78" t="s">
        <v>24</v>
      </c>
      <c r="C38" s="79"/>
      <c r="D38" s="79"/>
      <c r="E38" s="79"/>
      <c r="F38" s="79"/>
      <c r="G38" s="79"/>
      <c r="H38" s="79"/>
      <c r="I38" s="80"/>
      <c r="J38" s="52">
        <f>SUM(J30:J37)</f>
        <v>0</v>
      </c>
      <c r="K38" s="62">
        <f>SUM(K30:K37)</f>
        <v>0</v>
      </c>
      <c r="L38" s="30"/>
    </row>
    <row r="39" spans="1:12" s="15" customFormat="1" ht="21.75" customHeight="1" thickBot="1" x14ac:dyDescent="0.25">
      <c r="A39" s="36"/>
      <c r="B39" s="19"/>
      <c r="C39" s="10"/>
      <c r="D39" s="29"/>
      <c r="E39" s="2"/>
      <c r="F39" s="10"/>
      <c r="G39" s="42"/>
      <c r="H39" s="16"/>
      <c r="I39" s="65"/>
      <c r="J39" s="39"/>
      <c r="K39" s="39"/>
      <c r="L39" s="10"/>
    </row>
    <row r="40" spans="1:12" s="15" customFormat="1" ht="21.75" customHeight="1" thickBot="1" x14ac:dyDescent="0.25">
      <c r="A40" s="36"/>
      <c r="B40" s="19"/>
      <c r="C40" s="10"/>
      <c r="D40" s="29"/>
      <c r="E40" s="2"/>
      <c r="F40" s="10"/>
      <c r="G40" s="43"/>
      <c r="H40" s="88" t="s">
        <v>24</v>
      </c>
      <c r="I40" s="89"/>
      <c r="J40" s="53">
        <f>SUM(J38+J34+J28+J26+J6)</f>
        <v>0</v>
      </c>
      <c r="K40" s="63">
        <f>SUM(K38+K34+K28+K26+K6)</f>
        <v>0</v>
      </c>
      <c r="L40" s="10"/>
    </row>
    <row r="41" spans="1:12" s="15" customFormat="1" ht="21.75" customHeight="1" x14ac:dyDescent="0.2">
      <c r="A41" s="36"/>
      <c r="B41" s="19"/>
      <c r="C41" s="10"/>
      <c r="D41" s="29"/>
      <c r="E41" s="2"/>
      <c r="F41" s="10"/>
      <c r="G41" s="43"/>
      <c r="H41" s="17"/>
      <c r="I41" s="39"/>
      <c r="J41" s="39"/>
      <c r="K41" s="39"/>
      <c r="L41" s="10"/>
    </row>
    <row r="42" spans="1:12" s="15" customFormat="1" ht="21.75" customHeight="1" x14ac:dyDescent="0.2">
      <c r="A42" s="36"/>
      <c r="B42" s="19"/>
      <c r="C42" s="10"/>
      <c r="D42" s="29"/>
      <c r="E42" s="2"/>
      <c r="F42" s="10"/>
      <c r="G42" s="43"/>
      <c r="H42" s="17"/>
      <c r="I42" s="39"/>
      <c r="J42" s="39"/>
      <c r="K42" s="39"/>
      <c r="L42" s="10"/>
    </row>
    <row r="43" spans="1:12" s="15" customFormat="1" ht="21.75" customHeight="1" x14ac:dyDescent="0.2">
      <c r="A43" s="36"/>
      <c r="B43" s="19"/>
      <c r="C43" s="10"/>
      <c r="D43" s="29"/>
      <c r="E43" s="2"/>
      <c r="F43" s="10"/>
      <c r="G43" s="43"/>
      <c r="H43" s="17"/>
      <c r="I43" s="66" t="s">
        <v>66</v>
      </c>
      <c r="J43" s="39"/>
      <c r="K43" s="39"/>
      <c r="L43" s="10"/>
    </row>
    <row r="44" spans="1:12" s="15" customFormat="1" ht="21.75" customHeight="1" x14ac:dyDescent="0.2">
      <c r="A44" s="36"/>
      <c r="B44" s="19"/>
      <c r="C44" s="10"/>
      <c r="D44" s="29"/>
      <c r="E44" s="2"/>
      <c r="F44" s="10"/>
      <c r="G44" s="43"/>
      <c r="H44" s="17"/>
      <c r="I44" s="39"/>
      <c r="J44" s="39"/>
      <c r="K44" s="39"/>
      <c r="L44" s="10"/>
    </row>
    <row r="45" spans="1:12" s="15" customFormat="1" ht="21.75" customHeight="1" x14ac:dyDescent="0.2">
      <c r="A45" s="36"/>
      <c r="B45" s="19"/>
      <c r="C45" s="10"/>
      <c r="D45" s="29"/>
      <c r="E45" s="2"/>
      <c r="F45" s="10"/>
      <c r="G45" s="43"/>
      <c r="H45" s="17"/>
      <c r="I45" s="39"/>
      <c r="J45" s="39"/>
      <c r="K45" s="39"/>
      <c r="L45" s="10"/>
    </row>
  </sheetData>
  <mergeCells count="33">
    <mergeCell ref="E13:E14"/>
    <mergeCell ref="H40:I40"/>
    <mergeCell ref="A9:A10"/>
    <mergeCell ref="A16:A17"/>
    <mergeCell ref="A21:A22"/>
    <mergeCell ref="B27:L27"/>
    <mergeCell ref="I13:I14"/>
    <mergeCell ref="J13:J14"/>
    <mergeCell ref="H13:H14"/>
    <mergeCell ref="L13:L14"/>
    <mergeCell ref="B26:I26"/>
    <mergeCell ref="C9:C10"/>
    <mergeCell ref="D9:D10"/>
    <mergeCell ref="E9:E10"/>
    <mergeCell ref="F9:F10"/>
    <mergeCell ref="G9:G10"/>
    <mergeCell ref="H9:H10"/>
    <mergeCell ref="E3:L3"/>
    <mergeCell ref="B7:L7"/>
    <mergeCell ref="B3:D3"/>
    <mergeCell ref="B6:I6"/>
    <mergeCell ref="B38:I38"/>
    <mergeCell ref="B35:L35"/>
    <mergeCell ref="B29:L29"/>
    <mergeCell ref="B34:I34"/>
    <mergeCell ref="F13:F14"/>
    <mergeCell ref="G13:G14"/>
    <mergeCell ref="I9:I10"/>
    <mergeCell ref="J9:J10"/>
    <mergeCell ref="K9:K10"/>
    <mergeCell ref="L9:L10"/>
    <mergeCell ref="C13:C14"/>
    <mergeCell ref="D13:D14"/>
  </mergeCells>
  <pageMargins left="0.70866141732283472" right="0.49660852713178294" top="0.74803149606299213" bottom="0.74803149606299213" header="0.31496062992125984" footer="0.31496062992125984"/>
  <pageSetup paperSize="9" scale="95" fitToHeight="0" orientation="landscape" horizontalDpi="300" verticalDpi="300" r:id="rId1"/>
  <headerFooter>
    <oddHeader>&amp;L&amp;"Arial,Pogrubiony"Sprawa nr 68/2024&amp;C&amp;"Arial,Pogrubiony"&amp;11FORMULARZ CENOWY&amp;R&amp;"Arial,Pogrubiony"Załącznik nr 2 do SWZ</oddHeader>
    <oddFooter>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Sheet1</vt:lpstr>
      <vt:lpstr>Sheet1!ll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 Dziemieńczuk</dc:creator>
  <cp:lastModifiedBy>10 wsk</cp:lastModifiedBy>
  <cp:lastPrinted>2024-05-22T08:05:32Z</cp:lastPrinted>
  <dcterms:created xsi:type="dcterms:W3CDTF">2024-01-16T11:04:59Z</dcterms:created>
  <dcterms:modified xsi:type="dcterms:W3CDTF">2024-05-22T08:05:51Z</dcterms:modified>
</cp:coreProperties>
</file>