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628"/>
  <workbookPr showInkAnnotation="0" codeName="Ten_skoroszyt" defaultThemeVersion="124226"/>
  <mc:AlternateContent xmlns:mc="http://schemas.openxmlformats.org/markup-compatibility/2006">
    <mc:Choice Requires="x15">
      <x15ac:absPath xmlns:x15ac="http://schemas.microsoft.com/office/spreadsheetml/2010/11/ac" url="C:\Users\user\AppData\Local\Temp\"/>
    </mc:Choice>
  </mc:AlternateContent>
  <xr:revisionPtr revIDLastSave="0" documentId="13_ncr:1_{ED129A7B-CA07-4CDD-8343-5A08811EDC75}" xr6:coauthVersionLast="47" xr6:coauthVersionMax="47" xr10:uidLastSave="{00000000-0000-0000-0000-000000000000}"/>
  <bookViews>
    <workbookView xWindow="-120" yWindow="-120" windowWidth="29040" windowHeight="15720" xr2:uid="{00000000-000D-0000-FFFF-FFFF00000000}"/>
  </bookViews>
  <sheets>
    <sheet name="zadania 1-11" sheetId="1" r:id="rId1"/>
    <sheet name="Zadanie 12" sheetId="2" r:id="rId2"/>
  </sheets>
  <definedNames>
    <definedName name="nn" localSheetId="0">'zadania 1-11'!$A$1:$L$28</definedName>
    <definedName name="Print_Area" localSheetId="0">'zadania 1-11'!$A$1:$L$38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9" i="1" l="1"/>
  <c r="K36" i="1" s="1"/>
  <c r="K30" i="1"/>
  <c r="K31" i="1"/>
  <c r="K32" i="1"/>
  <c r="K33" i="1"/>
  <c r="K34" i="1"/>
  <c r="K28" i="1"/>
  <c r="K24" i="1"/>
  <c r="K25" i="1"/>
  <c r="K26" i="1"/>
  <c r="K27" i="1"/>
  <c r="K23" i="1"/>
  <c r="K15" i="1"/>
  <c r="K13" i="1"/>
  <c r="K11" i="1"/>
  <c r="K21" i="1"/>
  <c r="K19" i="1"/>
  <c r="K7" i="1"/>
  <c r="L35" i="2"/>
  <c r="K35" i="2"/>
  <c r="L29" i="2"/>
  <c r="L25" i="2"/>
  <c r="L20" i="2"/>
  <c r="L15" i="2"/>
  <c r="J29" i="2"/>
  <c r="J25" i="2"/>
  <c r="J20" i="2"/>
  <c r="J15" i="2"/>
  <c r="L4" i="2"/>
  <c r="J4" i="2"/>
  <c r="I33" i="1"/>
  <c r="I32" i="1"/>
  <c r="I31" i="1"/>
  <c r="I30" i="1"/>
  <c r="I27" i="1"/>
  <c r="I26" i="1"/>
  <c r="I25" i="1"/>
  <c r="I24" i="1"/>
  <c r="I23" i="1"/>
  <c r="I21" i="1"/>
  <c r="I19" i="1"/>
  <c r="I17" i="1"/>
  <c r="I15" i="1"/>
  <c r="I13" i="1"/>
  <c r="I11" i="1"/>
  <c r="I9" i="1"/>
  <c r="I7" i="1"/>
  <c r="I5" i="1"/>
  <c r="K5" i="1" s="1"/>
  <c r="K29" i="2" l="1"/>
  <c r="K25" i="2"/>
  <c r="K20" i="2"/>
  <c r="K15" i="2"/>
  <c r="K4" i="2"/>
  <c r="J31" i="1"/>
  <c r="P33" i="1"/>
  <c r="O33" i="1"/>
  <c r="Q33" i="1" s="1"/>
  <c r="J33" i="1"/>
  <c r="P32" i="1"/>
  <c r="O32" i="1"/>
  <c r="Q32" i="1" s="1"/>
  <c r="J32" i="1"/>
  <c r="P31" i="1"/>
  <c r="O31" i="1"/>
  <c r="Q31" i="1" s="1"/>
  <c r="P30" i="1"/>
  <c r="O30" i="1"/>
  <c r="Q30" i="1" s="1"/>
  <c r="J30" i="1"/>
  <c r="J24" i="1"/>
  <c r="J5" i="1"/>
  <c r="J34" i="1" l="1"/>
  <c r="P27" i="1"/>
  <c r="O27" i="1"/>
  <c r="Q27" i="1" s="1"/>
  <c r="J27" i="1"/>
  <c r="J26" i="1"/>
  <c r="J25" i="1"/>
  <c r="J21" i="1"/>
  <c r="J19" i="1"/>
  <c r="J17" i="1"/>
  <c r="K17" i="1" s="1"/>
  <c r="J15" i="1"/>
  <c r="J13" i="1"/>
  <c r="J11" i="1"/>
  <c r="J9" i="1"/>
  <c r="J7" i="1"/>
  <c r="P6" i="1"/>
  <c r="Q6" i="1"/>
  <c r="P7" i="1"/>
  <c r="P8" i="1"/>
  <c r="Q8" i="1"/>
  <c r="P9" i="1"/>
  <c r="P10" i="1"/>
  <c r="Q10" i="1"/>
  <c r="P11" i="1"/>
  <c r="P12" i="1"/>
  <c r="Q12" i="1"/>
  <c r="P13" i="1"/>
  <c r="P14" i="1"/>
  <c r="Q14" i="1"/>
  <c r="P15" i="1"/>
  <c r="P16" i="1"/>
  <c r="Q16" i="1"/>
  <c r="P17" i="1"/>
  <c r="P18" i="1"/>
  <c r="Q18" i="1"/>
  <c r="P19" i="1"/>
  <c r="P20" i="1"/>
  <c r="Q20" i="1"/>
  <c r="P21" i="1"/>
  <c r="P22" i="1"/>
  <c r="Q22" i="1"/>
  <c r="P23" i="1"/>
  <c r="P24" i="1"/>
  <c r="P25" i="1"/>
  <c r="P26" i="1"/>
  <c r="P28" i="1"/>
  <c r="Q28" i="1"/>
  <c r="P5" i="1"/>
  <c r="O26" i="1"/>
  <c r="Q26" i="1" s="1"/>
  <c r="O25" i="1"/>
  <c r="Q25" i="1" s="1"/>
  <c r="O24" i="1"/>
  <c r="Q24" i="1" s="1"/>
  <c r="O23" i="1"/>
  <c r="Q23" i="1" s="1"/>
  <c r="O21" i="1"/>
  <c r="Q21" i="1" s="1"/>
  <c r="O19" i="1"/>
  <c r="Q19" i="1" s="1"/>
  <c r="O17" i="1"/>
  <c r="Q17" i="1" s="1"/>
  <c r="O15" i="1"/>
  <c r="Q15" i="1" s="1"/>
  <c r="O13" i="1"/>
  <c r="Q13" i="1" s="1"/>
  <c r="O11" i="1"/>
  <c r="Q11" i="1" s="1"/>
  <c r="O9" i="1"/>
  <c r="Q9" i="1" s="1"/>
  <c r="O7" i="1"/>
  <c r="Q7" i="1" s="1"/>
  <c r="O5" i="1"/>
  <c r="Q5" i="1" s="1"/>
  <c r="J28" i="1" l="1"/>
  <c r="J36" i="1" s="1"/>
</calcChain>
</file>

<file path=xl/sharedStrings.xml><?xml version="1.0" encoding="utf-8"?>
<sst xmlns="http://schemas.openxmlformats.org/spreadsheetml/2006/main" count="129" uniqueCount="99">
  <si>
    <t>L.p.</t>
  </si>
  <si>
    <t>J.M</t>
  </si>
  <si>
    <t xml:space="preserve">Ilość </t>
  </si>
  <si>
    <t>Kod/ kody towaru/ wszystkich elementów</t>
  </si>
  <si>
    <t>Producent/ Nazwa handlowa</t>
  </si>
  <si>
    <t xml:space="preserve"> % VAT</t>
  </si>
  <si>
    <t>Cena jedn. brutto</t>
  </si>
  <si>
    <t>Wartość netto</t>
  </si>
  <si>
    <t>Wartość brutto</t>
  </si>
  <si>
    <t>7</t>
  </si>
  <si>
    <t>9</t>
  </si>
  <si>
    <t>10</t>
  </si>
  <si>
    <t>11</t>
  </si>
  <si>
    <t>Cena jedn. netto</t>
  </si>
  <si>
    <t>ZADANIE 1</t>
  </si>
  <si>
    <t>ZADANIE 2</t>
  </si>
  <si>
    <t>kpl</t>
  </si>
  <si>
    <t>ZADANIE 3</t>
  </si>
  <si>
    <t>ZADANIE 4</t>
  </si>
  <si>
    <t>ZADANIE 5</t>
  </si>
  <si>
    <t>ZADANIE 6</t>
  </si>
  <si>
    <t>ZADANIE 7</t>
  </si>
  <si>
    <t>ZADANIE 8</t>
  </si>
  <si>
    <t>ZADANIE 9</t>
  </si>
  <si>
    <t>ZADANIE 10</t>
  </si>
  <si>
    <t>VAT [%]</t>
  </si>
  <si>
    <t>Nazwa asortymentu (wg szczegółowego opisu z SWZ pkt. 4.2)</t>
  </si>
  <si>
    <t>RAZEM</t>
  </si>
  <si>
    <t xml:space="preserve">Implanty do kręgosłupa szyjnego z dostępu przedniego Implanty do stabilizacji ACIF wykonane z materiału Peek Optima w czternastu rozmiarach o wys. 4-10mm (ze skokiem co 1mm) oraz średnicy 14mm (głęb. 11,5mm) lub 16mm (głęb. 13,5mm); - w celu zachowania odpowiedniego kąta lordozy implanty mają kształt klinów pochylonych pod kątem 5 stopni, - otwór wewnątrz implantu umożliwia umieszczenie wiórów kostnych, materiału syntetycznego lub przerost tkanką kostną, - dwa tantalowe znaczniki rtg, umożliwiające pooperacyjną lokalizację implantu.- rozporowe, nie gwintowane mocowanie implantu w narzędziu do jego zakładania. Dodatkowo zestaw rozwieraczy typu caspar do tkanek miękkich oraz dotrzonowe. </t>
  </si>
  <si>
    <t xml:space="preserve"> Klatka międzytrzonowa szyjna tytanowa – drukowana 3D Wykonane w technice 3D ze stopu tytanu, implanty do międzykręgowej, przedniej stabilizacji odcinka szyjnego (poziomy C3-C7) o trapezoidalnym kształcie. struktura siatkowa o charakterze izotropowym, na całej powierzchni, regularnych rozmiarów pory o wielkości 900 μm, a także średnia porowatość 50 - 55%. implanty w czternastu rozmiarach o wys. 4-8mm (ze skokiem co 1mm) oraz średnicy 14mm (głęb. 11,5mm) oraz 16mm (głęb. 13,5mm), oraz średnicy 18mm (głębokość 15mm). w celu zachowania odpowiedniego kąta lordozy implanty mają kształt klinów pochylonych pod kątem 50. implanty o wypukłej górnej powierzchni, odtwarzającej naturalny kształt powierzchni kręgu. zaokrąglony kształt (patrząc od góry) umożliwia uzyskanie maksymalnego kontaktu z kością. otwór wewnątrz implantu umożliwia umieszczenie wiórów kostnych, materiału syntetycznego lub przerost tkanką kostną. stabilizacja pierwotna - press-fit zwiększająca stabilność założonego implantu poprzez dużą porowatość implantu oraz po cztery kolce stabilizujące z góry i z dołu implantu. trwałe oznaczenie każdego implantu numerem serii oraz kodem. każdy implant osobno, sterylnie zapakowany. narzędzie do zakładania implantu z- lub bez ogranicznika głębokości. gwintowane mocowanie implantu w narzędziu do jego zakładania. przymiary próbne do określenia rozmiaru wstawianego implantu. podkładkę do wypełniania otworu wewnętrznego implantu. plastikowy, zamykany pojemnik na narzędzia. poręczne, ergonomiczne i ograniczone do niezbędnego minimum instrumentarium. </t>
  </si>
  <si>
    <t>Stała proteza trzonu Tytanowy implant zastępujący trzon kręgowy w postaci cienkościennej, perforowanej tulei z możliwością docięcia na żądany wymiar. Wewnątrz protezy duży potwór na przeszczep kostny. Protezy dostępne w zakresie średnic dla odcinka szyjnego: 10, 12, 15mm oraz dla odcinka piersiowo-lędźwiowego: 20, 25, 30mm. Średnice kodowane kolorami. Szeroki wybór wysokości, w zależności od średnicy od 7mm do 88mm. Protezy posiadające talerzyki oporowe zmniejszające ryzyko osiadania implantu w trzonach kręgowych. Talerzyki dostępne co najmniej dla 5 średnic protez, kodowane kolorami adekwatnie do średnic trzonów. Talerzyki w wersjach płaskich i kątowych 2,5° i 5°. Ząbkowana powierzchnia talerzy oporowych zwiększająca stabilność osadzenia implantu oraz zmniejszająca ryzyko migracji. Talerze oporowe montowane w trzonach perforowanych metodą wciskową (press-fit), bez konieczności użycia dodatkowych elementów zabezpieczających. Protezy w paletach do przechowywania oraz sterylizacji. W zestawie narzędzi szczypce do przycinania trzonów perforowanych na żądaną długość. Zestaw musi posiadać regulowane kątowo przymiary talerzy oporowych dla ułatwienia doboru ich kształtu do powierzchni granicznej trzonu. W zestawie przyrząd do montażu trzonów perforowanych z talerzami oporowymi, uniwersalny dla wszystkich średnic i długości implantów. Dwa rodzaje podajników do implantów, umożliwiających mocowanie za średnicy zewnętrznej implantów oraz mocowanie w perforacjach implantu. Dostępne szczypce do równoległej dystrakcji trzonów kręgowych z wymiennymi szczękami dla zapewnienia mniejszego lub większego rozstawu ramion dystraktora. Narzędzia zaopatrzone w silikonowe rękojeści, zestaw palet i kontenerów do przechowywania i sterylizacji narzędzi. Skład kompletu: 1 proteza trzonu, 2 talerzyki oporowe.</t>
  </si>
  <si>
    <t>Implanty umożliwiające odtworzenie prawidłowej wysokości przestrzeni międzytrzonowej. Implanty o ostro ząbkowanych powierzchniach wykonane ze stopu tytanu w technologii naśladującej budowę kości ludzkiej o porowatości w całym przekroju implantu wynoszącej 55-65%. Implanty mające zdolność do zatrzymywania płynów w swojej strukturze w celu dystrybucji składników odżywczych w całym implancie co skutkuje przerostem kości w całej jego objętości. Całkowity zakres wielkości porów w zakresie 100-700μm, średnia wielkość porów znajduje się w zakresie 400-500μm. Implant posiadający w swojej strukturze trzy rodzaje porów Mikro, Mezo i Makropory. Moduł sprężystości implantu chroniący przed zapadaniem się implantu wynosi 6.2 GPa. Chropowatość na powierzchni tytanu warunkująca prawidłową kolonizację komórek kostnych wynosząca 8 μm. Co najmniej 5 wysokości implantu. Obecne duże okno na przeszczep kostny bądź substytut kostny.</t>
  </si>
  <si>
    <t xml:space="preserve"> Zestaw do anatomicznej repozycji trzonów kręgosłupa w złamaniach kompresyjnych w osteoporozie i w nowotworach Małoinwazyjny, przezskórny zestaw do plastyki trzonów kręgosłupa. Jednorazowe, owalne, rozprężalne implanty do anatomicznego odtworzenia trzonów kręgosłupa. Implanty rozprężane wertykalnie w jednej płaszczyźnie. Implanty wykonane ze stopu tytanu. Cały zestaw dostarczany sterylny. W zestawie preparacyjnym jednorazowe sterylne narzędzia służące do implantacji. 2 druty Kirschnera z tępym zakończeniem, 1 rączka do drutów, 1 kaniulowane wiertło z zamocowaną kaniulą roboczą, 1 zamienna kaniula robocza, przymiar implantu, 1 przezierny znacznik. Igły przeznasadowe pakowane pojedynczo. 2 podajniki do wprowadzenia cementu. 2 implanty fabrycznie osadzone na sterylnych jednorazowych podajnikach, nie wymagające montażu przed implantacją. W zestawie 1 cement o podwyższonej gęstości i lepkości natychmiast po rozmieszaniu. Czas zastygania cementu od zakończenia mieszania przy temperaturze 23 st. C - ok. 15 min. Cement nieprzezierny dla promieni RTG. 1 mieszalnik sterylny, jednorazowy z mechanizmem tłokowym.</t>
  </si>
  <si>
    <t>szt.</t>
  </si>
  <si>
    <t>zaciski do płata kostnego, śr. 16 mm, wykonane ze stopu tytanu, sterylne (pakowane pojedynczo)</t>
  </si>
  <si>
    <t>zaciski do płata kostnego, śr. 11 mm, wykonane ze stopu tytanu, sterylne (pakowane pojedynczo)</t>
  </si>
  <si>
    <t xml:space="preserve">zaciski do płata kostnego, śr. 20 mm, wykonane ze stopu tytanu, sterylne (pakowane pojedynczo) </t>
  </si>
  <si>
    <t xml:space="preserve">zaciski plastikowe do hemostazy brzegu płata skórnego czepca, jednorazowe, sterylne pakowane po 10 szt. w magazynku, kompatybilne automatycznym aplikatorem (opakowanie 20 magazynków po 10 zacisków) Aplikator automatyczny do zacisków </t>
  </si>
  <si>
    <t>op.</t>
  </si>
  <si>
    <t>Zestaw do vertebroplastyki Cement o wysokiej lepkości. Sterylne urządzenie mieszająco - podające, pozwalające na wymieszanie składników cementu w zamkniętym pojemniku z wykluczeniem błędu czynnika ludzkiego, a po wymieszaniu wypełnienie cementem podajnika a następnie trzonu z tego samego urządzenia. Zestaw umożliwiający podłączenie do pompy wodnej. Podajnik o pojemności 10 ml umożliwiający podanie cementu do kilku trzonów. Jeden pełny obrót dostarcza 0,4cc cementu. Możliwość wyboru kilku różnych średnic igieł do podawania cementu kostnego (min. 3), różnych długości (min. 2) oraz różnych kształtów ostrzy: centralne oraz jednostronnie ścięte (bezpieczne).Cement o podwyższonej lepkości o konsystencji plasteliny zaraz po wymieszaniu, zawierający środek cieniujący - 30% siarczanu baru, oraz hydrochinon opóźniający wiązanie do 18 minut po wymieszaniu składników. W skład kompletu wchodzi: Urządzenie mieszająco - podające z cementem kostnym min. 20g. Igła kostna – 2szt.</t>
  </si>
  <si>
    <t>ZADANIE 11</t>
  </si>
  <si>
    <t>Akcesoria do pompy irygacyjnej do endoskopowej chirurgii kręgosłupa:
- zestaw drenów jednorazowych z przebijakami,
- pakowane sterylnie,
- 1 opakowanie = 10 sztuk.</t>
  </si>
  <si>
    <t>Elektrody do radioablacji, dostęp interlaminarny:
- elektorda bipolarna typu TipControl (krótka),
- pełny zestaw wraz z kablem,
- sterylny,
- długość 280 mm,
- śr. 2,5 mm,
- 1 opakowanie = 1 szt.</t>
  </si>
  <si>
    <t>Elektrody do radioablacji, dostęp transforaminalny:
- elektorda bipolarna typu TipControl (długa),
- pełny zestaw wraz z kablem
- sterylny,
-  długość 350 mm,
- śr. 2,5 mm,
- 1 opakowanie = 1 szt.</t>
  </si>
  <si>
    <t>Kaniule dostępowe do zabiegu z dostępu transforaminalnego:
- kaniula dostępowa jednorazowego użytku,
- sterylna,
- śr. 1,5 mm,
- dł. rob. 250 mm,
- 1 opakowanie = 10 szt.</t>
  </si>
  <si>
    <t>OP.</t>
  </si>
  <si>
    <t>Stabilizacja odcinka szyjnego - klatka międzykręgowa z wypełnieniem Klatka szyjna instalowana z dostępu przedniego, wykonana z PEEK (Polieteroeteroketon). Dwie odmiany kształtowe: kątowa oraz wypukła (anatomiczna). Trzy odmiany gabarytowe (szerokość x głębokość): 13x11mm, 15x12mm, 17x13mm, dostępne w 7 rozmiarach wysokości w zakresie od 4 do 10mm dla każdej z odmian kształtowych. Ząbkowana górna i dolna powierzchnia zwiększająca stabilność osadzenia implantu oraz zapobiegająca jego migracji. Implanty posiadające tantalowe kolce, dodatkowo zabezpieczające przed wysunięciem się implantu z przestrzeni międzykręgowej. Duży otwór widoczny w płaszczyźnie poziomej przeznaczony na przeszczep kostny umożliwiający przerost tkanki kostnej. Nieprzezierne dla promieni RTG tantalowe znaczniki radiologiczne, dla jednoznacznego zobrazowania miejsca położenia implantu. Trwałe oznakowanie implantów w celu ich identyfikacji. Na życzenie zamawiającego dostępność klatki szyjnej z kolcami wykonananymi w całości z polimeru PEEK (bez markerów metalowych) z domieszką siarczanu baru w celu ich identyfikacji radiologicznej dla pacjentów uczulonych na metal. Implanty dostarczane w wersji sterylnej. Zestaw narzędzi zawierający komplet przymiarów dla ułatwienia doboru rozmiaru implantu, raszple oraz dystraktor szyjny Caspara z grotami dwóch rozmiarach długości. Kompaktowy zestaw palet do przechowywania i sterylizacji narzędzi. Substytut kości dostępny w formie pasty hydroksyapatytowej, wielkość opakowania 1,0cc (strzykawka). Dodatkowo wymagany zestaw narzedzi dostępowych w postaci kerissonów, punchy i retraktora do tkanek miękkich. Skład kompletu: 1 klatka międzytrzonowa, 1 wypełnienie w postaci pasty 1,0cc.</t>
  </si>
  <si>
    <t>Stabilizacja odcinka szyjnego – tytanowa klatka międzykręgowa 3D Klatka szyjna, wprowadzana z dostępu przedniego do kręgosłupa szyjnego na poziomie od C3 do C7. Implanty wykonane ze stopu tytanu o budowie przestrzennej kratowej 3D do stabilizacji międzytrzonowej kręgosłupa. Konstrukcja przestrzenna sprzyjająca przerostowi kostnemu. Dwa rodzaje klatek: kątowe oraz wypukłe (anatomiczne). Trzy odmiany gabarytowe (szerokość x głębokość): 13x11mm, 15x12mm, 17x13mm, dostępne w 7 rozmiarach wysokości w zakresie od 4 do 10mm dla każdej z odmian kształtowych. Ząbkowana górna i dolna powierzchnia zwiększająca stabilność osadzenia implantu oraz zapobiegająca jego migracji. Dodatkowo implanty wyposażone 2 kolce na górnej i 2 kolce na dolnej powierzchni, zabezpieczające przed wysunięciem się implantu z przestrzeni międzykręgowej. Dostępne implanty bez kolców. Trwałe oznakowanie implantów w celu ich identyfikacji. Implanty dostarczane w wersji sterylnej. Zestaw narzędzi zawierający komplet przymiarów dla ułatwienia doboru rozmiaru implantu, raszple oraz dystraktor szyjny Caspara z grotami dwóch rozmiarach długości. Kompaktowy zestaw palet do przechowywania i sterylizacji narzędzi. Dodatkowo wymagany zestaw narzedzi dostępowych w postaci kerissonów, punchy i retraktora do tkanek miękkich. Skład kompletu: 1 klatka międzytrzonowa w druku 3D Ti</t>
  </si>
  <si>
    <t>Nazwa</t>
  </si>
  <si>
    <t>Pełne kody produktu (wszystkich rozmiarów)</t>
  </si>
  <si>
    <t>J.M.</t>
  </si>
  <si>
    <t>Ilość</t>
  </si>
  <si>
    <t>cena netto</t>
  </si>
  <si>
    <t>cena brutto</t>
  </si>
  <si>
    <t>ZADANIE 12</t>
  </si>
  <si>
    <t>Oxygenerator ECMO z drenami kompatybilne z urzadzeniem Rotaflow firmy Maquet</t>
  </si>
  <si>
    <t>szt</t>
  </si>
  <si>
    <t>-Zestaw pokryty powłoką biokompatybilną</t>
  </si>
  <si>
    <t>-Zestaw wyposażony w akcesoria niezbędne do wypełnienia i odpowietrzenia układu</t>
  </si>
  <si>
    <t>Powierzchnia membrany oksygenatora 1,8 m2</t>
  </si>
  <si>
    <t>Wypełnienie całego zestawu max. 600 ml</t>
  </si>
  <si>
    <t>Przepływ od 0,5 do 7l/min</t>
  </si>
  <si>
    <t>Długość linii min 200cm</t>
  </si>
  <si>
    <t>Kaniula żylna do prowadzenia ECMO</t>
  </si>
  <si>
    <t>1.Kaniule żylne w rozmiarach ,19,21,23, 25 Fr (rozmiary w zależności od potrzeb oddziału) o długości</t>
  </si>
  <si>
    <t>minimum 55 cm. dostarczana z konektorem 3/8x3/8 cala</t>
  </si>
  <si>
    <t>2 Kaniule powlekane powłoką biokompatybilną BIOLINE umożliwiającą użycie przez 30 dni</t>
  </si>
  <si>
    <t>3 Tworzywo medyczne, apyrogenne i nietrombogenne</t>
  </si>
  <si>
    <t>4 Pakowane indywidualnie w sterylną „kopertę” z papier-folii</t>
  </si>
  <si>
    <t>2.1</t>
  </si>
  <si>
    <t>Zestaw wprowadzający</t>
  </si>
  <si>
    <t>5.Zestaw do wprowadzenia skaładający się z:</t>
  </si>
  <si>
    <t>-igły rozmiar 18Ga</t>
  </si>
  <si>
    <t>-4 dylatatorów 10/12, 12/14, 14/16, 16/18</t>
  </si>
  <si>
    <t>-prowadnika 0,038 z końcowką J o długości 150 cm</t>
  </si>
  <si>
    <t>skalpela i strzykawki 20cm 3</t>
  </si>
  <si>
    <t>Kaniula aortalna do prowadzenia ECMO</t>
  </si>
  <si>
    <t>1.Kaniule tętnicze w rozmiarach 15,17,19,21,23 Fr (rozmiary w zależności od potrzeb oddziału) o długości minimum 23 cm dostarczana z konektorem 3/8x3/8 cala oraz przyłączem typu Luer Lock</t>
  </si>
  <si>
    <t>2. Kaniule powlekane powłoką biokompatybilną BIOLINE umożliwiającą użycie przez 30 dni</t>
  </si>
  <si>
    <t>3. Tworzywo medyczne, apyrogenne i nietrombogenne</t>
  </si>
  <si>
    <t>4. Pakowane indywidualnie w sterylną „kopertę” z papier-folii</t>
  </si>
  <si>
    <t>3.1</t>
  </si>
  <si>
    <t>-skalpela</t>
  </si>
  <si>
    <t>-strzykawki 20 cm3</t>
  </si>
  <si>
    <t>RAZEM:</t>
  </si>
  <si>
    <t>-zestaw kompatybilny z konsolą pompy centryfugalnej CARDIOHELP</t>
  </si>
  <si>
    <t>-Zestaw  gotowy do użycia składający się z oksygenatora z wbudowana pompa centryfugalną z wymiennikiem ciepła zestawem drenów fabrycznie połączony w całość.</t>
  </si>
  <si>
    <t xml:space="preserve">Zintegrowane cewki pomiaru: saturacji, hemoglobiny, hematokrytu, </t>
  </si>
  <si>
    <t>Minimalny czas użycia zestawu 30 dni</t>
  </si>
  <si>
    <t>Wypełnienie modułu oksygenatora max 273 ml</t>
  </si>
  <si>
    <t>Implanty do międzykręgowej stabilizacji odcinka szyjnego+B16 wraz ze śrubami. Implanty wykonane z PEEK i tytanu. Implant umożliwiający sztywne połączenie do trzonów za pomocą śrub. Anatomiczny kształt implantu pozwalający na odtworzenie naturalnej lordozy szyjnej kręgosłupa o trzech stopniach skosu 0°, 4° oraz 8°. Jeden tantalowy marker na tylnej ścianie implantu do oceny położenia klatki. Co najmniej dwie wielkości podstawy implantu 12x14mm i 14x16mm. Co najmniej 7 wysokość klatki 6mm-12mm Otwór wewnętrzny implantu umożliwiający umieszczenie wiórów kostnych, materiału syntetycznego lub przerost kostny. Śruby do mocowania implantu w co najmniej dwóch średnicach (3,5mm ; 4,0mm) w wariancie sztywnym i ruchomym umożliwiającym mocowanie śruby pod dowolnym kątem. Śruby w długościach od 8-14 mm samowiercących i samogwintujących. System blokujący śruby w implancie nie wymaga dodatkowych elementów komplikujących zabieg. Implant nie może wystawać poza obręb trzonuPodajnik implantu oraz celownik do wiercenia i wprowadzania śrub jako jedno narzędzie. Wyłącznie przednie mocowanie implantu na podajniku. W zestawie wymagane rozwieracz trzonów typu CASPAR łamane osiowo ( dostępne min. 2 długości pinów). Implanty przeznaczone do wielokrotnej sterylizacji muszą być umieszczone w dedykowanych pojemnikach z dodatkowym oznaczeniem rodzaju implantu (miejsca ułożenia). W skład kompletu wchodzi: 1 implant (cage), 2 wkręty kostne/śruby.</t>
  </si>
  <si>
    <t>UWAGI</t>
  </si>
  <si>
    <t>% VAT</t>
  </si>
  <si>
    <t>KWALIFIKOWANY PODPIS WYKONAWCY</t>
  </si>
  <si>
    <t>Wartość netto PLN</t>
  </si>
  <si>
    <t>Wartość brutto PLN</t>
  </si>
  <si>
    <t>wypełnie Wykonawca</t>
  </si>
  <si>
    <t>Uwagi</t>
  </si>
  <si>
    <r>
      <t xml:space="preserve">Zamknięcie czaszki </t>
    </r>
    <r>
      <rPr>
        <sz val="10"/>
        <rFont val="Arial Narrow"/>
        <family val="2"/>
        <charset val="238"/>
      </rPr>
      <t xml:space="preserve">zaciski ze stopu tytanowego, system zapadkowy sprężyną płaską na ryflowanym trzpieniu, trzpień zakończony tulejką, pakowane sterylnie, dostępne średnice zacisków 11mm, 16mm i 20 mm, zaciski współpracujące z dynamometrycznym w pełni automatycznym nierozbieralnym aplikatorem - zaciski o średnicach 16 i 20 mm z otworami na drenaż, - minimalne artefakty w obrazowaniu MRI o natężeniu do 3 Tesli. - wszystkie narzędzia dostosowane do sterylizacji autoklawowej, nierozbieralne - wszystkie elementy aplikatora możliwe do smarowania. - specjalny kosz stalowy lub z tworzywa sztucznego do przechowywania i sterylizacji zestawu narzędziowego. - kontener bezobsługowy z pokrywą wykonaną z peek, przeżroczystą, do sterylizacji i sterylnego przechowywania instrumentarium  a zaciski do płata kostnego, śr. 11 mm, wykonane ze stopu tytanu, sterylne (pakowane pojedynczo)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</si>
</sst>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zł&quot;_-;\-* #,##0.00\ &quot;zł&quot;_-;_-* &quot;-&quot;??\ &quot;zł&quot;_-;_-@_-"/>
    <numFmt numFmtId="164" formatCode="_-* #,##0.00\ [$zł-415]_-;\-* #,##0.00\ [$zł-415]_-;_-* &quot;-&quot;??\ [$zł-415]_-;_-@_-"/>
  </numFmts>
  <fonts count="14" x14ac:knownFonts="1">
    <font>
      <sz val="10"/>
      <name val="Arial CE"/>
      <charset val="238"/>
    </font>
    <font>
      <sz val="10"/>
      <name val="Arial CE"/>
      <charset val="238"/>
    </font>
    <font>
      <sz val="10"/>
      <name val="Arial CE"/>
      <charset val="238"/>
    </font>
    <font>
      <sz val="10"/>
      <name val="Arial Narrow"/>
      <family val="2"/>
      <charset val="238"/>
    </font>
    <font>
      <sz val="10"/>
      <color rgb="FF000000"/>
      <name val="Arial Narrow"/>
      <family val="2"/>
      <charset val="238"/>
    </font>
    <font>
      <b/>
      <sz val="10"/>
      <name val="Arial Narrow"/>
      <family val="2"/>
      <charset val="238"/>
    </font>
    <font>
      <sz val="11"/>
      <name val="Calibri"/>
      <family val="2"/>
      <charset val="238"/>
    </font>
    <font>
      <b/>
      <sz val="10"/>
      <color rgb="FF000000"/>
      <name val="Arial Narrow"/>
      <family val="2"/>
      <charset val="238"/>
    </font>
    <font>
      <b/>
      <sz val="10"/>
      <name val="Arial CE"/>
      <charset val="238"/>
    </font>
    <font>
      <i/>
      <sz val="10"/>
      <name val="Arial CE"/>
      <charset val="238"/>
    </font>
    <font>
      <b/>
      <i/>
      <sz val="10"/>
      <name val="Arial Narrow"/>
      <family val="2"/>
      <charset val="238"/>
    </font>
    <font>
      <sz val="10"/>
      <name val="Times New Roman"/>
      <family val="1"/>
      <charset val="238"/>
    </font>
    <font>
      <i/>
      <sz val="10"/>
      <name val="Times New Roman"/>
      <family val="1"/>
      <charset val="238"/>
    </font>
    <font>
      <b/>
      <sz val="10"/>
      <name val="Times New Roman"/>
      <family val="1"/>
      <charset val="238"/>
    </font>
  </fonts>
  <fills count="6">
    <fill>
      <patternFill patternType="none"/>
    </fill>
    <fill>
      <patternFill patternType="gray125"/>
    </fill>
    <fill>
      <patternFill patternType="solid">
        <fgColor indexed="22"/>
        <bgColor indexed="64"/>
      </patternFill>
    </fill>
    <fill>
      <patternFill patternType="solid">
        <fgColor rgb="FFFFFF00"/>
        <bgColor indexed="64"/>
      </patternFill>
    </fill>
    <fill>
      <patternFill patternType="solid">
        <fgColor theme="8" tint="0.79998168889431442"/>
        <bgColor indexed="64"/>
      </patternFill>
    </fill>
    <fill>
      <patternFill patternType="solid">
        <fgColor theme="6" tint="0.79998168889431442"/>
        <bgColor indexed="64"/>
      </patternFill>
    </fill>
  </fills>
  <borders count="5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right style="thin">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D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D3D3D3"/>
      </bottom>
      <diagonal/>
    </border>
    <border>
      <left style="thin">
        <color rgb="FF000000"/>
      </left>
      <right style="thin">
        <color rgb="FF000000"/>
      </right>
      <top style="thin">
        <color rgb="FFD3D3D3"/>
      </top>
      <bottom style="thin">
        <color rgb="FFD3D3D3"/>
      </bottom>
      <diagonal/>
    </border>
    <border>
      <left style="thin">
        <color rgb="FF0000D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D3D3D3"/>
      </top>
      <bottom style="thin">
        <color rgb="FF000000"/>
      </bottom>
      <diagonal/>
    </border>
    <border>
      <left style="thin">
        <color rgb="FF0000D0"/>
      </left>
      <right style="thin">
        <color rgb="FF000000"/>
      </right>
      <top style="thin">
        <color rgb="FF000000"/>
      </top>
      <bottom/>
      <diagonal/>
    </border>
    <border>
      <left style="thin">
        <color rgb="FF000000"/>
      </left>
      <right style="thin">
        <color rgb="FF000000"/>
      </right>
      <top style="thin">
        <color rgb="FF000000"/>
      </top>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indexed="64"/>
      </left>
      <right style="thin">
        <color rgb="FF000000"/>
      </right>
      <top/>
      <bottom/>
      <diagonal/>
    </border>
    <border>
      <left style="thin">
        <color rgb="FF0000D0"/>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rgb="FF000000"/>
      </right>
      <top style="thin">
        <color rgb="FFD3D3D3"/>
      </top>
      <bottom style="thin">
        <color indexed="64"/>
      </bottom>
      <diagonal/>
    </border>
    <border>
      <left style="thin">
        <color indexed="64"/>
      </left>
      <right style="thin">
        <color rgb="FF000000"/>
      </right>
      <top/>
      <bottom style="thin">
        <color indexed="64"/>
      </bottom>
      <diagonal/>
    </border>
    <border>
      <left style="thin">
        <color rgb="FF000000"/>
      </left>
      <right style="thin">
        <color rgb="FF000000"/>
      </right>
      <top style="thin">
        <color rgb="FFD3D3D3"/>
      </top>
      <bottom/>
      <diagonal/>
    </border>
    <border>
      <left style="thin">
        <color rgb="FF000000"/>
      </left>
      <right style="thin">
        <color rgb="FF000000"/>
      </right>
      <top style="thin">
        <color rgb="FF000000"/>
      </top>
      <bottom style="thin">
        <color rgb="FFD3D3D3"/>
      </bottom>
      <diagonal/>
    </border>
    <border>
      <left style="thin">
        <color rgb="FF0000D0"/>
      </left>
      <right style="thin">
        <color rgb="FF000000"/>
      </right>
      <top style="thin">
        <color indexed="64"/>
      </top>
      <bottom/>
      <diagonal/>
    </border>
    <border>
      <left style="thin">
        <color rgb="FF0000D0"/>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style="thin">
        <color rgb="FF000000"/>
      </top>
      <bottom/>
      <diagonal/>
    </border>
    <border>
      <left style="thin">
        <color rgb="FF000000"/>
      </left>
      <right style="thin">
        <color indexed="64"/>
      </right>
      <top/>
      <bottom style="thin">
        <color indexed="64"/>
      </bottom>
      <diagonal/>
    </border>
    <border>
      <left style="thin">
        <color indexed="64"/>
      </left>
      <right style="thin">
        <color indexed="64"/>
      </right>
      <top/>
      <bottom style="thin">
        <color indexed="64"/>
      </bottom>
      <diagonal/>
    </border>
    <border>
      <left style="thin">
        <color rgb="FF000000"/>
      </left>
      <right style="thin">
        <color indexed="64"/>
      </right>
      <top/>
      <bottom style="thin">
        <color rgb="FF000000"/>
      </bottom>
      <diagonal/>
    </border>
    <border>
      <left style="thin">
        <color rgb="FF000000"/>
      </left>
      <right style="thin">
        <color indexed="64"/>
      </right>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right style="thin">
        <color indexed="64"/>
      </right>
      <top/>
      <bottom style="thin">
        <color indexed="64"/>
      </bottom>
      <diagonal/>
    </border>
  </borders>
  <cellStyleXfs count="5">
    <xf numFmtId="0" fontId="0" fillId="0" borderId="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4" fontId="1" fillId="0" borderId="0" applyFont="0" applyFill="0" applyBorder="0" applyAlignment="0" applyProtection="0"/>
  </cellStyleXfs>
  <cellXfs count="221">
    <xf numFmtId="0" fontId="0" fillId="0" borderId="0" xfId="0"/>
    <xf numFmtId="0" fontId="3" fillId="0" borderId="0" xfId="0" applyFont="1" applyAlignment="1" applyProtection="1">
      <alignment horizontal="center" vertical="center" wrapText="1"/>
      <protection locked="0"/>
    </xf>
    <xf numFmtId="44" fontId="3" fillId="0" borderId="0" xfId="4" applyFont="1" applyFill="1" applyBorder="1" applyAlignment="1" applyProtection="1">
      <alignment vertical="center" wrapText="1"/>
      <protection locked="0"/>
    </xf>
    <xf numFmtId="44" fontId="3" fillId="0" borderId="7" xfId="4" applyFont="1" applyFill="1" applyBorder="1" applyAlignment="1" applyProtection="1">
      <alignment vertical="center"/>
      <protection locked="0"/>
    </xf>
    <xf numFmtId="44" fontId="3" fillId="0" borderId="6" xfId="4" applyFont="1" applyFill="1" applyBorder="1" applyAlignment="1" applyProtection="1">
      <alignment vertical="center"/>
      <protection locked="0"/>
    </xf>
    <xf numFmtId="44" fontId="3" fillId="0" borderId="0" xfId="4" applyFont="1" applyFill="1" applyBorder="1" applyAlignment="1" applyProtection="1">
      <alignment vertical="center"/>
      <protection locked="0"/>
    </xf>
    <xf numFmtId="0" fontId="3" fillId="2" borderId="1" xfId="0" applyFont="1" applyFill="1" applyBorder="1" applyAlignment="1" applyProtection="1">
      <alignment horizontal="center" vertical="center" wrapText="1"/>
      <protection locked="0"/>
    </xf>
    <xf numFmtId="44" fontId="3" fillId="0" borderId="1" xfId="4" applyFont="1" applyFill="1" applyBorder="1" applyAlignment="1" applyProtection="1">
      <alignment horizontal="center" vertical="center" wrapText="1"/>
      <protection locked="0"/>
    </xf>
    <xf numFmtId="44" fontId="3" fillId="2" borderId="1" xfId="4" applyFont="1" applyFill="1" applyBorder="1" applyAlignment="1" applyProtection="1">
      <alignment horizontal="center" vertical="center" wrapText="1"/>
      <protection locked="0"/>
    </xf>
    <xf numFmtId="4" fontId="3" fillId="2" borderId="1" xfId="0" applyNumberFormat="1" applyFont="1" applyFill="1" applyBorder="1" applyAlignment="1" applyProtection="1">
      <alignment horizontal="center" vertical="center" wrapText="1"/>
      <protection locked="0"/>
    </xf>
    <xf numFmtId="0" fontId="3" fillId="0" borderId="0" xfId="0" applyFont="1" applyAlignment="1" applyProtection="1">
      <alignment vertical="center"/>
      <protection locked="0"/>
    </xf>
    <xf numFmtId="9" fontId="3" fillId="0" borderId="1" xfId="1" applyFont="1" applyFill="1" applyBorder="1" applyAlignment="1" applyProtection="1">
      <alignment horizontal="center" vertical="center"/>
      <protection locked="0"/>
    </xf>
    <xf numFmtId="9" fontId="3" fillId="0" borderId="0" xfId="1" applyFont="1" applyFill="1" applyBorder="1" applyAlignment="1" applyProtection="1">
      <alignment horizontal="center" vertical="center"/>
      <protection locked="0"/>
    </xf>
    <xf numFmtId="44" fontId="3" fillId="3" borderId="0" xfId="4" applyFont="1" applyFill="1" applyBorder="1" applyAlignment="1" applyProtection="1">
      <alignment vertical="center"/>
      <protection locked="0"/>
    </xf>
    <xf numFmtId="44" fontId="3" fillId="0" borderId="9" xfId="4" applyFont="1" applyFill="1" applyBorder="1" applyAlignment="1" applyProtection="1">
      <alignment vertical="center"/>
      <protection locked="0"/>
    </xf>
    <xf numFmtId="44" fontId="3" fillId="3" borderId="8" xfId="4" applyFont="1" applyFill="1" applyBorder="1" applyAlignment="1" applyProtection="1">
      <alignment vertical="center"/>
      <protection locked="0"/>
    </xf>
    <xf numFmtId="44" fontId="3" fillId="0" borderId="10" xfId="4" applyFont="1" applyFill="1" applyBorder="1" applyAlignment="1" applyProtection="1">
      <alignment vertical="center"/>
      <protection locked="0"/>
    </xf>
    <xf numFmtId="9" fontId="3" fillId="0" borderId="11" xfId="1" applyFont="1" applyFill="1" applyBorder="1" applyAlignment="1" applyProtection="1">
      <alignment horizontal="center" vertical="center"/>
      <protection locked="0"/>
    </xf>
    <xf numFmtId="44" fontId="3" fillId="0" borderId="3" xfId="4" applyFont="1" applyFill="1" applyBorder="1" applyAlignment="1" applyProtection="1">
      <alignment vertical="center"/>
      <protection locked="0"/>
    </xf>
    <xf numFmtId="0" fontId="3" fillId="0" borderId="20" xfId="0" applyFont="1" applyBorder="1" applyAlignment="1">
      <alignment horizontal="left" vertical="top" wrapText="1"/>
    </xf>
    <xf numFmtId="0" fontId="3" fillId="0" borderId="21" xfId="0" applyFont="1" applyBorder="1" applyAlignment="1">
      <alignment horizontal="left" vertical="top" wrapText="1"/>
    </xf>
    <xf numFmtId="0" fontId="3" fillId="0" borderId="21" xfId="0" applyFont="1" applyBorder="1" applyAlignment="1">
      <alignment horizontal="left" vertical="center" wrapText="1"/>
    </xf>
    <xf numFmtId="0" fontId="3" fillId="0" borderId="24" xfId="0" applyFont="1" applyBorder="1" applyAlignment="1">
      <alignment horizontal="left" vertical="top" wrapText="1"/>
    </xf>
    <xf numFmtId="0" fontId="3" fillId="0" borderId="26" xfId="0" applyFont="1" applyBorder="1" applyAlignment="1">
      <alignment horizontal="left" vertical="top" wrapText="1"/>
    </xf>
    <xf numFmtId="0" fontId="3" fillId="0" borderId="32" xfId="0" applyFont="1" applyBorder="1" applyAlignment="1">
      <alignment vertical="top" wrapText="1"/>
    </xf>
    <xf numFmtId="0" fontId="3" fillId="0" borderId="34" xfId="0" applyFont="1" applyBorder="1" applyAlignment="1">
      <alignment vertical="top" wrapText="1"/>
    </xf>
    <xf numFmtId="0" fontId="3" fillId="0" borderId="35" xfId="0" applyFont="1" applyBorder="1" applyAlignment="1">
      <alignment horizontal="left" vertical="top" wrapText="1"/>
    </xf>
    <xf numFmtId="0" fontId="3" fillId="0" borderId="32" xfId="0" applyFont="1" applyBorder="1" applyAlignment="1">
      <alignment horizontal="left" vertical="top" wrapText="1"/>
    </xf>
    <xf numFmtId="0" fontId="3" fillId="0" borderId="34" xfId="0" applyFont="1" applyBorder="1" applyAlignment="1">
      <alignment horizontal="left" vertical="top" wrapText="1"/>
    </xf>
    <xf numFmtId="164" fontId="5" fillId="0" borderId="5" xfId="0" applyNumberFormat="1" applyFont="1" applyBorder="1" applyAlignment="1">
      <alignment horizontal="center" vertical="center" wrapText="1"/>
    </xf>
    <xf numFmtId="49" fontId="3" fillId="0" borderId="21" xfId="0" applyNumberFormat="1" applyFont="1" applyBorder="1" applyAlignment="1">
      <alignment horizontal="left" vertical="top"/>
    </xf>
    <xf numFmtId="49" fontId="3" fillId="0" borderId="21" xfId="0" applyNumberFormat="1" applyFont="1" applyBorder="1" applyAlignment="1">
      <alignment horizontal="left" vertical="center" wrapText="1"/>
    </xf>
    <xf numFmtId="49" fontId="3" fillId="0" borderId="24" xfId="0" applyNumberFormat="1" applyFont="1" applyBorder="1" applyAlignment="1">
      <alignment horizontal="left" vertical="top"/>
    </xf>
    <xf numFmtId="49" fontId="3" fillId="0" borderId="20" xfId="0" applyNumberFormat="1" applyFont="1" applyBorder="1" applyAlignment="1">
      <alignment horizontal="left" vertical="top"/>
    </xf>
    <xf numFmtId="49" fontId="3" fillId="0" borderId="21" xfId="0" applyNumberFormat="1" applyFont="1" applyBorder="1" applyAlignment="1">
      <alignment horizontal="left" vertical="top" wrapText="1"/>
    </xf>
    <xf numFmtId="0" fontId="6" fillId="0" borderId="0" xfId="0" applyFont="1" applyAlignment="1">
      <alignment horizontal="left" vertical="top"/>
    </xf>
    <xf numFmtId="0" fontId="0" fillId="0" borderId="0" xfId="0" applyAlignment="1">
      <alignment horizontal="center"/>
    </xf>
    <xf numFmtId="0" fontId="7"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0" fillId="5" borderId="2" xfId="0" applyFill="1" applyBorder="1"/>
    <xf numFmtId="0" fontId="7" fillId="4" borderId="2" xfId="0" applyFont="1" applyFill="1" applyBorder="1" applyAlignment="1">
      <alignment horizontal="center" vertical="top" wrapText="1"/>
    </xf>
    <xf numFmtId="0" fontId="5" fillId="4" borderId="2" xfId="0" applyFont="1" applyFill="1" applyBorder="1" applyAlignment="1">
      <alignment horizontal="center" vertical="top" wrapText="1"/>
    </xf>
    <xf numFmtId="0" fontId="8" fillId="4" borderId="2" xfId="0" applyFont="1" applyFill="1" applyBorder="1" applyAlignment="1">
      <alignment horizontal="center" vertical="center"/>
    </xf>
    <xf numFmtId="0" fontId="9" fillId="0" borderId="0" xfId="0" applyFont="1"/>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1" fontId="4" fillId="0" borderId="36" xfId="0" applyNumberFormat="1" applyFont="1" applyBorder="1" applyAlignment="1">
      <alignment horizontal="center" vertical="center" shrinkToFit="1"/>
    </xf>
    <xf numFmtId="1" fontId="4" fillId="0" borderId="18" xfId="0" applyNumberFormat="1" applyFont="1" applyBorder="1" applyAlignment="1">
      <alignment horizontal="center" vertical="center" shrinkToFit="1"/>
    </xf>
    <xf numFmtId="0" fontId="3" fillId="0" borderId="28" xfId="0" applyFont="1" applyBorder="1" applyAlignment="1">
      <alignment horizontal="center" vertical="center" wrapText="1"/>
    </xf>
    <xf numFmtId="0" fontId="3" fillId="0" borderId="19" xfId="0" applyFont="1" applyBorder="1" applyAlignment="1">
      <alignment horizontal="center" vertical="center" wrapText="1"/>
    </xf>
    <xf numFmtId="1" fontId="4" fillId="0" borderId="28" xfId="0" applyNumberFormat="1" applyFont="1" applyBorder="1" applyAlignment="1">
      <alignment horizontal="center" vertical="center" shrinkToFit="1"/>
    </xf>
    <xf numFmtId="1" fontId="4" fillId="0" borderId="19" xfId="0" applyNumberFormat="1" applyFont="1" applyBorder="1" applyAlignment="1">
      <alignment horizontal="center" vertical="center" shrinkToFit="1"/>
    </xf>
    <xf numFmtId="44" fontId="3" fillId="0" borderId="28" xfId="4" applyFont="1" applyBorder="1" applyAlignment="1">
      <alignment horizontal="center" vertical="center" wrapText="1"/>
    </xf>
    <xf numFmtId="44" fontId="3" fillId="0" borderId="19" xfId="4" applyFont="1" applyBorder="1" applyAlignment="1">
      <alignment horizontal="center" vertical="center" wrapText="1"/>
    </xf>
    <xf numFmtId="9" fontId="4" fillId="0" borderId="28" xfId="0" applyNumberFormat="1" applyFont="1" applyBorder="1" applyAlignment="1">
      <alignment horizontal="center" vertical="center" shrinkToFit="1"/>
    </xf>
    <xf numFmtId="9" fontId="4" fillId="0" borderId="19" xfId="0" applyNumberFormat="1" applyFont="1" applyBorder="1" applyAlignment="1">
      <alignment horizontal="center" vertical="center" shrinkToFit="1"/>
    </xf>
    <xf numFmtId="1" fontId="4" fillId="0" borderId="22" xfId="0" applyNumberFormat="1" applyFont="1" applyBorder="1" applyAlignment="1">
      <alignment horizontal="center" vertical="center" shrinkToFit="1"/>
    </xf>
    <xf numFmtId="0" fontId="3" fillId="0" borderId="23" xfId="0" applyFont="1" applyBorder="1" applyAlignment="1">
      <alignment horizontal="center" vertical="center" wrapText="1"/>
    </xf>
    <xf numFmtId="1" fontId="4" fillId="0" borderId="25" xfId="0" applyNumberFormat="1" applyFont="1" applyBorder="1" applyAlignment="1">
      <alignment horizontal="center" vertical="center" shrinkToFit="1"/>
    </xf>
    <xf numFmtId="1" fontId="4" fillId="0" borderId="30" xfId="0" applyNumberFormat="1" applyFont="1" applyBorder="1" applyAlignment="1">
      <alignment horizontal="center" vertical="center" shrinkToFit="1"/>
    </xf>
    <xf numFmtId="0" fontId="3" fillId="0" borderId="26" xfId="0" applyFont="1" applyBorder="1" applyAlignment="1">
      <alignment horizontal="center" vertical="center" wrapText="1"/>
    </xf>
    <xf numFmtId="0" fontId="3" fillId="0" borderId="31" xfId="0" applyFont="1" applyBorder="1" applyAlignment="1">
      <alignment horizontal="center" vertical="center" wrapText="1"/>
    </xf>
    <xf numFmtId="1" fontId="4" fillId="0" borderId="37" xfId="0" applyNumberFormat="1" applyFont="1" applyBorder="1" applyAlignment="1">
      <alignment horizontal="center" vertical="center" shrinkToFit="1"/>
    </xf>
    <xf numFmtId="0" fontId="3" fillId="0" borderId="38" xfId="0" applyFont="1" applyBorder="1" applyAlignment="1">
      <alignment horizontal="center" vertical="center" wrapText="1"/>
    </xf>
    <xf numFmtId="0" fontId="5" fillId="4" borderId="2" xfId="0" applyFont="1" applyFill="1" applyBorder="1" applyAlignment="1">
      <alignment horizontal="center" vertical="center" wrapText="1"/>
    </xf>
    <xf numFmtId="0" fontId="5" fillId="5" borderId="4" xfId="0" applyFont="1" applyFill="1" applyBorder="1" applyAlignment="1">
      <alignment horizontal="left" vertical="center" wrapText="1"/>
    </xf>
    <xf numFmtId="0" fontId="5" fillId="5" borderId="12" xfId="0" applyFont="1" applyFill="1" applyBorder="1" applyAlignment="1">
      <alignment horizontal="left" vertical="center" wrapText="1"/>
    </xf>
    <xf numFmtId="0" fontId="5" fillId="5" borderId="13" xfId="0" applyFont="1" applyFill="1" applyBorder="1" applyAlignment="1">
      <alignment horizontal="left" vertical="center" wrapText="1"/>
    </xf>
    <xf numFmtId="0" fontId="4" fillId="0" borderId="19" xfId="0" applyFont="1" applyBorder="1" applyAlignment="1">
      <alignment horizontal="center" vertical="center" wrapText="1"/>
    </xf>
    <xf numFmtId="44" fontId="3" fillId="0" borderId="39" xfId="4" applyFont="1" applyBorder="1" applyAlignment="1">
      <alignment horizontal="center" vertical="center" wrapText="1"/>
    </xf>
    <xf numFmtId="44" fontId="3" fillId="0" borderId="40" xfId="4" applyFont="1" applyBorder="1" applyAlignment="1">
      <alignment horizontal="center" vertical="center" wrapText="1"/>
    </xf>
    <xf numFmtId="164" fontId="4" fillId="0" borderId="1" xfId="0" applyNumberFormat="1" applyFont="1" applyBorder="1" applyAlignment="1">
      <alignment horizontal="center" vertical="center"/>
    </xf>
    <xf numFmtId="164" fontId="4" fillId="0" borderId="11" xfId="0" applyNumberFormat="1" applyFont="1" applyBorder="1" applyAlignment="1">
      <alignment horizontal="center" vertical="center"/>
    </xf>
    <xf numFmtId="164" fontId="4" fillId="0" borderId="43" xfId="0" applyNumberFormat="1" applyFont="1" applyBorder="1" applyAlignment="1">
      <alignment horizontal="center" vertical="center"/>
    </xf>
    <xf numFmtId="1" fontId="4" fillId="0" borderId="39" xfId="0" applyNumberFormat="1" applyFont="1" applyBorder="1" applyAlignment="1">
      <alignment horizontal="center" vertical="center" shrinkToFit="1"/>
    </xf>
    <xf numFmtId="1" fontId="4" fillId="0" borderId="40" xfId="0" applyNumberFormat="1" applyFont="1" applyBorder="1" applyAlignment="1">
      <alignment horizontal="center" vertical="center" shrinkToFit="1"/>
    </xf>
    <xf numFmtId="1" fontId="4" fillId="0" borderId="44" xfId="0" applyNumberFormat="1" applyFont="1" applyBorder="1" applyAlignment="1">
      <alignment horizontal="center" vertical="center" shrinkToFit="1"/>
    </xf>
    <xf numFmtId="9" fontId="4" fillId="0" borderId="31" xfId="0" applyNumberFormat="1" applyFont="1" applyBorder="1" applyAlignment="1">
      <alignment horizontal="center" vertical="center" shrinkToFit="1"/>
    </xf>
    <xf numFmtId="44" fontId="3" fillId="0" borderId="31" xfId="4" applyFont="1" applyBorder="1" applyAlignment="1">
      <alignment horizontal="center" vertical="center" wrapText="1"/>
    </xf>
    <xf numFmtId="1" fontId="4" fillId="0" borderId="41" xfId="0" applyNumberFormat="1" applyFont="1" applyBorder="1" applyAlignment="1">
      <alignment horizontal="center" vertical="center" shrinkToFit="1"/>
    </xf>
    <xf numFmtId="1" fontId="4" fillId="0" borderId="42" xfId="0" applyNumberFormat="1" applyFont="1" applyBorder="1" applyAlignment="1">
      <alignment horizontal="center" vertical="center" shrinkToFit="1"/>
    </xf>
    <xf numFmtId="44" fontId="3" fillId="0" borderId="27" xfId="4" applyFont="1" applyBorder="1" applyAlignment="1">
      <alignment horizontal="center" vertical="center" wrapText="1"/>
    </xf>
    <xf numFmtId="44" fontId="3" fillId="0" borderId="29" xfId="4" applyFont="1" applyBorder="1" applyAlignment="1">
      <alignment horizontal="center" vertical="center" wrapText="1"/>
    </xf>
    <xf numFmtId="44" fontId="3" fillId="0" borderId="33" xfId="4" applyFont="1" applyBorder="1" applyAlignment="1">
      <alignment horizontal="center" vertical="center" wrapText="1"/>
    </xf>
    <xf numFmtId="44" fontId="3" fillId="0" borderId="42" xfId="4" applyFont="1" applyBorder="1" applyAlignment="1">
      <alignment horizontal="center" vertical="center" wrapText="1"/>
    </xf>
    <xf numFmtId="0" fontId="4" fillId="0" borderId="26"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3" xfId="0" applyFont="1" applyBorder="1" applyAlignment="1">
      <alignment horizontal="center" vertical="center" wrapText="1"/>
    </xf>
    <xf numFmtId="1" fontId="4" fillId="0" borderId="38" xfId="0" applyNumberFormat="1" applyFont="1" applyBorder="1" applyAlignment="1">
      <alignment horizontal="center" vertical="center" shrinkToFit="1"/>
    </xf>
    <xf numFmtId="0" fontId="4" fillId="0" borderId="38" xfId="0" applyFont="1" applyBorder="1" applyAlignment="1">
      <alignment horizontal="center" vertical="center" wrapText="1"/>
    </xf>
    <xf numFmtId="44" fontId="3" fillId="0" borderId="38" xfId="4" applyFont="1" applyBorder="1" applyAlignment="1">
      <alignment horizontal="center" vertical="center" wrapText="1"/>
    </xf>
    <xf numFmtId="9" fontId="4" fillId="0" borderId="38" xfId="0" applyNumberFormat="1" applyFont="1" applyBorder="1" applyAlignment="1">
      <alignment horizontal="center" vertical="center" shrinkToFit="1"/>
    </xf>
    <xf numFmtId="44" fontId="3" fillId="0" borderId="45" xfId="4" applyFont="1" applyBorder="1" applyAlignment="1">
      <alignment horizontal="center" vertical="center" wrapText="1"/>
    </xf>
    <xf numFmtId="164" fontId="4" fillId="0" borderId="46" xfId="0" applyNumberFormat="1" applyFont="1" applyBorder="1" applyAlignment="1">
      <alignment horizontal="center" vertical="center"/>
    </xf>
    <xf numFmtId="0" fontId="0" fillId="0" borderId="1" xfId="0" applyBorder="1" applyAlignment="1">
      <alignment horizontal="center"/>
    </xf>
    <xf numFmtId="0" fontId="0" fillId="0" borderId="11" xfId="0" applyBorder="1" applyAlignment="1">
      <alignment horizontal="center"/>
    </xf>
    <xf numFmtId="0" fontId="0" fillId="0" borderId="43" xfId="0" applyBorder="1" applyAlignment="1">
      <alignment horizontal="center"/>
    </xf>
    <xf numFmtId="4" fontId="3" fillId="5" borderId="1" xfId="0" applyNumberFormat="1" applyFont="1" applyFill="1" applyBorder="1" applyAlignment="1" applyProtection="1">
      <alignment horizontal="center" vertical="center" wrapText="1"/>
      <protection locked="0"/>
    </xf>
    <xf numFmtId="0" fontId="3" fillId="5" borderId="2" xfId="0" applyFont="1" applyFill="1" applyBorder="1" applyAlignment="1" applyProtection="1">
      <alignment vertical="center"/>
      <protection locked="0"/>
    </xf>
    <xf numFmtId="0" fontId="5" fillId="0" borderId="6"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1" fontId="5" fillId="0" borderId="8" xfId="0" applyNumberFormat="1" applyFont="1" applyBorder="1" applyAlignment="1" applyProtection="1">
      <alignment horizontal="center" vertical="center" wrapText="1"/>
      <protection locked="0"/>
    </xf>
    <xf numFmtId="3" fontId="5" fillId="0" borderId="1" xfId="0" applyNumberFormat="1" applyFont="1" applyBorder="1" applyAlignment="1" applyProtection="1">
      <alignment horizontal="center" vertical="center" wrapText="1"/>
      <protection locked="0"/>
    </xf>
    <xf numFmtId="3" fontId="5" fillId="5" borderId="1" xfId="0" applyNumberFormat="1" applyFont="1" applyFill="1" applyBorder="1" applyAlignment="1" applyProtection="1">
      <alignment horizontal="center" vertical="center" wrapText="1"/>
      <protection locked="0"/>
    </xf>
    <xf numFmtId="0" fontId="5" fillId="5" borderId="1" xfId="0" applyFont="1" applyFill="1" applyBorder="1" applyAlignment="1" applyProtection="1">
      <alignment horizontal="center" vertical="center" wrapText="1"/>
      <protection locked="0"/>
    </xf>
    <xf numFmtId="44" fontId="5" fillId="5" borderId="1" xfId="4" applyFont="1" applyFill="1" applyBorder="1" applyAlignment="1" applyProtection="1">
      <alignment horizontal="center" vertical="center" wrapText="1"/>
      <protection locked="0"/>
    </xf>
    <xf numFmtId="4" fontId="5" fillId="5" borderId="1" xfId="0" applyNumberFormat="1" applyFont="1" applyFill="1" applyBorder="1" applyAlignment="1" applyProtection="1">
      <alignment horizontal="center" vertical="center" wrapText="1"/>
      <protection locked="0"/>
    </xf>
    <xf numFmtId="4" fontId="5" fillId="2" borderId="1" xfId="0" applyNumberFormat="1" applyFont="1" applyFill="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1" fontId="5" fillId="0" borderId="13" xfId="0" applyNumberFormat="1" applyFont="1" applyBorder="1" applyAlignment="1" applyProtection="1">
      <alignment horizontal="center" vertical="center" wrapText="1"/>
      <protection locked="0"/>
    </xf>
    <xf numFmtId="3" fontId="5" fillId="0" borderId="2" xfId="0" applyNumberFormat="1" applyFont="1" applyBorder="1" applyAlignment="1" applyProtection="1">
      <alignment horizontal="center" vertical="center" wrapText="1"/>
      <protection locked="0"/>
    </xf>
    <xf numFmtId="3" fontId="5" fillId="5" borderId="2" xfId="0" applyNumberFormat="1" applyFont="1" applyFill="1" applyBorder="1" applyAlignment="1" applyProtection="1">
      <alignment horizontal="center" vertical="center" wrapText="1"/>
      <protection locked="0"/>
    </xf>
    <xf numFmtId="0" fontId="5" fillId="5" borderId="2" xfId="0" applyFont="1" applyFill="1" applyBorder="1" applyAlignment="1" applyProtection="1">
      <alignment horizontal="center" vertical="center" wrapText="1"/>
      <protection locked="0"/>
    </xf>
    <xf numFmtId="0" fontId="5" fillId="5" borderId="2" xfId="4" applyNumberFormat="1" applyFont="1" applyFill="1" applyBorder="1" applyAlignment="1" applyProtection="1">
      <alignment horizontal="center" vertical="center" wrapText="1"/>
      <protection locked="0"/>
    </xf>
    <xf numFmtId="44" fontId="5" fillId="0" borderId="2" xfId="4" applyFont="1" applyFill="1" applyBorder="1" applyAlignment="1" applyProtection="1">
      <alignment horizontal="center" vertical="center" wrapText="1"/>
      <protection locked="0"/>
    </xf>
    <xf numFmtId="0" fontId="5" fillId="2" borderId="2" xfId="0" applyFont="1" applyFill="1" applyBorder="1" applyAlignment="1" applyProtection="1">
      <alignment horizontal="center" vertical="center" wrapText="1"/>
      <protection locked="0"/>
    </xf>
    <xf numFmtId="44" fontId="5" fillId="2" borderId="2" xfId="4" applyFont="1" applyFill="1" applyBorder="1" applyAlignment="1" applyProtection="1">
      <alignment horizontal="center" vertical="center" wrapText="1"/>
      <protection locked="0"/>
    </xf>
    <xf numFmtId="49" fontId="5" fillId="2" borderId="2" xfId="0" applyNumberFormat="1" applyFont="1" applyFill="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5" fillId="0" borderId="3"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1" fontId="5" fillId="0" borderId="0" xfId="0" applyNumberFormat="1" applyFont="1" applyBorder="1" applyAlignment="1" applyProtection="1">
      <alignment horizontal="center" vertical="center" wrapText="1"/>
      <protection locked="0"/>
    </xf>
    <xf numFmtId="3" fontId="5" fillId="0" borderId="0" xfId="0" applyNumberFormat="1" applyFont="1" applyBorder="1" applyAlignment="1" applyProtection="1">
      <alignment horizontal="center" vertical="center" wrapText="1"/>
      <protection locked="0"/>
    </xf>
    <xf numFmtId="3" fontId="10" fillId="5" borderId="1" xfId="0" applyNumberFormat="1" applyFont="1" applyFill="1" applyBorder="1" applyAlignment="1" applyProtection="1">
      <alignment horizontal="center" vertical="center" wrapText="1"/>
      <protection locked="0"/>
    </xf>
    <xf numFmtId="44" fontId="5" fillId="0" borderId="0" xfId="4" applyFont="1" applyFill="1" applyBorder="1" applyAlignment="1" applyProtection="1">
      <alignment horizontal="center" vertical="center" wrapText="1"/>
      <protection locked="0"/>
    </xf>
    <xf numFmtId="0" fontId="5" fillId="2" borderId="0" xfId="0" applyFont="1" applyFill="1" applyBorder="1" applyAlignment="1" applyProtection="1">
      <alignment horizontal="center" vertical="center" wrapText="1"/>
      <protection locked="0"/>
    </xf>
    <xf numFmtId="44" fontId="5" fillId="2" borderId="0" xfId="4" applyFont="1" applyFill="1" applyBorder="1" applyAlignment="1" applyProtection="1">
      <alignment horizontal="center" vertical="center" wrapText="1"/>
      <protection locked="0"/>
    </xf>
    <xf numFmtId="49" fontId="5" fillId="2" borderId="0" xfId="0" applyNumberFormat="1" applyFont="1" applyFill="1" applyBorder="1" applyAlignment="1" applyProtection="1">
      <alignment horizontal="center" vertical="center" wrapText="1"/>
      <protection locked="0"/>
    </xf>
    <xf numFmtId="0" fontId="5" fillId="4" borderId="6" xfId="0" applyFont="1" applyFill="1" applyBorder="1" applyAlignment="1" applyProtection="1">
      <alignment horizontal="center" vertical="center" wrapText="1"/>
      <protection locked="0"/>
    </xf>
    <xf numFmtId="0" fontId="5" fillId="4" borderId="2" xfId="0" applyFont="1" applyFill="1" applyBorder="1" applyAlignment="1" applyProtection="1">
      <alignment vertical="center" wrapText="1"/>
      <protection locked="0"/>
    </xf>
    <xf numFmtId="0" fontId="3" fillId="4" borderId="47" xfId="0" applyFont="1" applyFill="1" applyBorder="1" applyAlignment="1" applyProtection="1">
      <alignment vertical="center" wrapText="1"/>
      <protection locked="0"/>
    </xf>
    <xf numFmtId="0" fontId="3" fillId="4" borderId="47" xfId="0" applyFont="1" applyFill="1" applyBorder="1" applyAlignment="1" applyProtection="1">
      <alignment horizontal="center" vertical="center" wrapText="1"/>
      <protection locked="0"/>
    </xf>
    <xf numFmtId="44" fontId="3" fillId="4" borderId="47" xfId="4" applyFont="1" applyFill="1" applyBorder="1" applyAlignment="1" applyProtection="1">
      <alignment vertical="center" wrapText="1"/>
      <protection locked="0"/>
    </xf>
    <xf numFmtId="0" fontId="3" fillId="0" borderId="6" xfId="0" applyFont="1" applyBorder="1" applyAlignment="1" applyProtection="1">
      <alignment horizontal="center" vertical="center"/>
      <protection locked="0"/>
    </xf>
    <xf numFmtId="0" fontId="3" fillId="0" borderId="1" xfId="0" applyFont="1" applyBorder="1" applyAlignment="1">
      <alignment vertical="center" wrapText="1"/>
    </xf>
    <xf numFmtId="1" fontId="3" fillId="0" borderId="8" xfId="0" applyNumberFormat="1" applyFont="1" applyBorder="1" applyAlignment="1" applyProtection="1">
      <alignment horizontal="center" vertical="center"/>
      <protection locked="0"/>
    </xf>
    <xf numFmtId="3" fontId="3" fillId="0" borderId="1" xfId="0" applyNumberFormat="1" applyFont="1" applyBorder="1" applyAlignment="1" applyProtection="1">
      <alignment horizontal="center" vertical="center"/>
      <protection locked="0"/>
    </xf>
    <xf numFmtId="1" fontId="3" fillId="0" borderId="1" xfId="0" applyNumberFormat="1" applyFont="1" applyBorder="1" applyAlignment="1" applyProtection="1">
      <alignment vertical="center"/>
      <protection locked="0"/>
    </xf>
    <xf numFmtId="44" fontId="3" fillId="0" borderId="1" xfId="4" applyFont="1" applyFill="1" applyBorder="1" applyAlignment="1" applyProtection="1">
      <alignment vertical="center"/>
      <protection locked="0"/>
    </xf>
    <xf numFmtId="44" fontId="3" fillId="0" borderId="1" xfId="4" applyFont="1" applyFill="1" applyBorder="1" applyAlignment="1" applyProtection="1">
      <alignment vertical="center"/>
    </xf>
    <xf numFmtId="44" fontId="3" fillId="0" borderId="6" xfId="4" applyFont="1" applyFill="1" applyBorder="1" applyAlignment="1" applyProtection="1">
      <alignment vertical="center"/>
    </xf>
    <xf numFmtId="44" fontId="5" fillId="0" borderId="7" xfId="4" applyFont="1" applyFill="1" applyBorder="1" applyAlignment="1" applyProtection="1">
      <alignment vertical="center"/>
    </xf>
    <xf numFmtId="0" fontId="5" fillId="4" borderId="2" xfId="0" applyFont="1" applyFill="1" applyBorder="1" applyAlignment="1" applyProtection="1">
      <alignment horizontal="center" vertical="center" wrapText="1"/>
      <protection locked="0"/>
    </xf>
    <xf numFmtId="0" fontId="3" fillId="4" borderId="2" xfId="0" applyFont="1" applyFill="1" applyBorder="1" applyAlignment="1" applyProtection="1">
      <alignment vertical="center" wrapText="1"/>
      <protection locked="0"/>
    </xf>
    <xf numFmtId="0" fontId="3" fillId="4" borderId="2" xfId="0" applyFont="1" applyFill="1" applyBorder="1" applyAlignment="1" applyProtection="1">
      <alignment horizontal="center" vertical="center" wrapText="1"/>
      <protection locked="0"/>
    </xf>
    <xf numFmtId="44" fontId="3" fillId="4" borderId="2" xfId="4" applyFont="1" applyFill="1" applyBorder="1" applyAlignment="1" applyProtection="1">
      <alignment vertical="center" wrapText="1"/>
      <protection locked="0"/>
    </xf>
    <xf numFmtId="44" fontId="3" fillId="4" borderId="2" xfId="4" applyFont="1" applyFill="1" applyBorder="1" applyAlignment="1" applyProtection="1">
      <alignment vertical="center"/>
      <protection locked="0"/>
    </xf>
    <xf numFmtId="0" fontId="3" fillId="0" borderId="4" xfId="0" applyFont="1" applyBorder="1" applyAlignment="1" applyProtection="1">
      <alignment horizontal="center" vertical="center"/>
      <protection locked="0"/>
    </xf>
    <xf numFmtId="0" fontId="3" fillId="0" borderId="2" xfId="0" applyFont="1" applyBorder="1" applyAlignment="1">
      <alignment vertical="center" wrapText="1"/>
    </xf>
    <xf numFmtId="1" fontId="3" fillId="0" borderId="13" xfId="0" applyNumberFormat="1" applyFont="1" applyBorder="1" applyAlignment="1" applyProtection="1">
      <alignment horizontal="center" vertical="center"/>
      <protection locked="0"/>
    </xf>
    <xf numFmtId="3" fontId="3" fillId="0" borderId="2" xfId="0" applyNumberFormat="1" applyFont="1" applyBorder="1" applyAlignment="1" applyProtection="1">
      <alignment horizontal="center" vertical="center"/>
      <protection locked="0"/>
    </xf>
    <xf numFmtId="1" fontId="3" fillId="0" borderId="2" xfId="0" applyNumberFormat="1" applyFont="1" applyBorder="1" applyAlignment="1" applyProtection="1">
      <alignment vertical="center"/>
      <protection locked="0"/>
    </xf>
    <xf numFmtId="44" fontId="3" fillId="0" borderId="2" xfId="4" applyFont="1" applyFill="1" applyBorder="1" applyAlignment="1" applyProtection="1">
      <alignment vertical="center"/>
      <protection locked="0"/>
    </xf>
    <xf numFmtId="9" fontId="3" fillId="0" borderId="2" xfId="1" applyFont="1" applyFill="1" applyBorder="1" applyAlignment="1" applyProtection="1">
      <alignment horizontal="center" vertical="center"/>
      <protection locked="0"/>
    </xf>
    <xf numFmtId="44" fontId="3" fillId="0" borderId="2" xfId="4" applyFont="1" applyFill="1" applyBorder="1" applyAlignment="1" applyProtection="1">
      <alignment vertical="center"/>
    </xf>
    <xf numFmtId="44" fontId="3" fillId="0" borderId="4" xfId="4" applyFont="1" applyFill="1" applyBorder="1" applyAlignment="1" applyProtection="1">
      <alignment vertical="center"/>
      <protection locked="0"/>
    </xf>
    <xf numFmtId="44" fontId="5" fillId="0" borderId="48" xfId="4" applyFont="1" applyFill="1" applyBorder="1" applyAlignment="1" applyProtection="1">
      <alignment vertical="center"/>
    </xf>
    <xf numFmtId="0" fontId="5" fillId="4" borderId="0" xfId="0" applyFont="1" applyFill="1" applyAlignment="1" applyProtection="1">
      <alignment horizontal="center" vertical="center" wrapText="1"/>
      <protection locked="0"/>
    </xf>
    <xf numFmtId="0" fontId="3" fillId="4" borderId="0" xfId="0" applyFont="1" applyFill="1" applyAlignment="1" applyProtection="1">
      <alignment vertical="center" wrapText="1"/>
      <protection locked="0"/>
    </xf>
    <xf numFmtId="0" fontId="3" fillId="4" borderId="0" xfId="0" applyFont="1" applyFill="1" applyAlignment="1" applyProtection="1">
      <alignment horizontal="center" vertical="center" wrapText="1"/>
      <protection locked="0"/>
    </xf>
    <xf numFmtId="44" fontId="3" fillId="4" borderId="0" xfId="4" applyFont="1" applyFill="1" applyBorder="1" applyAlignment="1" applyProtection="1">
      <alignment vertical="center" wrapText="1"/>
      <protection locked="0"/>
    </xf>
    <xf numFmtId="44" fontId="3" fillId="4" borderId="0" xfId="4" applyFont="1" applyFill="1" applyBorder="1" applyAlignment="1" applyProtection="1">
      <alignment vertical="center"/>
      <protection locked="0"/>
    </xf>
    <xf numFmtId="44" fontId="3" fillId="4" borderId="47" xfId="4" applyFont="1" applyFill="1" applyBorder="1" applyAlignment="1" applyProtection="1">
      <alignment vertical="center"/>
      <protection locked="0"/>
    </xf>
    <xf numFmtId="0" fontId="5" fillId="4" borderId="47" xfId="0" applyFont="1" applyFill="1" applyBorder="1" applyAlignment="1" applyProtection="1">
      <alignment horizontal="center" vertical="center" wrapText="1"/>
      <protection locked="0"/>
    </xf>
    <xf numFmtId="44" fontId="5" fillId="0" borderId="5" xfId="4" applyFont="1" applyFill="1" applyBorder="1" applyAlignment="1" applyProtection="1">
      <alignment vertical="center"/>
    </xf>
    <xf numFmtId="0" fontId="5" fillId="0" borderId="2" xfId="0" applyFont="1" applyBorder="1" applyAlignment="1">
      <alignment vertical="center" wrapText="1"/>
    </xf>
    <xf numFmtId="0" fontId="3" fillId="0" borderId="2" xfId="0" applyFont="1" applyBorder="1" applyAlignment="1">
      <alignment wrapText="1"/>
    </xf>
    <xf numFmtId="0" fontId="3" fillId="0" borderId="0" xfId="0" applyFont="1" applyAlignment="1" applyProtection="1">
      <alignment vertical="center" wrapText="1"/>
      <protection locked="0"/>
    </xf>
    <xf numFmtId="0" fontId="5" fillId="0" borderId="4" xfId="0" applyFont="1" applyBorder="1" applyAlignment="1" applyProtection="1">
      <alignment horizontal="center" vertical="center"/>
      <protection locked="0"/>
    </xf>
    <xf numFmtId="0" fontId="5" fillId="0" borderId="12" xfId="0" applyFont="1" applyBorder="1" applyAlignment="1">
      <alignment vertical="center"/>
    </xf>
    <xf numFmtId="0" fontId="5" fillId="0" borderId="47" xfId="0" applyFont="1" applyBorder="1" applyAlignment="1">
      <alignment vertical="center"/>
    </xf>
    <xf numFmtId="44" fontId="5" fillId="0" borderId="49" xfId="0" applyNumberFormat="1" applyFont="1" applyBorder="1" applyAlignment="1">
      <alignment vertical="center"/>
    </xf>
    <xf numFmtId="44" fontId="5" fillId="0" borderId="50" xfId="0" applyNumberFormat="1" applyFont="1" applyBorder="1" applyAlignment="1">
      <alignment vertical="center"/>
    </xf>
    <xf numFmtId="0" fontId="5" fillId="4" borderId="4" xfId="0" applyFont="1" applyFill="1" applyBorder="1" applyAlignment="1" applyProtection="1">
      <alignment horizontal="center" vertical="center"/>
      <protection locked="0"/>
    </xf>
    <xf numFmtId="0" fontId="5" fillId="4" borderId="12" xfId="0" applyFont="1" applyFill="1" applyBorder="1" applyAlignment="1">
      <alignment vertical="center"/>
    </xf>
    <xf numFmtId="0" fontId="5" fillId="4" borderId="13" xfId="0" applyFont="1" applyFill="1" applyBorder="1" applyAlignment="1">
      <alignment vertical="center"/>
    </xf>
    <xf numFmtId="44" fontId="5" fillId="4" borderId="4" xfId="0" applyNumberFormat="1" applyFont="1" applyFill="1" applyBorder="1" applyAlignment="1">
      <alignment vertical="center"/>
    </xf>
    <xf numFmtId="44" fontId="5" fillId="4" borderId="47" xfId="0" applyNumberFormat="1" applyFont="1" applyFill="1" applyBorder="1" applyAlignment="1">
      <alignment vertical="center"/>
    </xf>
    <xf numFmtId="0" fontId="3" fillId="0" borderId="17" xfId="0" applyFont="1" applyBorder="1" applyAlignment="1">
      <alignment horizontal="left" vertical="center" wrapText="1"/>
    </xf>
    <xf numFmtId="1" fontId="4" fillId="0" borderId="17" xfId="0" applyNumberFormat="1" applyFont="1" applyBorder="1" applyAlignment="1">
      <alignment horizontal="center" vertical="center" shrinkToFit="1"/>
    </xf>
    <xf numFmtId="0" fontId="5" fillId="0" borderId="0" xfId="0" applyFont="1" applyAlignment="1" applyProtection="1">
      <alignment horizontal="center" vertical="center"/>
      <protection locked="0"/>
    </xf>
    <xf numFmtId="0" fontId="5" fillId="0" borderId="0" xfId="0" applyFont="1" applyAlignment="1">
      <alignment vertical="center"/>
    </xf>
    <xf numFmtId="44" fontId="5" fillId="0" borderId="5" xfId="0" applyNumberFormat="1" applyFont="1" applyBorder="1" applyAlignment="1">
      <alignment vertical="center"/>
    </xf>
    <xf numFmtId="44" fontId="5" fillId="0" borderId="16" xfId="0" applyNumberFormat="1" applyFont="1" applyBorder="1" applyAlignment="1">
      <alignment vertical="center"/>
    </xf>
    <xf numFmtId="0" fontId="11" fillId="0" borderId="0" xfId="0" applyFont="1" applyAlignment="1" applyProtection="1">
      <alignment horizontal="center" vertical="center"/>
      <protection locked="0"/>
    </xf>
    <xf numFmtId="0" fontId="11" fillId="0" borderId="0" xfId="0" applyFont="1" applyAlignment="1" applyProtection="1">
      <alignment vertical="center" wrapText="1"/>
      <protection locked="0"/>
    </xf>
    <xf numFmtId="0" fontId="11" fillId="0" borderId="0" xfId="0" applyFont="1" applyAlignment="1" applyProtection="1">
      <alignment vertical="center"/>
      <protection locked="0"/>
    </xf>
    <xf numFmtId="44" fontId="11" fillId="0" borderId="0" xfId="4" applyFont="1" applyFill="1" applyAlignment="1" applyProtection="1">
      <alignment vertical="center"/>
      <protection locked="0"/>
    </xf>
    <xf numFmtId="44" fontId="11" fillId="0" borderId="0" xfId="4" applyFont="1" applyAlignment="1" applyProtection="1">
      <alignment vertical="center"/>
      <protection locked="0"/>
    </xf>
    <xf numFmtId="44" fontId="3" fillId="0" borderId="0" xfId="4" applyFont="1" applyFill="1" applyAlignment="1" applyProtection="1">
      <alignment vertical="center"/>
      <protection locked="0"/>
    </xf>
    <xf numFmtId="0" fontId="3" fillId="0" borderId="0" xfId="0" applyFont="1" applyAlignment="1" applyProtection="1">
      <alignment horizontal="center" vertical="center"/>
      <protection locked="0"/>
    </xf>
    <xf numFmtId="44" fontId="3" fillId="0" borderId="0" xfId="4" applyFont="1" applyAlignment="1" applyProtection="1">
      <alignment vertical="center"/>
      <protection locked="0"/>
    </xf>
    <xf numFmtId="44" fontId="11" fillId="0" borderId="14" xfId="4" applyFont="1" applyFill="1" applyBorder="1" applyAlignment="1" applyProtection="1">
      <alignment horizontal="center" vertical="center"/>
      <protection locked="0"/>
    </xf>
    <xf numFmtId="44" fontId="11" fillId="0" borderId="15" xfId="4" applyFont="1" applyFill="1" applyBorder="1" applyAlignment="1" applyProtection="1">
      <alignment horizontal="center" vertical="center"/>
      <protection locked="0"/>
    </xf>
    <xf numFmtId="44" fontId="11" fillId="0" borderId="16" xfId="4" applyFont="1" applyFill="1" applyBorder="1" applyAlignment="1" applyProtection="1">
      <alignment horizontal="center" vertical="center"/>
      <protection locked="0"/>
    </xf>
    <xf numFmtId="44" fontId="11" fillId="0" borderId="5" xfId="0" applyNumberFormat="1" applyFont="1" applyBorder="1" applyAlignment="1" applyProtection="1">
      <alignment vertical="center"/>
      <protection locked="0"/>
    </xf>
    <xf numFmtId="44" fontId="12" fillId="0" borderId="0" xfId="4" applyFont="1" applyFill="1" applyAlignment="1" applyProtection="1">
      <alignment vertical="center"/>
      <protection locked="0"/>
    </xf>
    <xf numFmtId="44" fontId="13" fillId="0" borderId="0" xfId="4" applyFont="1" applyAlignment="1" applyProtection="1">
      <alignment vertical="center"/>
      <protection locked="0"/>
    </xf>
    <xf numFmtId="0" fontId="3" fillId="0" borderId="3" xfId="0" applyFont="1" applyBorder="1" applyAlignment="1" applyProtection="1">
      <alignment horizontal="center" vertical="center"/>
      <protection locked="0"/>
    </xf>
    <xf numFmtId="0" fontId="3" fillId="0" borderId="11" xfId="0" applyFont="1" applyBorder="1" applyAlignment="1">
      <alignment vertical="center" wrapText="1"/>
    </xf>
    <xf numFmtId="1" fontId="3" fillId="0" borderId="10" xfId="0" applyNumberFormat="1" applyFont="1" applyBorder="1" applyAlignment="1" applyProtection="1">
      <alignment horizontal="center" vertical="center"/>
      <protection locked="0"/>
    </xf>
    <xf numFmtId="3" fontId="3" fillId="0" borderId="11" xfId="0" applyNumberFormat="1" applyFont="1" applyBorder="1" applyAlignment="1" applyProtection="1">
      <alignment horizontal="center" vertical="center"/>
      <protection locked="0"/>
    </xf>
    <xf numFmtId="1" fontId="3" fillId="0" borderId="11" xfId="0" applyNumberFormat="1" applyFont="1" applyBorder="1" applyAlignment="1" applyProtection="1">
      <alignment vertical="center"/>
      <protection locked="0"/>
    </xf>
    <xf numFmtId="44" fontId="3" fillId="0" borderId="11" xfId="4" applyFont="1" applyFill="1" applyBorder="1" applyAlignment="1" applyProtection="1">
      <alignment vertical="center"/>
      <protection locked="0"/>
    </xf>
    <xf numFmtId="44" fontId="3" fillId="0" borderId="11" xfId="4" applyFont="1" applyFill="1" applyBorder="1" applyAlignment="1" applyProtection="1">
      <alignment vertical="center"/>
    </xf>
    <xf numFmtId="44" fontId="5" fillId="0" borderId="9" xfId="4" applyFont="1" applyFill="1" applyBorder="1" applyAlignment="1" applyProtection="1">
      <alignment vertical="center"/>
    </xf>
    <xf numFmtId="0" fontId="5" fillId="4" borderId="4" xfId="0" applyFont="1" applyFill="1" applyBorder="1" applyAlignment="1" applyProtection="1">
      <alignment horizontal="center" vertical="center" wrapText="1"/>
      <protection locked="0"/>
    </xf>
    <xf numFmtId="0" fontId="3" fillId="4" borderId="12" xfId="0" applyFont="1" applyFill="1" applyBorder="1" applyAlignment="1" applyProtection="1">
      <alignment vertical="center" wrapText="1"/>
      <protection locked="0"/>
    </xf>
    <xf numFmtId="0" fontId="3" fillId="4" borderId="12" xfId="0" applyFont="1" applyFill="1" applyBorder="1" applyAlignment="1" applyProtection="1">
      <alignment horizontal="center" vertical="center" wrapText="1"/>
      <protection locked="0"/>
    </xf>
    <xf numFmtId="44" fontId="3" fillId="4" borderId="12" xfId="4" applyFont="1" applyFill="1" applyBorder="1" applyAlignment="1" applyProtection="1">
      <alignment vertical="center" wrapText="1"/>
      <protection locked="0"/>
    </xf>
    <xf numFmtId="44" fontId="3" fillId="4" borderId="12" xfId="4" applyFont="1" applyFill="1" applyBorder="1" applyAlignment="1" applyProtection="1">
      <alignment vertical="center"/>
      <protection locked="0"/>
    </xf>
    <xf numFmtId="44" fontId="3" fillId="4" borderId="13" xfId="4" applyFont="1" applyFill="1" applyBorder="1" applyAlignment="1" applyProtection="1">
      <alignment vertical="center"/>
      <protection locked="0"/>
    </xf>
    <xf numFmtId="0" fontId="5" fillId="4" borderId="43" xfId="0" applyFont="1" applyFill="1" applyBorder="1" applyAlignment="1" applyProtection="1">
      <alignment vertical="center" wrapText="1"/>
      <protection locked="0"/>
    </xf>
    <xf numFmtId="44" fontId="3" fillId="4" borderId="8" xfId="4" applyFont="1" applyFill="1" applyBorder="1" applyAlignment="1" applyProtection="1">
      <alignment vertical="center"/>
      <protection locked="0"/>
    </xf>
    <xf numFmtId="44" fontId="5" fillId="0" borderId="51" xfId="4" applyFont="1" applyFill="1" applyBorder="1" applyAlignment="1" applyProtection="1">
      <alignment vertical="center"/>
    </xf>
    <xf numFmtId="0" fontId="3" fillId="0" borderId="52" xfId="0" applyFont="1" applyBorder="1" applyAlignment="1" applyProtection="1">
      <alignment vertical="center"/>
      <protection locked="0"/>
    </xf>
    <xf numFmtId="44" fontId="3" fillId="0" borderId="12" xfId="4" applyFont="1" applyFill="1" applyBorder="1" applyAlignment="1" applyProtection="1">
      <alignment vertical="center" wrapText="1"/>
      <protection locked="0"/>
    </xf>
    <xf numFmtId="0" fontId="3" fillId="0" borderId="12" xfId="0" applyFont="1" applyBorder="1" applyAlignment="1" applyProtection="1">
      <alignment horizontal="center" vertical="center" wrapText="1"/>
      <protection locked="0"/>
    </xf>
    <xf numFmtId="44" fontId="3" fillId="0" borderId="12" xfId="4" applyFont="1" applyFill="1" applyBorder="1" applyAlignment="1" applyProtection="1">
      <alignment vertical="center"/>
      <protection locked="0"/>
    </xf>
    <xf numFmtId="44" fontId="3" fillId="0" borderId="13" xfId="4" applyFont="1" applyFill="1" applyBorder="1" applyAlignment="1" applyProtection="1">
      <alignment vertical="center"/>
      <protection locked="0"/>
    </xf>
  </cellXfs>
  <cellStyles count="5">
    <cellStyle name="Normalny" xfId="0" builtinId="0"/>
    <cellStyle name="Procentowy" xfId="1" builtinId="5"/>
    <cellStyle name="Procentowy 2" xfId="2" xr:uid="{00000000-0005-0000-0000-000002000000}"/>
    <cellStyle name="Procentowy 2 2" xfId="3" xr:uid="{00000000-0005-0000-0000-000003000000}"/>
    <cellStyle name="Walutowy" xfId="4"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FFC000"/>
  </sheetPr>
  <dimension ref="A1:R38"/>
  <sheetViews>
    <sheetView tabSelected="1" view="pageLayout" topLeftCell="A32" zoomScale="85" zoomScaleNormal="100" zoomScalePageLayoutView="85" workbookViewId="0">
      <selection activeCell="A33" sqref="A33"/>
    </sheetView>
  </sheetViews>
  <sheetFormatPr defaultColWidth="9.140625" defaultRowHeight="12.75" x14ac:dyDescent="0.2"/>
  <cols>
    <col min="1" max="1" width="6.28515625" style="185" customWidth="1"/>
    <col min="2" max="2" width="55.140625" style="186" customWidth="1"/>
    <col min="3" max="3" width="6.28515625" style="187" customWidth="1"/>
    <col min="4" max="4" width="5.42578125" style="185" bestFit="1" customWidth="1"/>
    <col min="5" max="5" width="8.28515625" style="185" customWidth="1"/>
    <col min="6" max="6" width="8.85546875" style="187" customWidth="1"/>
    <col min="7" max="7" width="6.85546875" style="188" customWidth="1"/>
    <col min="8" max="8" width="5.7109375" style="185" customWidth="1"/>
    <col min="9" max="9" width="9.140625" style="189" customWidth="1"/>
    <col min="10" max="11" width="8.7109375" style="187" customWidth="1"/>
    <col min="12" max="12" width="7.28515625" style="187" customWidth="1"/>
    <col min="13" max="13" width="11.7109375" style="190" hidden="1" customWidth="1"/>
    <col min="14" max="14" width="5.7109375" style="191" hidden="1" customWidth="1"/>
    <col min="15" max="15" width="10.85546875" style="192" hidden="1" customWidth="1"/>
    <col min="16" max="16" width="18.7109375" style="10" hidden="1" customWidth="1"/>
    <col min="17" max="17" width="8" style="10" hidden="1" customWidth="1"/>
    <col min="18" max="16384" width="9.140625" style="10"/>
  </cols>
  <sheetData>
    <row r="1" spans="1:17" ht="78" customHeight="1" x14ac:dyDescent="0.2">
      <c r="A1" s="100" t="s">
        <v>0</v>
      </c>
      <c r="B1" s="101" t="s">
        <v>26</v>
      </c>
      <c r="C1" s="102" t="s">
        <v>1</v>
      </c>
      <c r="D1" s="103" t="s">
        <v>2</v>
      </c>
      <c r="E1" s="104" t="s">
        <v>3</v>
      </c>
      <c r="F1" s="105" t="s">
        <v>4</v>
      </c>
      <c r="G1" s="106" t="s">
        <v>13</v>
      </c>
      <c r="H1" s="105" t="s">
        <v>25</v>
      </c>
      <c r="I1" s="106" t="s">
        <v>6</v>
      </c>
      <c r="J1" s="107" t="s">
        <v>7</v>
      </c>
      <c r="K1" s="98" t="s">
        <v>8</v>
      </c>
      <c r="L1" s="99" t="s">
        <v>97</v>
      </c>
      <c r="M1" s="108" t="s">
        <v>8</v>
      </c>
      <c r="N1" s="7" t="s">
        <v>13</v>
      </c>
      <c r="O1" s="6" t="s">
        <v>5</v>
      </c>
      <c r="P1" s="8" t="s">
        <v>6</v>
      </c>
      <c r="Q1" s="9" t="s">
        <v>7</v>
      </c>
    </row>
    <row r="2" spans="1:17" s="119" customFormat="1" x14ac:dyDescent="0.2">
      <c r="A2" s="109">
        <v>1</v>
      </c>
      <c r="B2" s="101">
        <v>2</v>
      </c>
      <c r="C2" s="110">
        <v>3</v>
      </c>
      <c r="D2" s="111">
        <v>4</v>
      </c>
      <c r="E2" s="112">
        <v>5</v>
      </c>
      <c r="F2" s="113">
        <v>6</v>
      </c>
      <c r="G2" s="114">
        <v>7</v>
      </c>
      <c r="H2" s="113">
        <v>8</v>
      </c>
      <c r="I2" s="114">
        <v>9</v>
      </c>
      <c r="J2" s="113">
        <v>10</v>
      </c>
      <c r="K2" s="113">
        <v>11</v>
      </c>
      <c r="L2" s="113">
        <v>12</v>
      </c>
      <c r="M2" s="115" t="s">
        <v>9</v>
      </c>
      <c r="N2" s="116">
        <v>8</v>
      </c>
      <c r="O2" s="117" t="s">
        <v>10</v>
      </c>
      <c r="P2" s="118" t="s">
        <v>11</v>
      </c>
      <c r="Q2" s="118" t="s">
        <v>12</v>
      </c>
    </row>
    <row r="3" spans="1:17" s="119" customFormat="1" x14ac:dyDescent="0.2">
      <c r="A3" s="120"/>
      <c r="B3" s="121"/>
      <c r="C3" s="122"/>
      <c r="D3" s="123"/>
      <c r="E3" s="124" t="s">
        <v>96</v>
      </c>
      <c r="F3" s="124"/>
      <c r="G3" s="124"/>
      <c r="H3" s="124"/>
      <c r="I3" s="124"/>
      <c r="J3" s="124"/>
      <c r="K3" s="124"/>
      <c r="L3" s="124"/>
      <c r="M3" s="125"/>
      <c r="N3" s="126"/>
      <c r="O3" s="127"/>
      <c r="P3" s="128"/>
      <c r="Q3" s="128"/>
    </row>
    <row r="4" spans="1:17" ht="18" customHeight="1" thickBot="1" x14ac:dyDescent="0.25">
      <c r="A4" s="129"/>
      <c r="B4" s="130" t="s">
        <v>14</v>
      </c>
      <c r="C4" s="131"/>
      <c r="D4" s="132"/>
      <c r="E4" s="132"/>
      <c r="F4" s="131"/>
      <c r="G4" s="133"/>
      <c r="H4" s="132"/>
      <c r="I4" s="133"/>
      <c r="J4" s="133"/>
      <c r="K4" s="133"/>
      <c r="L4" s="133"/>
      <c r="M4" s="2"/>
      <c r="N4" s="1"/>
      <c r="O4" s="2"/>
      <c r="P4" s="2"/>
      <c r="Q4" s="2"/>
    </row>
    <row r="5" spans="1:17" ht="318.75" x14ac:dyDescent="0.2">
      <c r="A5" s="134">
        <v>1</v>
      </c>
      <c r="B5" s="135" t="s">
        <v>46</v>
      </c>
      <c r="C5" s="136" t="s">
        <v>16</v>
      </c>
      <c r="D5" s="137">
        <v>100</v>
      </c>
      <c r="E5" s="137"/>
      <c r="F5" s="138"/>
      <c r="G5" s="139"/>
      <c r="H5" s="11">
        <v>0.08</v>
      </c>
      <c r="I5" s="140">
        <f>(G5*H5)+G5</f>
        <v>0</v>
      </c>
      <c r="J5" s="141">
        <f>D5*G5</f>
        <v>0</v>
      </c>
      <c r="K5" s="142">
        <f>(I5*G5)+I5</f>
        <v>0</v>
      </c>
      <c r="L5" s="142"/>
      <c r="M5" s="15">
        <v>320</v>
      </c>
      <c r="N5" s="11">
        <v>0.08</v>
      </c>
      <c r="O5" s="4">
        <f>M5*1.08</f>
        <v>345.6</v>
      </c>
      <c r="P5" s="3">
        <f>D5*M5</f>
        <v>32000</v>
      </c>
      <c r="Q5" s="3">
        <f>D5*O5</f>
        <v>34560</v>
      </c>
    </row>
    <row r="6" spans="1:17" ht="18" customHeight="1" x14ac:dyDescent="0.2">
      <c r="A6" s="143"/>
      <c r="B6" s="130" t="s">
        <v>15</v>
      </c>
      <c r="C6" s="144"/>
      <c r="D6" s="145"/>
      <c r="E6" s="145"/>
      <c r="F6" s="144"/>
      <c r="G6" s="146"/>
      <c r="H6" s="145"/>
      <c r="I6" s="147"/>
      <c r="J6" s="146"/>
      <c r="K6" s="146"/>
      <c r="L6" s="147"/>
      <c r="M6" s="2"/>
      <c r="N6" s="1"/>
      <c r="O6" s="5"/>
      <c r="P6" s="5">
        <f t="shared" ref="P6:P28" si="0">D6*M6</f>
        <v>0</v>
      </c>
      <c r="Q6" s="5">
        <f t="shared" ref="Q6:Q28" si="1">D6*O6</f>
        <v>0</v>
      </c>
    </row>
    <row r="7" spans="1:17" ht="255.75" thickBot="1" x14ac:dyDescent="0.25">
      <c r="A7" s="148">
        <v>1</v>
      </c>
      <c r="B7" s="149" t="s">
        <v>47</v>
      </c>
      <c r="C7" s="150" t="s">
        <v>16</v>
      </c>
      <c r="D7" s="151">
        <v>100</v>
      </c>
      <c r="E7" s="151"/>
      <c r="F7" s="152"/>
      <c r="G7" s="153"/>
      <c r="H7" s="154">
        <v>0.08</v>
      </c>
      <c r="I7" s="155">
        <f>(G7*H7)+G7</f>
        <v>0</v>
      </c>
      <c r="J7" s="156">
        <f t="shared" ref="J7:J26" si="2">D7*G7</f>
        <v>0</v>
      </c>
      <c r="K7" s="157">
        <f>(I7*G7)+I7</f>
        <v>0</v>
      </c>
      <c r="L7" s="157"/>
      <c r="M7" s="16"/>
      <c r="N7" s="17">
        <v>0.08</v>
      </c>
      <c r="O7" s="18">
        <f>M7*1.08</f>
        <v>0</v>
      </c>
      <c r="P7" s="14">
        <f t="shared" si="0"/>
        <v>0</v>
      </c>
      <c r="Q7" s="14">
        <f t="shared" si="1"/>
        <v>0</v>
      </c>
    </row>
    <row r="8" spans="1:17" ht="18" customHeight="1" thickBot="1" x14ac:dyDescent="0.25">
      <c r="A8" s="158"/>
      <c r="B8" s="130" t="s">
        <v>17</v>
      </c>
      <c r="C8" s="159"/>
      <c r="D8" s="160"/>
      <c r="E8" s="160"/>
      <c r="F8" s="159"/>
      <c r="G8" s="161"/>
      <c r="H8" s="160"/>
      <c r="I8" s="162"/>
      <c r="J8" s="162"/>
      <c r="K8" s="162"/>
      <c r="L8" s="162"/>
      <c r="M8" s="2"/>
      <c r="N8" s="1"/>
      <c r="O8" s="5"/>
      <c r="P8" s="5">
        <f t="shared" si="0"/>
        <v>0</v>
      </c>
      <c r="Q8" s="5">
        <f t="shared" si="1"/>
        <v>0</v>
      </c>
    </row>
    <row r="9" spans="1:17" ht="127.5" x14ac:dyDescent="0.2">
      <c r="A9" s="134">
        <v>1</v>
      </c>
      <c r="B9" s="135" t="s">
        <v>28</v>
      </c>
      <c r="C9" s="136" t="s">
        <v>16</v>
      </c>
      <c r="D9" s="137">
        <v>100</v>
      </c>
      <c r="E9" s="137"/>
      <c r="F9" s="138"/>
      <c r="G9" s="139"/>
      <c r="H9" s="11">
        <v>0.08</v>
      </c>
      <c r="I9" s="140">
        <f>(G9*H9)+G9</f>
        <v>0</v>
      </c>
      <c r="J9" s="4">
        <f t="shared" si="2"/>
        <v>0</v>
      </c>
      <c r="K9" s="142">
        <f>(I9*G9)+I9</f>
        <v>0</v>
      </c>
      <c r="L9" s="142"/>
      <c r="M9" s="13">
        <v>2000</v>
      </c>
      <c r="N9" s="12">
        <v>0.08</v>
      </c>
      <c r="O9" s="5">
        <f>M9*1.08</f>
        <v>2160</v>
      </c>
      <c r="P9" s="5">
        <f t="shared" si="0"/>
        <v>200000</v>
      </c>
      <c r="Q9" s="5">
        <f t="shared" si="1"/>
        <v>216000</v>
      </c>
    </row>
    <row r="10" spans="1:17" ht="18" customHeight="1" x14ac:dyDescent="0.2">
      <c r="A10" s="207"/>
      <c r="B10" s="130" t="s">
        <v>18</v>
      </c>
      <c r="C10" s="208"/>
      <c r="D10" s="209"/>
      <c r="E10" s="209"/>
      <c r="F10" s="208"/>
      <c r="G10" s="210"/>
      <c r="H10" s="209"/>
      <c r="I10" s="211"/>
      <c r="J10" s="211"/>
      <c r="K10" s="211"/>
      <c r="L10" s="211"/>
      <c r="M10" s="217"/>
      <c r="N10" s="218"/>
      <c r="O10" s="219"/>
      <c r="P10" s="219">
        <f t="shared" si="0"/>
        <v>0</v>
      </c>
      <c r="Q10" s="220">
        <f t="shared" si="1"/>
        <v>0</v>
      </c>
    </row>
    <row r="11" spans="1:17" ht="286.5" customHeight="1" x14ac:dyDescent="0.2">
      <c r="A11" s="199">
        <v>1</v>
      </c>
      <c r="B11" s="200" t="s">
        <v>29</v>
      </c>
      <c r="C11" s="201" t="s">
        <v>16</v>
      </c>
      <c r="D11" s="202">
        <v>100</v>
      </c>
      <c r="E11" s="202"/>
      <c r="F11" s="203"/>
      <c r="G11" s="204"/>
      <c r="H11" s="17">
        <v>0.08</v>
      </c>
      <c r="I11" s="205">
        <f>(G11*H11)+G11</f>
        <v>0</v>
      </c>
      <c r="J11" s="18">
        <f t="shared" si="2"/>
        <v>0</v>
      </c>
      <c r="K11" s="206">
        <f>(I11*G11)+I11</f>
        <v>0</v>
      </c>
      <c r="L11" s="206"/>
      <c r="M11" s="13">
        <v>2850</v>
      </c>
      <c r="N11" s="12">
        <v>0.08</v>
      </c>
      <c r="O11" s="5">
        <f>M11*1.08</f>
        <v>3078</v>
      </c>
      <c r="P11" s="5">
        <f t="shared" si="0"/>
        <v>285000</v>
      </c>
      <c r="Q11" s="5">
        <f t="shared" si="1"/>
        <v>307800</v>
      </c>
    </row>
    <row r="12" spans="1:17" ht="18" customHeight="1" x14ac:dyDescent="0.2">
      <c r="A12" s="207"/>
      <c r="B12" s="130" t="s">
        <v>19</v>
      </c>
      <c r="C12" s="208"/>
      <c r="D12" s="209"/>
      <c r="E12" s="209"/>
      <c r="F12" s="208"/>
      <c r="G12" s="210"/>
      <c r="H12" s="209"/>
      <c r="I12" s="211"/>
      <c r="J12" s="211"/>
      <c r="K12" s="211"/>
      <c r="L12" s="211"/>
      <c r="M12" s="217"/>
      <c r="N12" s="218"/>
      <c r="O12" s="219"/>
      <c r="P12" s="219">
        <f t="shared" si="0"/>
        <v>0</v>
      </c>
      <c r="Q12" s="220">
        <f t="shared" si="1"/>
        <v>0</v>
      </c>
    </row>
    <row r="13" spans="1:17" ht="336.75" customHeight="1" x14ac:dyDescent="0.2">
      <c r="A13" s="199">
        <v>1</v>
      </c>
      <c r="B13" s="200" t="s">
        <v>30</v>
      </c>
      <c r="C13" s="201" t="s">
        <v>16</v>
      </c>
      <c r="D13" s="202">
        <v>20</v>
      </c>
      <c r="E13" s="202"/>
      <c r="F13" s="203"/>
      <c r="G13" s="204"/>
      <c r="H13" s="17">
        <v>0.08</v>
      </c>
      <c r="I13" s="205">
        <f>(G13*H13)+G13</f>
        <v>0</v>
      </c>
      <c r="J13" s="18">
        <f t="shared" si="2"/>
        <v>0</v>
      </c>
      <c r="K13" s="206">
        <f>(I13*G13)+I13</f>
        <v>0</v>
      </c>
      <c r="L13" s="206"/>
      <c r="M13" s="5"/>
      <c r="N13" s="12">
        <v>0.08</v>
      </c>
      <c r="O13" s="5">
        <f>M13*1.08</f>
        <v>0</v>
      </c>
      <c r="P13" s="5">
        <f t="shared" si="0"/>
        <v>0</v>
      </c>
      <c r="Q13" s="5">
        <f t="shared" si="1"/>
        <v>0</v>
      </c>
    </row>
    <row r="14" spans="1:17" ht="18" customHeight="1" x14ac:dyDescent="0.2">
      <c r="A14" s="207"/>
      <c r="B14" s="130" t="s">
        <v>20</v>
      </c>
      <c r="C14" s="208"/>
      <c r="D14" s="209"/>
      <c r="E14" s="209"/>
      <c r="F14" s="208"/>
      <c r="G14" s="210"/>
      <c r="H14" s="209"/>
      <c r="I14" s="211"/>
      <c r="J14" s="211"/>
      <c r="K14" s="211"/>
      <c r="L14" s="212"/>
      <c r="M14" s="2"/>
      <c r="N14" s="1"/>
      <c r="O14" s="5"/>
      <c r="P14" s="5">
        <f t="shared" si="0"/>
        <v>0</v>
      </c>
      <c r="Q14" s="5">
        <f t="shared" si="1"/>
        <v>0</v>
      </c>
    </row>
    <row r="15" spans="1:17" ht="267.75" x14ac:dyDescent="0.2">
      <c r="A15" s="199">
        <v>1</v>
      </c>
      <c r="B15" s="200" t="s">
        <v>90</v>
      </c>
      <c r="C15" s="201" t="s">
        <v>16</v>
      </c>
      <c r="D15" s="202">
        <v>150</v>
      </c>
      <c r="E15" s="202"/>
      <c r="F15" s="203"/>
      <c r="G15" s="204"/>
      <c r="H15" s="17">
        <v>0.08</v>
      </c>
      <c r="I15" s="205">
        <f>(G15*H15)+G15</f>
        <v>0</v>
      </c>
      <c r="J15" s="18">
        <f t="shared" si="2"/>
        <v>0</v>
      </c>
      <c r="K15" s="206">
        <f>(I15*G15)+I15</f>
        <v>0</v>
      </c>
      <c r="L15" s="206"/>
      <c r="M15" s="13">
        <v>4850</v>
      </c>
      <c r="N15" s="12">
        <v>0.08</v>
      </c>
      <c r="O15" s="5">
        <f>M15*1.08</f>
        <v>5238</v>
      </c>
      <c r="P15" s="5">
        <f t="shared" si="0"/>
        <v>727500</v>
      </c>
      <c r="Q15" s="5">
        <f t="shared" si="1"/>
        <v>785700</v>
      </c>
    </row>
    <row r="16" spans="1:17" ht="18" customHeight="1" thickBot="1" x14ac:dyDescent="0.25">
      <c r="A16" s="129"/>
      <c r="B16" s="130" t="s">
        <v>21</v>
      </c>
      <c r="C16" s="131"/>
      <c r="D16" s="132"/>
      <c r="E16" s="132"/>
      <c r="F16" s="131"/>
      <c r="G16" s="133"/>
      <c r="H16" s="132"/>
      <c r="I16" s="163"/>
      <c r="J16" s="163"/>
      <c r="K16" s="163"/>
      <c r="L16" s="214"/>
      <c r="M16" s="2"/>
      <c r="N16" s="1"/>
      <c r="O16" s="5"/>
      <c r="P16" s="5">
        <f t="shared" si="0"/>
        <v>0</v>
      </c>
      <c r="Q16" s="5">
        <f t="shared" si="1"/>
        <v>0</v>
      </c>
    </row>
    <row r="17" spans="1:18" ht="190.5" customHeight="1" x14ac:dyDescent="0.2">
      <c r="A17" s="148">
        <v>1</v>
      </c>
      <c r="B17" s="149" t="s">
        <v>31</v>
      </c>
      <c r="C17" s="150" t="s">
        <v>16</v>
      </c>
      <c r="D17" s="151">
        <v>200</v>
      </c>
      <c r="E17" s="151"/>
      <c r="F17" s="152"/>
      <c r="G17" s="153"/>
      <c r="H17" s="154">
        <v>0.08</v>
      </c>
      <c r="I17" s="155">
        <f>(G17*H17)+G17</f>
        <v>0</v>
      </c>
      <c r="J17" s="156">
        <f t="shared" si="2"/>
        <v>0</v>
      </c>
      <c r="K17" s="215">
        <f>(J17*H17)+J17</f>
        <v>0</v>
      </c>
      <c r="L17" s="216"/>
      <c r="M17" s="13">
        <v>4850</v>
      </c>
      <c r="N17" s="12">
        <v>0.08</v>
      </c>
      <c r="O17" s="5">
        <f>M17*1.08</f>
        <v>5238</v>
      </c>
      <c r="P17" s="5">
        <f t="shared" si="0"/>
        <v>970000</v>
      </c>
      <c r="Q17" s="5">
        <f t="shared" si="1"/>
        <v>1047600</v>
      </c>
    </row>
    <row r="18" spans="1:18" ht="18" customHeight="1" thickBot="1" x14ac:dyDescent="0.25">
      <c r="A18" s="158"/>
      <c r="B18" s="213" t="s">
        <v>22</v>
      </c>
      <c r="C18" s="159"/>
      <c r="D18" s="160"/>
      <c r="E18" s="160"/>
      <c r="F18" s="159"/>
      <c r="G18" s="161"/>
      <c r="H18" s="160"/>
      <c r="I18" s="162"/>
      <c r="J18" s="162"/>
      <c r="K18" s="162"/>
      <c r="L18" s="162"/>
      <c r="M18" s="2"/>
      <c r="N18" s="1"/>
      <c r="O18" s="5"/>
      <c r="P18" s="5">
        <f t="shared" si="0"/>
        <v>0</v>
      </c>
      <c r="Q18" s="5">
        <f t="shared" si="1"/>
        <v>0</v>
      </c>
    </row>
    <row r="19" spans="1:18" ht="204" x14ac:dyDescent="0.2">
      <c r="A19" s="134">
        <v>1</v>
      </c>
      <c r="B19" s="135" t="s">
        <v>32</v>
      </c>
      <c r="C19" s="136" t="s">
        <v>16</v>
      </c>
      <c r="D19" s="137">
        <v>150</v>
      </c>
      <c r="E19" s="137"/>
      <c r="F19" s="138"/>
      <c r="G19" s="139"/>
      <c r="H19" s="11">
        <v>0.08</v>
      </c>
      <c r="I19" s="140">
        <f>(G19*H19)+G19</f>
        <v>0</v>
      </c>
      <c r="J19" s="4">
        <f t="shared" si="2"/>
        <v>0</v>
      </c>
      <c r="K19" s="142">
        <f>(I19*G19)+I19</f>
        <v>0</v>
      </c>
      <c r="L19" s="142"/>
      <c r="M19" s="13">
        <v>1900</v>
      </c>
      <c r="N19" s="12">
        <v>0.08</v>
      </c>
      <c r="O19" s="5">
        <f>M19*1.08</f>
        <v>2052</v>
      </c>
      <c r="P19" s="5">
        <f t="shared" si="0"/>
        <v>285000</v>
      </c>
      <c r="Q19" s="5">
        <f t="shared" si="1"/>
        <v>307800</v>
      </c>
    </row>
    <row r="20" spans="1:18" ht="18" customHeight="1" thickBot="1" x14ac:dyDescent="0.25">
      <c r="A20" s="164"/>
      <c r="B20" s="130" t="s">
        <v>23</v>
      </c>
      <c r="C20" s="131"/>
      <c r="D20" s="132"/>
      <c r="E20" s="132"/>
      <c r="F20" s="131"/>
      <c r="G20" s="133"/>
      <c r="H20" s="132"/>
      <c r="I20" s="163"/>
      <c r="J20" s="163"/>
      <c r="K20" s="163"/>
      <c r="L20" s="163"/>
      <c r="M20" s="2"/>
      <c r="N20" s="1"/>
      <c r="O20" s="5"/>
      <c r="P20" s="5">
        <f t="shared" si="0"/>
        <v>0</v>
      </c>
      <c r="Q20" s="5">
        <f t="shared" si="1"/>
        <v>0</v>
      </c>
    </row>
    <row r="21" spans="1:18" ht="210" customHeight="1" thickBot="1" x14ac:dyDescent="0.25">
      <c r="A21" s="148">
        <v>1</v>
      </c>
      <c r="B21" s="149" t="s">
        <v>39</v>
      </c>
      <c r="C21" s="150" t="s">
        <v>16</v>
      </c>
      <c r="D21" s="151">
        <v>300</v>
      </c>
      <c r="E21" s="151"/>
      <c r="F21" s="152"/>
      <c r="G21" s="153"/>
      <c r="H21" s="154">
        <v>0.08</v>
      </c>
      <c r="I21" s="155">
        <f>(G21*H21)+G21</f>
        <v>0</v>
      </c>
      <c r="J21" s="156">
        <f t="shared" si="2"/>
        <v>0</v>
      </c>
      <c r="K21" s="165">
        <f>(I21*G21)+I21</f>
        <v>0</v>
      </c>
      <c r="L21" s="165"/>
      <c r="M21" s="13">
        <v>320</v>
      </c>
      <c r="N21" s="12">
        <v>0.08</v>
      </c>
      <c r="O21" s="5">
        <f>M21*1.08</f>
        <v>345.6</v>
      </c>
      <c r="P21" s="5">
        <f t="shared" si="0"/>
        <v>96000</v>
      </c>
      <c r="Q21" s="5">
        <f t="shared" si="1"/>
        <v>103680</v>
      </c>
    </row>
    <row r="22" spans="1:18" ht="18" customHeight="1" thickBot="1" x14ac:dyDescent="0.25">
      <c r="A22" s="158"/>
      <c r="B22" s="130" t="s">
        <v>24</v>
      </c>
      <c r="C22" s="159"/>
      <c r="D22" s="160"/>
      <c r="E22" s="160"/>
      <c r="F22" s="159"/>
      <c r="G22" s="161"/>
      <c r="H22" s="160"/>
      <c r="I22" s="162"/>
      <c r="J22" s="162"/>
      <c r="K22" s="162"/>
      <c r="L22" s="162"/>
      <c r="M22" s="2"/>
      <c r="N22" s="1"/>
      <c r="O22" s="5"/>
      <c r="P22" s="5">
        <f t="shared" si="0"/>
        <v>0</v>
      </c>
      <c r="Q22" s="5">
        <f t="shared" si="1"/>
        <v>0</v>
      </c>
    </row>
    <row r="23" spans="1:18" ht="166.5" thickBot="1" x14ac:dyDescent="0.25">
      <c r="A23" s="148"/>
      <c r="B23" s="166" t="s">
        <v>98</v>
      </c>
      <c r="C23" s="150"/>
      <c r="D23" s="151"/>
      <c r="E23" s="151"/>
      <c r="F23" s="152"/>
      <c r="G23" s="153"/>
      <c r="H23" s="154"/>
      <c r="I23" s="155">
        <f>(G23*H23)+G23</f>
        <v>0</v>
      </c>
      <c r="J23" s="156"/>
      <c r="K23" s="165">
        <f>(I23*G23)+I23</f>
        <v>0</v>
      </c>
      <c r="L23" s="165"/>
      <c r="M23" s="13">
        <v>200</v>
      </c>
      <c r="N23" s="12">
        <v>0.08</v>
      </c>
      <c r="O23" s="5">
        <f>M23*1.08</f>
        <v>216</v>
      </c>
      <c r="P23" s="5">
        <f t="shared" si="0"/>
        <v>0</v>
      </c>
      <c r="Q23" s="5">
        <f t="shared" si="1"/>
        <v>0</v>
      </c>
    </row>
    <row r="24" spans="1:18" ht="26.25" thickBot="1" x14ac:dyDescent="0.25">
      <c r="A24" s="148">
        <v>1</v>
      </c>
      <c r="B24" s="167" t="s">
        <v>35</v>
      </c>
      <c r="C24" s="150" t="s">
        <v>33</v>
      </c>
      <c r="D24" s="151">
        <v>600</v>
      </c>
      <c r="E24" s="151"/>
      <c r="F24" s="152"/>
      <c r="G24" s="153"/>
      <c r="H24" s="154">
        <v>0.08</v>
      </c>
      <c r="I24" s="155">
        <f t="shared" ref="I24:I27" si="3">(G24*H24)+G24</f>
        <v>0</v>
      </c>
      <c r="J24" s="156">
        <f t="shared" ref="J24" si="4">D24*G24</f>
        <v>0</v>
      </c>
      <c r="K24" s="165">
        <f t="shared" ref="K24:L27" si="5">(I24*G24)+I24</f>
        <v>0</v>
      </c>
      <c r="L24" s="165"/>
      <c r="M24" s="5"/>
      <c r="N24" s="12">
        <v>0.08</v>
      </c>
      <c r="O24" s="5">
        <f>M24*1.08</f>
        <v>0</v>
      </c>
      <c r="P24" s="5">
        <f t="shared" si="0"/>
        <v>0</v>
      </c>
      <c r="Q24" s="5">
        <f t="shared" si="1"/>
        <v>0</v>
      </c>
    </row>
    <row r="25" spans="1:18" ht="26.25" thickBot="1" x14ac:dyDescent="0.25">
      <c r="A25" s="148">
        <v>2</v>
      </c>
      <c r="B25" s="167" t="s">
        <v>34</v>
      </c>
      <c r="C25" s="150" t="s">
        <v>33</v>
      </c>
      <c r="D25" s="151">
        <v>600</v>
      </c>
      <c r="E25" s="151"/>
      <c r="F25" s="152"/>
      <c r="G25" s="153"/>
      <c r="H25" s="154">
        <v>0.08</v>
      </c>
      <c r="I25" s="155">
        <f t="shared" si="3"/>
        <v>0</v>
      </c>
      <c r="J25" s="156">
        <f t="shared" si="2"/>
        <v>0</v>
      </c>
      <c r="K25" s="165">
        <f t="shared" si="5"/>
        <v>0</v>
      </c>
      <c r="L25" s="165"/>
      <c r="M25" s="5"/>
      <c r="N25" s="12">
        <v>0.08</v>
      </c>
      <c r="O25" s="5">
        <f>M25*1.08</f>
        <v>0</v>
      </c>
      <c r="P25" s="5">
        <f t="shared" si="0"/>
        <v>0</v>
      </c>
      <c r="Q25" s="5">
        <f t="shared" si="1"/>
        <v>0</v>
      </c>
    </row>
    <row r="26" spans="1:18" ht="26.25" thickBot="1" x14ac:dyDescent="0.25">
      <c r="A26" s="148">
        <v>3</v>
      </c>
      <c r="B26" s="149" t="s">
        <v>36</v>
      </c>
      <c r="C26" s="150" t="s">
        <v>33</v>
      </c>
      <c r="D26" s="151">
        <v>150</v>
      </c>
      <c r="E26" s="151"/>
      <c r="F26" s="152"/>
      <c r="G26" s="153"/>
      <c r="H26" s="154">
        <v>0.08</v>
      </c>
      <c r="I26" s="155">
        <f t="shared" si="3"/>
        <v>0</v>
      </c>
      <c r="J26" s="156">
        <f t="shared" si="2"/>
        <v>0</v>
      </c>
      <c r="K26" s="165">
        <f t="shared" si="5"/>
        <v>0</v>
      </c>
      <c r="L26" s="165"/>
      <c r="M26" s="5">
        <v>950</v>
      </c>
      <c r="N26" s="12">
        <v>0.08</v>
      </c>
      <c r="O26" s="5">
        <f>M26*1.08</f>
        <v>1026</v>
      </c>
      <c r="P26" s="5">
        <f t="shared" si="0"/>
        <v>142500</v>
      </c>
      <c r="Q26" s="5">
        <f t="shared" si="1"/>
        <v>153900</v>
      </c>
    </row>
    <row r="27" spans="1:18" ht="63.75" customHeight="1" thickBot="1" x14ac:dyDescent="0.25">
      <c r="A27" s="148">
        <v>4</v>
      </c>
      <c r="B27" s="149" t="s">
        <v>37</v>
      </c>
      <c r="C27" s="150" t="s">
        <v>38</v>
      </c>
      <c r="D27" s="151">
        <v>300</v>
      </c>
      <c r="E27" s="151"/>
      <c r="F27" s="152"/>
      <c r="G27" s="153"/>
      <c r="H27" s="154">
        <v>0.08</v>
      </c>
      <c r="I27" s="155">
        <f t="shared" si="3"/>
        <v>0</v>
      </c>
      <c r="J27" s="4">
        <f t="shared" ref="J27" si="6">D27*G27</f>
        <v>0</v>
      </c>
      <c r="K27" s="142">
        <f t="shared" si="5"/>
        <v>0</v>
      </c>
      <c r="L27" s="142"/>
      <c r="M27" s="5">
        <v>950</v>
      </c>
      <c r="N27" s="12">
        <v>0.08</v>
      </c>
      <c r="O27" s="5">
        <f>M27*1.08</f>
        <v>1026</v>
      </c>
      <c r="P27" s="5">
        <f t="shared" ref="P27" si="7">D27*M27</f>
        <v>285000</v>
      </c>
      <c r="Q27" s="5">
        <f t="shared" ref="Q27" si="8">D27*O27</f>
        <v>307800</v>
      </c>
      <c r="R27" s="168"/>
    </row>
    <row r="28" spans="1:18" ht="16.5" customHeight="1" x14ac:dyDescent="0.2">
      <c r="A28" s="169" t="s">
        <v>27</v>
      </c>
      <c r="B28" s="170"/>
      <c r="C28" s="170"/>
      <c r="D28" s="170"/>
      <c r="E28" s="170"/>
      <c r="F28" s="170"/>
      <c r="G28" s="171"/>
      <c r="H28" s="171"/>
      <c r="I28" s="171"/>
      <c r="J28" s="172">
        <f>SUM(J24:J27)</f>
        <v>0</v>
      </c>
      <c r="K28" s="173">
        <f>SUM(K24:K27)</f>
        <v>0</v>
      </c>
      <c r="L28" s="173"/>
      <c r="M28" s="5"/>
      <c r="N28" s="10"/>
      <c r="O28" s="5"/>
      <c r="P28" s="5">
        <f t="shared" si="0"/>
        <v>0</v>
      </c>
      <c r="Q28" s="5">
        <f t="shared" si="1"/>
        <v>0</v>
      </c>
    </row>
    <row r="29" spans="1:18" ht="20.25" customHeight="1" thickBot="1" x14ac:dyDescent="0.25">
      <c r="A29" s="174"/>
      <c r="B29" s="175" t="s">
        <v>40</v>
      </c>
      <c r="C29" s="175"/>
      <c r="D29" s="175"/>
      <c r="E29" s="175"/>
      <c r="F29" s="175"/>
      <c r="G29" s="175"/>
      <c r="H29" s="175"/>
      <c r="I29" s="176"/>
      <c r="J29" s="177"/>
      <c r="K29" s="178"/>
      <c r="L29" s="178"/>
      <c r="M29" s="5"/>
      <c r="N29" s="10"/>
      <c r="O29" s="5"/>
      <c r="P29" s="5"/>
      <c r="Q29" s="5"/>
    </row>
    <row r="30" spans="1:18" ht="51.75" thickBot="1" x14ac:dyDescent="0.25">
      <c r="A30" s="148">
        <v>1</v>
      </c>
      <c r="B30" s="179" t="s">
        <v>41</v>
      </c>
      <c r="C30" s="150" t="s">
        <v>45</v>
      </c>
      <c r="D30" s="180">
        <v>10</v>
      </c>
      <c r="E30" s="151"/>
      <c r="F30" s="152"/>
      <c r="G30" s="153"/>
      <c r="H30" s="154">
        <v>0.08</v>
      </c>
      <c r="I30" s="155">
        <f t="shared" ref="I30:I33" si="9">(G30*H30)+G30</f>
        <v>0</v>
      </c>
      <c r="J30" s="156">
        <f t="shared" ref="J30:J33" si="10">D30*G30</f>
        <v>0</v>
      </c>
      <c r="K30" s="165">
        <f t="shared" ref="K30:L33" si="11">(I30*G30)+I30</f>
        <v>0</v>
      </c>
      <c r="L30" s="165"/>
      <c r="M30" s="5"/>
      <c r="N30" s="12">
        <v>0.08</v>
      </c>
      <c r="O30" s="5">
        <f>M30*1.08</f>
        <v>0</v>
      </c>
      <c r="P30" s="5">
        <f t="shared" ref="P30:P33" si="12">D30*M30</f>
        <v>0</v>
      </c>
      <c r="Q30" s="5">
        <f t="shared" ref="Q30:Q33" si="13">D30*O30</f>
        <v>0</v>
      </c>
    </row>
    <row r="31" spans="1:18" ht="90" thickBot="1" x14ac:dyDescent="0.25">
      <c r="A31" s="148">
        <v>2</v>
      </c>
      <c r="B31" s="179" t="s">
        <v>42</v>
      </c>
      <c r="C31" s="150" t="s">
        <v>33</v>
      </c>
      <c r="D31" s="180">
        <v>85</v>
      </c>
      <c r="E31" s="151"/>
      <c r="F31" s="152"/>
      <c r="G31" s="153"/>
      <c r="H31" s="154">
        <v>0.08</v>
      </c>
      <c r="I31" s="155">
        <f t="shared" si="9"/>
        <v>0</v>
      </c>
      <c r="J31" s="156">
        <f>D31*G31</f>
        <v>0</v>
      </c>
      <c r="K31" s="165">
        <f t="shared" si="11"/>
        <v>0</v>
      </c>
      <c r="L31" s="165"/>
      <c r="M31" s="5"/>
      <c r="N31" s="12">
        <v>0.08</v>
      </c>
      <c r="O31" s="5">
        <f>M31*1.08</f>
        <v>0</v>
      </c>
      <c r="P31" s="5">
        <f t="shared" si="12"/>
        <v>0</v>
      </c>
      <c r="Q31" s="5">
        <f t="shared" si="13"/>
        <v>0</v>
      </c>
    </row>
    <row r="32" spans="1:18" ht="90" thickBot="1" x14ac:dyDescent="0.25">
      <c r="A32" s="148">
        <v>3</v>
      </c>
      <c r="B32" s="179" t="s">
        <v>43</v>
      </c>
      <c r="C32" s="150" t="s">
        <v>33</v>
      </c>
      <c r="D32" s="180">
        <v>15</v>
      </c>
      <c r="E32" s="151"/>
      <c r="F32" s="152"/>
      <c r="G32" s="153"/>
      <c r="H32" s="154">
        <v>0.08</v>
      </c>
      <c r="I32" s="155">
        <f t="shared" si="9"/>
        <v>0</v>
      </c>
      <c r="J32" s="156">
        <f t="shared" si="10"/>
        <v>0</v>
      </c>
      <c r="K32" s="165">
        <f t="shared" si="11"/>
        <v>0</v>
      </c>
      <c r="L32" s="165"/>
      <c r="M32" s="5">
        <v>950</v>
      </c>
      <c r="N32" s="12">
        <v>0.08</v>
      </c>
      <c r="O32" s="5">
        <f>M32*1.08</f>
        <v>1026</v>
      </c>
      <c r="P32" s="5">
        <f t="shared" si="12"/>
        <v>14250</v>
      </c>
      <c r="Q32" s="5">
        <f t="shared" si="13"/>
        <v>15390</v>
      </c>
    </row>
    <row r="33" spans="1:18" ht="77.25" thickBot="1" x14ac:dyDescent="0.25">
      <c r="A33" s="148">
        <v>4</v>
      </c>
      <c r="B33" s="179" t="s">
        <v>44</v>
      </c>
      <c r="C33" s="150" t="s">
        <v>38</v>
      </c>
      <c r="D33" s="180">
        <v>2</v>
      </c>
      <c r="E33" s="151"/>
      <c r="F33" s="152"/>
      <c r="G33" s="153"/>
      <c r="H33" s="154">
        <v>0.08</v>
      </c>
      <c r="I33" s="155">
        <f t="shared" si="9"/>
        <v>0</v>
      </c>
      <c r="J33" s="4">
        <f t="shared" si="10"/>
        <v>0</v>
      </c>
      <c r="K33" s="165">
        <f t="shared" si="11"/>
        <v>0</v>
      </c>
      <c r="L33" s="165"/>
      <c r="M33" s="5">
        <v>950</v>
      </c>
      <c r="N33" s="12">
        <v>0.08</v>
      </c>
      <c r="O33" s="5">
        <f>M33*1.08</f>
        <v>1026</v>
      </c>
      <c r="P33" s="5">
        <f t="shared" si="12"/>
        <v>1900</v>
      </c>
      <c r="Q33" s="5">
        <f t="shared" si="13"/>
        <v>2052</v>
      </c>
      <c r="R33" s="168"/>
    </row>
    <row r="34" spans="1:18" ht="27.75" customHeight="1" thickBot="1" x14ac:dyDescent="0.25">
      <c r="A34" s="181" t="s">
        <v>27</v>
      </c>
      <c r="B34" s="181"/>
      <c r="C34" s="182"/>
      <c r="D34" s="182"/>
      <c r="E34" s="182"/>
      <c r="F34" s="182"/>
      <c r="G34" s="182"/>
      <c r="H34" s="182"/>
      <c r="I34" s="182"/>
      <c r="J34" s="183">
        <f>SUM(J30:J33)</f>
        <v>0</v>
      </c>
      <c r="K34" s="184">
        <f>SUM(K30:K33)</f>
        <v>0</v>
      </c>
      <c r="L34" s="184"/>
      <c r="M34" s="5"/>
      <c r="N34" s="10"/>
      <c r="O34" s="5"/>
      <c r="P34" s="5"/>
      <c r="Q34" s="5"/>
    </row>
    <row r="35" spans="1:18" ht="13.5" thickBot="1" x14ac:dyDescent="0.25"/>
    <row r="36" spans="1:18" ht="29.25" customHeight="1" thickBot="1" x14ac:dyDescent="0.25">
      <c r="G36" s="193" t="s">
        <v>27</v>
      </c>
      <c r="H36" s="194"/>
      <c r="I36" s="195"/>
      <c r="J36" s="196">
        <f>SUM(J5+J7+J9+J11+J13+J17+J15+J19+J21+J28+J34)</f>
        <v>0</v>
      </c>
      <c r="K36" s="196">
        <f>SUM(K5+K7+K9+K11+K13+J17+K15+K19+K21+K28+K34)</f>
        <v>0</v>
      </c>
      <c r="L36" s="196"/>
    </row>
    <row r="37" spans="1:18" x14ac:dyDescent="0.2">
      <c r="J37" s="189"/>
      <c r="K37" s="189"/>
      <c r="L37" s="189"/>
    </row>
    <row r="38" spans="1:18" ht="38.25" customHeight="1" x14ac:dyDescent="0.2">
      <c r="G38" s="197" t="s">
        <v>93</v>
      </c>
      <c r="J38" s="198"/>
      <c r="K38" s="198"/>
      <c r="L38" s="198"/>
    </row>
  </sheetData>
  <mergeCells count="3">
    <mergeCell ref="G36:I36"/>
    <mergeCell ref="A34:B34"/>
    <mergeCell ref="E3:L3"/>
  </mergeCells>
  <phoneticPr fontId="0" type="noConversion"/>
  <printOptions horizontalCentered="1" verticalCentered="1"/>
  <pageMargins left="0.59055118110236227" right="0.59055118110236227" top="0.9055118110236221" bottom="0.59055118110236227" header="0.31496062992125984" footer="0.31496062992125984"/>
  <pageSetup paperSize="9" fitToHeight="0" pageOrder="overThenDown" orientation="landscape" horizontalDpi="300" verticalDpi="300" r:id="rId1"/>
  <headerFooter scaleWithDoc="0">
    <oddHeader>&amp;L&amp;"Arial CE,Pogrubiony"Sprawa nr: 94/2024&amp;C&amp;"Arial CE,Pogrubiony"FORMULARZ CENOWY&amp;R&amp;"Arial CE,Pogrubiony"Załącznik nr 2 do SWZ</oddHeader>
    <oddFooter>&amp;L str. &amp;P z &amp;N</oddFooter>
  </headerFooter>
  <ignoredErrors>
    <ignoredError sqref="J24:J27 J30 J33 J32 J31" unlocked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rgb="FFFFFF00"/>
    <pageSetUpPr fitToPage="1"/>
  </sheetPr>
  <dimension ref="A1:M39"/>
  <sheetViews>
    <sheetView view="pageLayout" zoomScaleNormal="115" workbookViewId="0">
      <selection activeCell="H45" sqref="H45"/>
    </sheetView>
  </sheetViews>
  <sheetFormatPr defaultRowHeight="12.75" x14ac:dyDescent="0.2"/>
  <cols>
    <col min="1" max="1" width="6.140625" customWidth="1"/>
    <col min="3" max="3" width="66.42578125" customWidth="1"/>
    <col min="6" max="7" width="9.140625" style="36"/>
    <col min="8" max="8" width="15.28515625" customWidth="1"/>
    <col min="9" max="9" width="9.140625" customWidth="1"/>
    <col min="10" max="10" width="14.5703125" customWidth="1"/>
    <col min="11" max="11" width="15.42578125" customWidth="1"/>
    <col min="12" max="12" width="15.28515625" customWidth="1"/>
  </cols>
  <sheetData>
    <row r="1" spans="1:13" ht="45" customHeight="1" x14ac:dyDescent="0.2">
      <c r="A1" s="40"/>
      <c r="B1" s="64" t="s">
        <v>48</v>
      </c>
      <c r="C1" s="64"/>
      <c r="D1" s="41" t="s">
        <v>4</v>
      </c>
      <c r="E1" s="41" t="s">
        <v>49</v>
      </c>
      <c r="F1" s="38" t="s">
        <v>50</v>
      </c>
      <c r="G1" s="38" t="s">
        <v>51</v>
      </c>
      <c r="H1" s="38" t="s">
        <v>52</v>
      </c>
      <c r="I1" s="38" t="s">
        <v>92</v>
      </c>
      <c r="J1" s="38" t="s">
        <v>53</v>
      </c>
      <c r="K1" s="38" t="s">
        <v>94</v>
      </c>
      <c r="L1" s="38" t="s">
        <v>95</v>
      </c>
      <c r="M1" s="42" t="s">
        <v>91</v>
      </c>
    </row>
    <row r="2" spans="1:13" ht="16.5" customHeight="1" x14ac:dyDescent="0.2">
      <c r="A2" s="37">
        <v>1</v>
      </c>
      <c r="B2" s="38">
        <v>2</v>
      </c>
      <c r="C2" s="38">
        <v>3</v>
      </c>
      <c r="D2" s="38">
        <v>4</v>
      </c>
      <c r="E2" s="38">
        <v>5</v>
      </c>
      <c r="F2" s="38">
        <v>6</v>
      </c>
      <c r="G2" s="38">
        <v>7</v>
      </c>
      <c r="H2" s="38">
        <v>8</v>
      </c>
      <c r="I2" s="38">
        <v>9</v>
      </c>
      <c r="J2" s="38">
        <v>10</v>
      </c>
      <c r="K2" s="38">
        <v>11</v>
      </c>
      <c r="L2" s="38">
        <v>12</v>
      </c>
      <c r="M2" s="38">
        <v>13</v>
      </c>
    </row>
    <row r="3" spans="1:13" x14ac:dyDescent="0.2">
      <c r="A3" s="65" t="s">
        <v>54</v>
      </c>
      <c r="B3" s="66"/>
      <c r="C3" s="66"/>
      <c r="D3" s="66"/>
      <c r="E3" s="66"/>
      <c r="F3" s="66"/>
      <c r="G3" s="66"/>
      <c r="H3" s="66"/>
      <c r="I3" s="66"/>
      <c r="J3" s="66"/>
      <c r="K3" s="66"/>
      <c r="L3" s="67"/>
      <c r="M3" s="39"/>
    </row>
    <row r="4" spans="1:13" ht="17.25" customHeight="1" x14ac:dyDescent="0.2">
      <c r="A4" s="46">
        <v>1</v>
      </c>
      <c r="B4" s="49" t="s">
        <v>55</v>
      </c>
      <c r="C4" s="33" t="s">
        <v>85</v>
      </c>
      <c r="D4" s="49"/>
      <c r="E4" s="68"/>
      <c r="F4" s="48" t="s">
        <v>56</v>
      </c>
      <c r="G4" s="50">
        <v>4</v>
      </c>
      <c r="H4" s="52"/>
      <c r="I4" s="54">
        <v>0.08</v>
      </c>
      <c r="J4" s="52">
        <f>(H4*I4)+H4</f>
        <v>0</v>
      </c>
      <c r="K4" s="69">
        <f>G4*H4</f>
        <v>0</v>
      </c>
      <c r="L4" s="71">
        <f>(K4*I4)+K4</f>
        <v>0</v>
      </c>
      <c r="M4" s="95"/>
    </row>
    <row r="5" spans="1:13" ht="25.5" x14ac:dyDescent="0.2">
      <c r="A5" s="47"/>
      <c r="B5" s="49"/>
      <c r="C5" s="34" t="s">
        <v>86</v>
      </c>
      <c r="D5" s="49"/>
      <c r="E5" s="68"/>
      <c r="F5" s="49"/>
      <c r="G5" s="51"/>
      <c r="H5" s="53"/>
      <c r="I5" s="55"/>
      <c r="J5" s="53"/>
      <c r="K5" s="70"/>
      <c r="L5" s="72"/>
      <c r="M5" s="96"/>
    </row>
    <row r="6" spans="1:13" x14ac:dyDescent="0.2">
      <c r="A6" s="47"/>
      <c r="B6" s="49"/>
      <c r="C6" s="30" t="s">
        <v>57</v>
      </c>
      <c r="D6" s="49"/>
      <c r="E6" s="68"/>
      <c r="F6" s="49"/>
      <c r="G6" s="51"/>
      <c r="H6" s="53"/>
      <c r="I6" s="55"/>
      <c r="J6" s="53"/>
      <c r="K6" s="70"/>
      <c r="L6" s="72"/>
      <c r="M6" s="96"/>
    </row>
    <row r="7" spans="1:13" x14ac:dyDescent="0.2">
      <c r="A7" s="47"/>
      <c r="B7" s="49"/>
      <c r="C7" s="31" t="s">
        <v>58</v>
      </c>
      <c r="D7" s="49"/>
      <c r="E7" s="68"/>
      <c r="F7" s="49"/>
      <c r="G7" s="51"/>
      <c r="H7" s="53"/>
      <c r="I7" s="55"/>
      <c r="J7" s="53"/>
      <c r="K7" s="70"/>
      <c r="L7" s="72"/>
      <c r="M7" s="96"/>
    </row>
    <row r="8" spans="1:13" ht="17.25" customHeight="1" x14ac:dyDescent="0.2">
      <c r="A8" s="47"/>
      <c r="B8" s="49"/>
      <c r="C8" s="35" t="s">
        <v>87</v>
      </c>
      <c r="D8" s="49"/>
      <c r="E8" s="68"/>
      <c r="F8" s="49"/>
      <c r="G8" s="51"/>
      <c r="H8" s="53"/>
      <c r="I8" s="55"/>
      <c r="J8" s="53"/>
      <c r="K8" s="70"/>
      <c r="L8" s="72"/>
      <c r="M8" s="96"/>
    </row>
    <row r="9" spans="1:13" ht="17.25" customHeight="1" x14ac:dyDescent="0.2">
      <c r="A9" s="47"/>
      <c r="B9" s="49"/>
      <c r="C9" s="30" t="s">
        <v>88</v>
      </c>
      <c r="D9" s="49"/>
      <c r="E9" s="68"/>
      <c r="F9" s="49"/>
      <c r="G9" s="51"/>
      <c r="H9" s="53"/>
      <c r="I9" s="55"/>
      <c r="J9" s="53"/>
      <c r="K9" s="70"/>
      <c r="L9" s="72"/>
      <c r="M9" s="96"/>
    </row>
    <row r="10" spans="1:13" ht="18" customHeight="1" x14ac:dyDescent="0.2">
      <c r="A10" s="47"/>
      <c r="B10" s="49"/>
      <c r="C10" s="30" t="s">
        <v>89</v>
      </c>
      <c r="D10" s="49"/>
      <c r="E10" s="68"/>
      <c r="F10" s="49"/>
      <c r="G10" s="51"/>
      <c r="H10" s="53"/>
      <c r="I10" s="55"/>
      <c r="J10" s="53"/>
      <c r="K10" s="70"/>
      <c r="L10" s="72"/>
      <c r="M10" s="96"/>
    </row>
    <row r="11" spans="1:13" x14ac:dyDescent="0.2">
      <c r="A11" s="47"/>
      <c r="B11" s="49"/>
      <c r="C11" s="30" t="s">
        <v>59</v>
      </c>
      <c r="D11" s="49"/>
      <c r="E11" s="68"/>
      <c r="F11" s="49"/>
      <c r="G11" s="51"/>
      <c r="H11" s="53"/>
      <c r="I11" s="55"/>
      <c r="J11" s="53"/>
      <c r="K11" s="70"/>
      <c r="L11" s="72"/>
      <c r="M11" s="96"/>
    </row>
    <row r="12" spans="1:13" x14ac:dyDescent="0.2">
      <c r="A12" s="47"/>
      <c r="B12" s="49"/>
      <c r="C12" s="30" t="s">
        <v>60</v>
      </c>
      <c r="D12" s="49"/>
      <c r="E12" s="68"/>
      <c r="F12" s="49"/>
      <c r="G12" s="51"/>
      <c r="H12" s="53"/>
      <c r="I12" s="55"/>
      <c r="J12" s="53"/>
      <c r="K12" s="70"/>
      <c r="L12" s="72"/>
      <c r="M12" s="96"/>
    </row>
    <row r="13" spans="1:13" ht="18" customHeight="1" x14ac:dyDescent="0.2">
      <c r="A13" s="47"/>
      <c r="B13" s="49"/>
      <c r="C13" s="30" t="s">
        <v>61</v>
      </c>
      <c r="D13" s="49"/>
      <c r="E13" s="68"/>
      <c r="F13" s="49"/>
      <c r="G13" s="51"/>
      <c r="H13" s="53"/>
      <c r="I13" s="55"/>
      <c r="J13" s="53"/>
      <c r="K13" s="70"/>
      <c r="L13" s="72"/>
      <c r="M13" s="96"/>
    </row>
    <row r="14" spans="1:13" ht="14.25" customHeight="1" x14ac:dyDescent="0.2">
      <c r="A14" s="47"/>
      <c r="B14" s="49"/>
      <c r="C14" s="32" t="s">
        <v>62</v>
      </c>
      <c r="D14" s="49"/>
      <c r="E14" s="68"/>
      <c r="F14" s="49"/>
      <c r="G14" s="51"/>
      <c r="H14" s="53"/>
      <c r="I14" s="55"/>
      <c r="J14" s="53"/>
      <c r="K14" s="70"/>
      <c r="L14" s="72"/>
      <c r="M14" s="97"/>
    </row>
    <row r="15" spans="1:13" ht="30" customHeight="1" x14ac:dyDescent="0.2">
      <c r="A15" s="58">
        <v>2</v>
      </c>
      <c r="B15" s="60" t="s">
        <v>63</v>
      </c>
      <c r="C15" s="23" t="s">
        <v>64</v>
      </c>
      <c r="D15" s="60"/>
      <c r="E15" s="85"/>
      <c r="F15" s="60" t="s">
        <v>56</v>
      </c>
      <c r="G15" s="79">
        <v>4</v>
      </c>
      <c r="H15" s="81"/>
      <c r="I15" s="54">
        <v>0.08</v>
      </c>
      <c r="J15" s="52">
        <f>(H15*I15)+H15</f>
        <v>0</v>
      </c>
      <c r="K15" s="69">
        <f t="shared" ref="K15:K29" si="0">G15*H15</f>
        <v>0</v>
      </c>
      <c r="L15" s="71">
        <f>(K15*I15)+K15</f>
        <v>0</v>
      </c>
      <c r="M15" s="95"/>
    </row>
    <row r="16" spans="1:13" ht="14.25" customHeight="1" x14ac:dyDescent="0.2">
      <c r="A16" s="47"/>
      <c r="B16" s="49"/>
      <c r="C16" s="19" t="s">
        <v>65</v>
      </c>
      <c r="D16" s="49"/>
      <c r="E16" s="68"/>
      <c r="F16" s="49"/>
      <c r="G16" s="75"/>
      <c r="H16" s="82"/>
      <c r="I16" s="55"/>
      <c r="J16" s="53"/>
      <c r="K16" s="70"/>
      <c r="L16" s="72"/>
      <c r="M16" s="96"/>
    </row>
    <row r="17" spans="1:13" x14ac:dyDescent="0.2">
      <c r="A17" s="47"/>
      <c r="B17" s="49"/>
      <c r="C17" s="20" t="s">
        <v>66</v>
      </c>
      <c r="D17" s="49"/>
      <c r="E17" s="68"/>
      <c r="F17" s="49"/>
      <c r="G17" s="75"/>
      <c r="H17" s="82"/>
      <c r="I17" s="55"/>
      <c r="J17" s="53"/>
      <c r="K17" s="70"/>
      <c r="L17" s="72"/>
      <c r="M17" s="96"/>
    </row>
    <row r="18" spans="1:13" ht="16.5" customHeight="1" x14ac:dyDescent="0.2">
      <c r="A18" s="47"/>
      <c r="B18" s="49"/>
      <c r="C18" s="20" t="s">
        <v>67</v>
      </c>
      <c r="D18" s="49"/>
      <c r="E18" s="68"/>
      <c r="F18" s="49"/>
      <c r="G18" s="75"/>
      <c r="H18" s="82"/>
      <c r="I18" s="55"/>
      <c r="J18" s="53"/>
      <c r="K18" s="70"/>
      <c r="L18" s="72"/>
      <c r="M18" s="96"/>
    </row>
    <row r="19" spans="1:13" x14ac:dyDescent="0.2">
      <c r="A19" s="59"/>
      <c r="B19" s="61"/>
      <c r="C19" s="24" t="s">
        <v>68</v>
      </c>
      <c r="D19" s="61"/>
      <c r="E19" s="86"/>
      <c r="F19" s="61"/>
      <c r="G19" s="80"/>
      <c r="H19" s="83"/>
      <c r="I19" s="77"/>
      <c r="J19" s="78"/>
      <c r="K19" s="84"/>
      <c r="L19" s="73"/>
      <c r="M19" s="97"/>
    </row>
    <row r="20" spans="1:13" x14ac:dyDescent="0.2">
      <c r="A20" s="47" t="s">
        <v>69</v>
      </c>
      <c r="B20" s="49" t="s">
        <v>70</v>
      </c>
      <c r="C20" s="25" t="s">
        <v>71</v>
      </c>
      <c r="D20" s="48"/>
      <c r="E20" s="87"/>
      <c r="F20" s="48" t="s">
        <v>33</v>
      </c>
      <c r="G20" s="74">
        <v>4</v>
      </c>
      <c r="H20" s="81"/>
      <c r="I20" s="54">
        <v>0.08</v>
      </c>
      <c r="J20" s="52">
        <f>(H20*I20)+H20</f>
        <v>0</v>
      </c>
      <c r="K20" s="69">
        <f>G20*H21</f>
        <v>0</v>
      </c>
      <c r="L20" s="71">
        <f>(K20*I20)+K20</f>
        <v>0</v>
      </c>
      <c r="M20" s="95"/>
    </row>
    <row r="21" spans="1:13" x14ac:dyDescent="0.2">
      <c r="A21" s="47"/>
      <c r="B21" s="49"/>
      <c r="C21" s="20" t="s">
        <v>72</v>
      </c>
      <c r="D21" s="49"/>
      <c r="E21" s="68"/>
      <c r="F21" s="49"/>
      <c r="G21" s="75"/>
      <c r="H21" s="82"/>
      <c r="I21" s="55"/>
      <c r="J21" s="53"/>
      <c r="K21" s="70"/>
      <c r="L21" s="72"/>
      <c r="M21" s="96"/>
    </row>
    <row r="22" spans="1:13" ht="12.75" customHeight="1" x14ac:dyDescent="0.2">
      <c r="A22" s="47"/>
      <c r="B22" s="49"/>
      <c r="C22" s="20" t="s">
        <v>73</v>
      </c>
      <c r="D22" s="49"/>
      <c r="E22" s="68"/>
      <c r="F22" s="49"/>
      <c r="G22" s="75"/>
      <c r="H22" s="82"/>
      <c r="I22" s="55"/>
      <c r="J22" s="53"/>
      <c r="K22" s="70"/>
      <c r="L22" s="72"/>
      <c r="M22" s="96"/>
    </row>
    <row r="23" spans="1:13" ht="14.25" customHeight="1" x14ac:dyDescent="0.2">
      <c r="A23" s="47"/>
      <c r="B23" s="49"/>
      <c r="C23" s="20" t="s">
        <v>74</v>
      </c>
      <c r="D23" s="49"/>
      <c r="E23" s="68"/>
      <c r="F23" s="49"/>
      <c r="G23" s="75"/>
      <c r="H23" s="82"/>
      <c r="I23" s="55"/>
      <c r="J23" s="53"/>
      <c r="K23" s="70"/>
      <c r="L23" s="72"/>
      <c r="M23" s="96"/>
    </row>
    <row r="24" spans="1:13" ht="15.75" customHeight="1" x14ac:dyDescent="0.2">
      <c r="A24" s="56"/>
      <c r="B24" s="57"/>
      <c r="C24" s="22" t="s">
        <v>75</v>
      </c>
      <c r="D24" s="57"/>
      <c r="E24" s="88"/>
      <c r="F24" s="57"/>
      <c r="G24" s="76"/>
      <c r="H24" s="83"/>
      <c r="I24" s="77"/>
      <c r="J24" s="78"/>
      <c r="K24" s="84"/>
      <c r="L24" s="73"/>
      <c r="M24" s="97"/>
    </row>
    <row r="25" spans="1:13" ht="31.5" customHeight="1" x14ac:dyDescent="0.2">
      <c r="A25" s="58">
        <v>3</v>
      </c>
      <c r="B25" s="60" t="s">
        <v>76</v>
      </c>
      <c r="C25" s="26" t="s">
        <v>77</v>
      </c>
      <c r="D25" s="60"/>
      <c r="E25" s="60"/>
      <c r="F25" s="60" t="s">
        <v>56</v>
      </c>
      <c r="G25" s="79">
        <v>4</v>
      </c>
      <c r="H25" s="81"/>
      <c r="I25" s="54">
        <v>0.08</v>
      </c>
      <c r="J25" s="52">
        <f>(H25*I25)+H25</f>
        <v>0</v>
      </c>
      <c r="K25" s="69">
        <f t="shared" si="0"/>
        <v>0</v>
      </c>
      <c r="L25" s="71">
        <f>(K25*I25)+K25</f>
        <v>0</v>
      </c>
      <c r="M25" s="95"/>
    </row>
    <row r="26" spans="1:13" x14ac:dyDescent="0.2">
      <c r="A26" s="47"/>
      <c r="B26" s="49"/>
      <c r="C26" s="21" t="s">
        <v>78</v>
      </c>
      <c r="D26" s="49"/>
      <c r="E26" s="49"/>
      <c r="F26" s="49"/>
      <c r="G26" s="75"/>
      <c r="H26" s="82"/>
      <c r="I26" s="55"/>
      <c r="J26" s="53"/>
      <c r="K26" s="70"/>
      <c r="L26" s="72"/>
      <c r="M26" s="96"/>
    </row>
    <row r="27" spans="1:13" x14ac:dyDescent="0.2">
      <c r="A27" s="47"/>
      <c r="B27" s="49"/>
      <c r="C27" s="21" t="s">
        <v>79</v>
      </c>
      <c r="D27" s="49"/>
      <c r="E27" s="49"/>
      <c r="F27" s="49"/>
      <c r="G27" s="75"/>
      <c r="H27" s="82"/>
      <c r="I27" s="55"/>
      <c r="J27" s="53"/>
      <c r="K27" s="70"/>
      <c r="L27" s="72"/>
      <c r="M27" s="96"/>
    </row>
    <row r="28" spans="1:13" x14ac:dyDescent="0.2">
      <c r="A28" s="59"/>
      <c r="B28" s="61"/>
      <c r="C28" s="27" t="s">
        <v>80</v>
      </c>
      <c r="D28" s="61"/>
      <c r="E28" s="61"/>
      <c r="F28" s="61"/>
      <c r="G28" s="80"/>
      <c r="H28" s="83"/>
      <c r="I28" s="77"/>
      <c r="J28" s="78"/>
      <c r="K28" s="84"/>
      <c r="L28" s="73"/>
      <c r="M28" s="97"/>
    </row>
    <row r="29" spans="1:13" x14ac:dyDescent="0.2">
      <c r="A29" s="46" t="s">
        <v>81</v>
      </c>
      <c r="B29" s="49" t="s">
        <v>70</v>
      </c>
      <c r="C29" s="19" t="s">
        <v>71</v>
      </c>
      <c r="D29" s="48"/>
      <c r="E29" s="87"/>
      <c r="F29" s="48" t="s">
        <v>33</v>
      </c>
      <c r="G29" s="50">
        <v>4</v>
      </c>
      <c r="H29" s="52"/>
      <c r="I29" s="54">
        <v>0.08</v>
      </c>
      <c r="J29" s="52">
        <f>(H29*I29)+H29</f>
        <v>0</v>
      </c>
      <c r="K29" s="69">
        <f t="shared" si="0"/>
        <v>0</v>
      </c>
      <c r="L29" s="71">
        <f>(K29*I29)+K29</f>
        <v>0</v>
      </c>
      <c r="M29" s="95"/>
    </row>
    <row r="30" spans="1:13" x14ac:dyDescent="0.2">
      <c r="A30" s="47"/>
      <c r="B30" s="49"/>
      <c r="C30" s="20" t="s">
        <v>72</v>
      </c>
      <c r="D30" s="49"/>
      <c r="E30" s="68"/>
      <c r="F30" s="49"/>
      <c r="G30" s="51"/>
      <c r="H30" s="53"/>
      <c r="I30" s="55"/>
      <c r="J30" s="53"/>
      <c r="K30" s="70"/>
      <c r="L30" s="72"/>
      <c r="M30" s="96"/>
    </row>
    <row r="31" spans="1:13" ht="18.75" customHeight="1" x14ac:dyDescent="0.2">
      <c r="A31" s="47"/>
      <c r="B31" s="49"/>
      <c r="C31" s="20" t="s">
        <v>73</v>
      </c>
      <c r="D31" s="49"/>
      <c r="E31" s="68"/>
      <c r="F31" s="49"/>
      <c r="G31" s="51"/>
      <c r="H31" s="53"/>
      <c r="I31" s="55"/>
      <c r="J31" s="53"/>
      <c r="K31" s="70"/>
      <c r="L31" s="72"/>
      <c r="M31" s="96"/>
    </row>
    <row r="32" spans="1:13" ht="16.5" customHeight="1" x14ac:dyDescent="0.2">
      <c r="A32" s="47"/>
      <c r="B32" s="49"/>
      <c r="C32" s="20" t="s">
        <v>74</v>
      </c>
      <c r="D32" s="49"/>
      <c r="E32" s="68"/>
      <c r="F32" s="49"/>
      <c r="G32" s="51"/>
      <c r="H32" s="53"/>
      <c r="I32" s="55"/>
      <c r="J32" s="53"/>
      <c r="K32" s="70"/>
      <c r="L32" s="72"/>
      <c r="M32" s="96"/>
    </row>
    <row r="33" spans="1:13" x14ac:dyDescent="0.2">
      <c r="A33" s="47"/>
      <c r="B33" s="49"/>
      <c r="C33" s="20" t="s">
        <v>82</v>
      </c>
      <c r="D33" s="49"/>
      <c r="E33" s="68"/>
      <c r="F33" s="49"/>
      <c r="G33" s="51"/>
      <c r="H33" s="53"/>
      <c r="I33" s="55"/>
      <c r="J33" s="53"/>
      <c r="K33" s="70"/>
      <c r="L33" s="72"/>
      <c r="M33" s="96"/>
    </row>
    <row r="34" spans="1:13" ht="13.5" thickBot="1" x14ac:dyDescent="0.25">
      <c r="A34" s="62"/>
      <c r="B34" s="63"/>
      <c r="C34" s="28" t="s">
        <v>83</v>
      </c>
      <c r="D34" s="63"/>
      <c r="E34" s="90"/>
      <c r="F34" s="63"/>
      <c r="G34" s="89"/>
      <c r="H34" s="91"/>
      <c r="I34" s="92"/>
      <c r="J34" s="91"/>
      <c r="K34" s="93"/>
      <c r="L34" s="94"/>
      <c r="M34" s="97"/>
    </row>
    <row r="35" spans="1:13" ht="30" customHeight="1" thickBot="1" x14ac:dyDescent="0.25">
      <c r="A35" s="44" t="s">
        <v>84</v>
      </c>
      <c r="B35" s="45"/>
      <c r="C35" s="45"/>
      <c r="D35" s="45"/>
      <c r="E35" s="45"/>
      <c r="F35" s="45"/>
      <c r="G35" s="45"/>
      <c r="H35" s="45"/>
      <c r="I35" s="45"/>
      <c r="J35" s="45"/>
      <c r="K35" s="29">
        <f>SUM(K4:K34)</f>
        <v>0</v>
      </c>
      <c r="L35" s="29">
        <f>SUM(L4:L34)</f>
        <v>0</v>
      </c>
    </row>
    <row r="39" spans="1:13" x14ac:dyDescent="0.2">
      <c r="J39" s="43" t="s">
        <v>93</v>
      </c>
    </row>
  </sheetData>
  <mergeCells count="63">
    <mergeCell ref="M4:M14"/>
    <mergeCell ref="M15:M19"/>
    <mergeCell ref="M20:M24"/>
    <mergeCell ref="M25:M28"/>
    <mergeCell ref="M29:M34"/>
    <mergeCell ref="I29:I34"/>
    <mergeCell ref="J29:J34"/>
    <mergeCell ref="K29:K34"/>
    <mergeCell ref="L29:L34"/>
    <mergeCell ref="L25:L28"/>
    <mergeCell ref="K25:K28"/>
    <mergeCell ref="J25:J28"/>
    <mergeCell ref="I25:I28"/>
    <mergeCell ref="F29:F34"/>
    <mergeCell ref="G29:G34"/>
    <mergeCell ref="D29:D34"/>
    <mergeCell ref="E29:E34"/>
    <mergeCell ref="H29:H34"/>
    <mergeCell ref="F25:F28"/>
    <mergeCell ref="H20:H24"/>
    <mergeCell ref="K20:K24"/>
    <mergeCell ref="L20:L24"/>
    <mergeCell ref="G25:G28"/>
    <mergeCell ref="H25:H28"/>
    <mergeCell ref="D15:D19"/>
    <mergeCell ref="E15:E19"/>
    <mergeCell ref="D20:D24"/>
    <mergeCell ref="E20:E24"/>
    <mergeCell ref="D25:D28"/>
    <mergeCell ref="E25:E28"/>
    <mergeCell ref="L15:L19"/>
    <mergeCell ref="F20:F24"/>
    <mergeCell ref="G20:G24"/>
    <mergeCell ref="I20:I24"/>
    <mergeCell ref="J20:J24"/>
    <mergeCell ref="G15:G19"/>
    <mergeCell ref="H15:H19"/>
    <mergeCell ref="I15:I19"/>
    <mergeCell ref="J15:J19"/>
    <mergeCell ref="K15:K19"/>
    <mergeCell ref="B1:C1"/>
    <mergeCell ref="A3:L3"/>
    <mergeCell ref="B4:B14"/>
    <mergeCell ref="D4:D14"/>
    <mergeCell ref="E4:E14"/>
    <mergeCell ref="K4:K14"/>
    <mergeCell ref="L4:L14"/>
    <mergeCell ref="A35:J35"/>
    <mergeCell ref="A4:A14"/>
    <mergeCell ref="F4:F14"/>
    <mergeCell ref="G4:G14"/>
    <mergeCell ref="H4:H14"/>
    <mergeCell ref="I4:I14"/>
    <mergeCell ref="J4:J14"/>
    <mergeCell ref="A20:A24"/>
    <mergeCell ref="B20:B24"/>
    <mergeCell ref="A25:A28"/>
    <mergeCell ref="B25:B28"/>
    <mergeCell ref="A29:A34"/>
    <mergeCell ref="B29:B34"/>
    <mergeCell ref="A15:A19"/>
    <mergeCell ref="B15:B19"/>
    <mergeCell ref="F15:F19"/>
  </mergeCells>
  <pageMargins left="0.7" right="0.7" top="0.75" bottom="0.75" header="0.3" footer="0.3"/>
  <pageSetup paperSize="9" scale="68" fitToHeight="0" orientation="landscape" horizontalDpi="300" verticalDpi="300" r:id="rId1"/>
  <headerFooter>
    <oddHeader>&amp;L&amp;"Arial CE,Pogrubiony"Sprawa 94/2024&amp;C&amp;"Arial CE,Pogrubiony"FORMULARZ CENOWY&amp;R&amp;"Arial CE,Pogrubiony"Załącznik nr 2 do SWZ</oddHeader>
    <oddFooter>&amp;Cstr. 1 z 1</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2</vt:i4>
      </vt:variant>
    </vt:vector>
  </HeadingPairs>
  <TitlesOfParts>
    <vt:vector size="4" baseType="lpstr">
      <vt:lpstr>zadania 1-11</vt:lpstr>
      <vt:lpstr>Zadanie 12</vt:lpstr>
      <vt:lpstr>'zadania 1-11'!nn</vt:lpstr>
      <vt:lpstr>'zadania 1-11'!Print_Area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10 wsk</cp:lastModifiedBy>
  <cp:lastPrinted>2024-07-16T06:47:29Z</cp:lastPrinted>
  <dcterms:created xsi:type="dcterms:W3CDTF">1997-02-26T13:46:56Z</dcterms:created>
  <dcterms:modified xsi:type="dcterms:W3CDTF">2024-07-16T08:32:21Z</dcterms:modified>
</cp:coreProperties>
</file>