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E3CE9DE2-A4C9-4D07-840F-0263A5971C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3" i="1" l="1"/>
  <c r="I93" i="1"/>
  <c r="I94" i="1" s="1"/>
  <c r="J92" i="1"/>
  <c r="I92" i="1"/>
  <c r="L92" i="1" s="1"/>
  <c r="J85" i="1"/>
  <c r="I85" i="1"/>
  <c r="L85" i="1" s="1"/>
  <c r="J84" i="1"/>
  <c r="I84" i="1"/>
  <c r="L84" i="1" s="1"/>
  <c r="J83" i="1"/>
  <c r="I83" i="1"/>
  <c r="L83" i="1" s="1"/>
  <c r="J82" i="1"/>
  <c r="I82" i="1"/>
  <c r="J76" i="1"/>
  <c r="I76" i="1"/>
  <c r="L76" i="1" s="1"/>
  <c r="J75" i="1"/>
  <c r="I75" i="1"/>
  <c r="L75" i="1" s="1"/>
  <c r="J74" i="1"/>
  <c r="I74" i="1"/>
  <c r="J67" i="1"/>
  <c r="I67" i="1"/>
  <c r="L67" i="1" s="1"/>
  <c r="J66" i="1"/>
  <c r="I66" i="1"/>
  <c r="L66" i="1" s="1"/>
  <c r="J60" i="1"/>
  <c r="I60" i="1"/>
  <c r="L60" i="1" s="1"/>
  <c r="L61" i="1" s="1"/>
  <c r="J53" i="1"/>
  <c r="I53" i="1"/>
  <c r="I54" i="1" s="1"/>
  <c r="L53" i="1" l="1"/>
  <c r="L54" i="1" s="1"/>
  <c r="I86" i="1"/>
  <c r="L68" i="1"/>
  <c r="I77" i="1"/>
  <c r="I61" i="1"/>
  <c r="I68" i="1"/>
  <c r="L74" i="1"/>
  <c r="L77" i="1" s="1"/>
  <c r="L93" i="1"/>
  <c r="L94" i="1" s="1"/>
  <c r="L82" i="1"/>
  <c r="L86" i="1" s="1"/>
  <c r="J45" i="1" l="1"/>
  <c r="I45" i="1"/>
  <c r="L45" i="1" s="1"/>
  <c r="J44" i="1"/>
  <c r="I44" i="1"/>
  <c r="L44" i="1" s="1"/>
  <c r="J43" i="1"/>
  <c r="I43" i="1"/>
  <c r="L43" i="1" s="1"/>
  <c r="J42" i="1"/>
  <c r="I42" i="1"/>
  <c r="L42" i="1" s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6" i="1"/>
  <c r="I5" i="1"/>
  <c r="L5" i="1" s="1"/>
  <c r="I6" i="1"/>
  <c r="L6" i="1" s="1"/>
  <c r="I7" i="1"/>
  <c r="L7" i="1" s="1"/>
  <c r="I8" i="1"/>
  <c r="L8" i="1" s="1"/>
  <c r="I9" i="1"/>
  <c r="L9" i="1" s="1"/>
  <c r="I10" i="1"/>
  <c r="L10" i="1" s="1"/>
  <c r="I11" i="1"/>
  <c r="L11" i="1" s="1"/>
  <c r="I12" i="1"/>
  <c r="L12" i="1" s="1"/>
  <c r="I13" i="1"/>
  <c r="L13" i="1" s="1"/>
  <c r="I14" i="1"/>
  <c r="L14" i="1" s="1"/>
  <c r="I15" i="1"/>
  <c r="L15" i="1" s="1"/>
  <c r="I16" i="1"/>
  <c r="L16" i="1" s="1"/>
  <c r="I17" i="1"/>
  <c r="L17" i="1" s="1"/>
  <c r="I18" i="1"/>
  <c r="L18" i="1" s="1"/>
  <c r="I19" i="1"/>
  <c r="L19" i="1" s="1"/>
  <c r="I20" i="1"/>
  <c r="L20" i="1" s="1"/>
  <c r="I21" i="1"/>
  <c r="L21" i="1" s="1"/>
  <c r="I22" i="1"/>
  <c r="L22" i="1" s="1"/>
  <c r="I23" i="1"/>
  <c r="L23" i="1" s="1"/>
  <c r="I24" i="1"/>
  <c r="L24" i="1" s="1"/>
  <c r="I25" i="1"/>
  <c r="L25" i="1" s="1"/>
  <c r="I26" i="1"/>
  <c r="L26" i="1" s="1"/>
  <c r="I27" i="1"/>
  <c r="L27" i="1" s="1"/>
  <c r="I28" i="1"/>
  <c r="L28" i="1" s="1"/>
  <c r="I29" i="1"/>
  <c r="L29" i="1" s="1"/>
  <c r="I30" i="1"/>
  <c r="L30" i="1" s="1"/>
  <c r="I31" i="1"/>
  <c r="L31" i="1" s="1"/>
  <c r="I32" i="1"/>
  <c r="L32" i="1" s="1"/>
  <c r="I33" i="1"/>
  <c r="L33" i="1" s="1"/>
  <c r="I34" i="1"/>
  <c r="L34" i="1" s="1"/>
  <c r="I35" i="1"/>
  <c r="L35" i="1" s="1"/>
  <c r="I36" i="1"/>
  <c r="L36" i="1" s="1"/>
  <c r="I37" i="1"/>
  <c r="L37" i="1" s="1"/>
  <c r="I38" i="1"/>
  <c r="L38" i="1" s="1"/>
  <c r="I39" i="1"/>
  <c r="L39" i="1" s="1"/>
  <c r="I40" i="1"/>
  <c r="L40" i="1" s="1"/>
  <c r="I41" i="1"/>
  <c r="L41" i="1" s="1"/>
  <c r="I46" i="1"/>
  <c r="L46" i="1" s="1"/>
  <c r="J5" i="1"/>
  <c r="J4" i="1"/>
  <c r="I4" i="1" l="1"/>
  <c r="L4" i="1" s="1"/>
  <c r="L47" i="1" s="1"/>
  <c r="I47" i="1" l="1"/>
</calcChain>
</file>

<file path=xl/sharedStrings.xml><?xml version="1.0" encoding="utf-8"?>
<sst xmlns="http://schemas.openxmlformats.org/spreadsheetml/2006/main" count="286" uniqueCount="144">
  <si>
    <t>Lp</t>
  </si>
  <si>
    <t>Przykładowy 
Symbol</t>
  </si>
  <si>
    <t>Nazwa towaru</t>
  </si>
  <si>
    <t>J.M</t>
  </si>
  <si>
    <t>ilość</t>
  </si>
  <si>
    <t>Pełen kod towaru</t>
  </si>
  <si>
    <t xml:space="preserve">  cena jedn. netto  </t>
  </si>
  <si>
    <t>wartość netto</t>
  </si>
  <si>
    <t xml:space="preserve">  cena jedn. brutto [PLN]</t>
  </si>
  <si>
    <t xml:space="preserve">VAT [%] </t>
  </si>
  <si>
    <t>Wartość brutto [PLN]</t>
  </si>
  <si>
    <t>Uwagi</t>
  </si>
  <si>
    <t>1.</t>
  </si>
  <si>
    <t>112/25</t>
  </si>
  <si>
    <r>
      <t xml:space="preserve">Papier do EKG, </t>
    </r>
    <r>
      <rPr>
        <sz val="10"/>
        <color indexed="8"/>
        <rFont val="Arial"/>
        <family val="2"/>
        <charset val="238"/>
      </rPr>
      <t>termiczny, 112x25, rolka, nadruk siatki milimetrowej, (do aparatów EKG ASCARD A4, B56, MrBlue, MrSilver, MrSilver2 oraz MrGrey).</t>
    </r>
  </si>
  <si>
    <t>szt.</t>
  </si>
  <si>
    <t>2.</t>
  </si>
  <si>
    <t>104/40</t>
  </si>
  <si>
    <t>Papier do EKG, termiczny, 104x40, rolka, nadruk siatki milimetrowej, Ascard 3.</t>
  </si>
  <si>
    <t>3.</t>
  </si>
  <si>
    <t>210/40</t>
  </si>
  <si>
    <r>
      <t xml:space="preserve">Papier do EKG, </t>
    </r>
    <r>
      <rPr>
        <sz val="10"/>
        <color indexed="8"/>
        <rFont val="Arial"/>
        <family val="2"/>
        <charset val="238"/>
      </rPr>
      <t>termiczny 210x40, rolka, nadruk siatki milimetrowej, (do aparatu EKG ASCARD Mr Gold) PAPIER Z MARGINESEM z obu stron.</t>
    </r>
  </si>
  <si>
    <t>4.</t>
  </si>
  <si>
    <r>
      <t>Papier do EKG</t>
    </r>
    <r>
      <rPr>
        <sz val="10"/>
        <color indexed="8"/>
        <rFont val="Arial"/>
        <family val="2"/>
        <charset val="238"/>
      </rPr>
      <t xml:space="preserve"> 50x30, rolka, nadruk siatki milimetrowej (do Monitora Datex-Ohmeda do Defibrylatora LIFEPAK 9, 9P,10).</t>
    </r>
  </si>
  <si>
    <t>5.</t>
  </si>
  <si>
    <t>Papier do EKG, termiczny 112x100x300 Cardioline Delta 3 Plus, książeczka.</t>
  </si>
  <si>
    <t>6.</t>
  </si>
  <si>
    <r>
      <t xml:space="preserve">Papier do EKG, </t>
    </r>
    <r>
      <rPr>
        <sz val="10"/>
        <color indexed="8"/>
        <rFont val="Arial"/>
        <family val="2"/>
        <charset val="238"/>
      </rPr>
      <t>termiczny 90*90*200 książeczka, nadruk siatki milimetrowej (do ZOLL 8000-0300).</t>
    </r>
  </si>
  <si>
    <t>7.</t>
  </si>
  <si>
    <r>
      <t xml:space="preserve">Papier do EKG, </t>
    </r>
    <r>
      <rPr>
        <sz val="10"/>
        <color indexed="8"/>
        <rFont val="Arial"/>
        <family val="2"/>
        <charset val="238"/>
      </rPr>
      <t>termiczny 50*30, rolka, bez nadruku (defibrylatora Cardio AID).</t>
    </r>
  </si>
  <si>
    <t>8.</t>
  </si>
  <si>
    <r>
      <t>Papier do EKG</t>
    </r>
    <r>
      <rPr>
        <sz val="10"/>
        <color indexed="8"/>
        <rFont val="Arial"/>
        <family val="2"/>
        <charset val="238"/>
      </rPr>
      <t xml:space="preserve">, 80*70*300, książka, nadruk (AT 101 SCHILLER). </t>
    </r>
  </si>
  <si>
    <t>9.</t>
  </si>
  <si>
    <r>
      <t xml:space="preserve">Papier do Dopplera naczyniowego VENO / Tonometr NIDEK / i-STAT </t>
    </r>
    <r>
      <rPr>
        <sz val="10"/>
        <color indexed="8"/>
        <rFont val="Arial"/>
        <family val="2"/>
        <charset val="238"/>
      </rPr>
      <t>58*25 rolka, bez nadruku, termiczny.</t>
    </r>
  </si>
  <si>
    <t>10.</t>
  </si>
  <si>
    <t>T.PAP.LABO.025</t>
  </si>
  <si>
    <r>
      <t xml:space="preserve">Papier do myjni Belimed termiczny, rolka bez nadruku </t>
    </r>
    <r>
      <rPr>
        <sz val="10"/>
        <color indexed="8"/>
        <rFont val="Arial"/>
        <family val="2"/>
        <charset val="238"/>
      </rPr>
      <t>UWAGA: średnica rolki ma mieć 38mm szerokość papieru 57mm.</t>
    </r>
  </si>
  <si>
    <t>11.</t>
  </si>
  <si>
    <r>
      <t xml:space="preserve">Papier do Kardiotokogrfu </t>
    </r>
    <r>
      <rPr>
        <sz val="10"/>
        <color indexed="8"/>
        <rFont val="Arial"/>
        <family val="2"/>
        <charset val="238"/>
      </rPr>
      <t>215x20 rolka nadruk siatki milimetrowe 0700-01.</t>
    </r>
  </si>
  <si>
    <t>12.</t>
  </si>
  <si>
    <r>
      <t>Papier do drukarki laboratoryjnej</t>
    </r>
    <r>
      <rPr>
        <sz val="10"/>
        <color indexed="8"/>
        <rFont val="Arial"/>
        <family val="2"/>
        <charset val="238"/>
      </rPr>
      <t xml:space="preserve"> 80*30 rolka, bez nadruku, termiczny (do Sterylizatora Gazowego STERI VAC 5XL 3M).</t>
    </r>
  </si>
  <si>
    <t>13.</t>
  </si>
  <si>
    <t>57|30</t>
  </si>
  <si>
    <r>
      <t>Papier do drukarki STATIM 5000 / Autorefraktometr / Urodyn 1000/ Analizator i-STAT</t>
    </r>
    <r>
      <rPr>
        <sz val="10"/>
        <color indexed="8"/>
        <rFont val="Arial"/>
        <family val="2"/>
        <charset val="238"/>
      </rPr>
      <t xml:space="preserve">, 57*30 rolka, papier termiczny bez nadruku. </t>
    </r>
  </si>
  <si>
    <t>14.</t>
  </si>
  <si>
    <t>110/30</t>
  </si>
  <si>
    <r>
      <t xml:space="preserve">Papier do Audiometru, </t>
    </r>
    <r>
      <rPr>
        <sz val="10"/>
        <color indexed="8"/>
        <rFont val="Arial"/>
        <family val="2"/>
        <charset val="238"/>
      </rPr>
      <t xml:space="preserve">110*30, rolka, papier termiczny bez nadruku. </t>
    </r>
  </si>
  <si>
    <t>15.</t>
  </si>
  <si>
    <r>
      <t>Papier do EKG MAC-1600</t>
    </r>
    <r>
      <rPr>
        <sz val="10"/>
        <color indexed="8"/>
        <rFont val="Arial"/>
        <family val="2"/>
        <charset val="238"/>
      </rPr>
      <t xml:space="preserve"> 210*295*150 książeczka, nadruk siatki milimetrowej.</t>
    </r>
  </si>
  <si>
    <t>16.</t>
  </si>
  <si>
    <t>EVER|160SPE</t>
  </si>
  <si>
    <t>Pasta do preparacji naskórka w badaniach EEG (opakowanie 160 g) np. EVERY.</t>
  </si>
  <si>
    <t>17.</t>
  </si>
  <si>
    <t>010 UG 102 S</t>
  </si>
  <si>
    <t>Żel do USG (opakowanie 0, 25 litrów).</t>
  </si>
  <si>
    <t>18.</t>
  </si>
  <si>
    <t>UB 500</t>
  </si>
  <si>
    <t>Żel do USG (opakowanie 0, 5 litra).</t>
  </si>
  <si>
    <t>19.</t>
  </si>
  <si>
    <t>UB 5000</t>
  </si>
  <si>
    <t>Żel do USG (opakowanie 5 litrów).</t>
  </si>
  <si>
    <t>20.</t>
  </si>
  <si>
    <t>EP-24</t>
  </si>
  <si>
    <t>Elektroda EKG przyssawkowa śr. 24mm.</t>
  </si>
  <si>
    <t>21.</t>
  </si>
  <si>
    <t>EKK-1</t>
  </si>
  <si>
    <t>Elektrody kończynowe klamrowe.</t>
  </si>
  <si>
    <t>kpl</t>
  </si>
  <si>
    <t>22.</t>
  </si>
  <si>
    <t>020 EC 102 S</t>
  </si>
  <si>
    <t>Żel do EKG (opakowanie 0, 25 litra).</t>
  </si>
  <si>
    <t>23.</t>
  </si>
  <si>
    <t>020 EC 103 S</t>
  </si>
  <si>
    <t>Żel do EKG (opakowanie 0, 5 litra).</t>
  </si>
  <si>
    <t>24.</t>
  </si>
  <si>
    <t>030 EE 102 S</t>
  </si>
  <si>
    <r>
      <t>Żel przewodzący do defibrylacji (opakowanie 250 g).</t>
    </r>
    <r>
      <rPr>
        <sz val="10"/>
        <color indexed="8"/>
        <rFont val="Arial"/>
        <family val="2"/>
        <charset val="238"/>
      </rPr>
      <t xml:space="preserve"> </t>
    </r>
  </si>
  <si>
    <t>25.</t>
  </si>
  <si>
    <t>NUPREP</t>
  </si>
  <si>
    <t>Żel ścienny Nuprep op.114g- 115 g.</t>
  </si>
  <si>
    <t>26.</t>
  </si>
  <si>
    <t>TEN20</t>
  </si>
  <si>
    <t>Pasta przewodząca Ten20 op.114g.</t>
  </si>
  <si>
    <t>27.</t>
  </si>
  <si>
    <t>EC2</t>
  </si>
  <si>
    <t>EC2 Electrode Cream - Pasta elektrodowa EC2, tubka 100g.</t>
  </si>
  <si>
    <t>Papier do VIDEOPRINTER Mitsubishi K65HM 110x20 papier biały z połyskiem, rolka.</t>
  </si>
  <si>
    <t>29.</t>
  </si>
  <si>
    <t>K95HG</t>
  </si>
  <si>
    <t>Papier do VIDEOPRINTER Mitsubishi K95HG 110x18 papier biały z połyskiem, rolka.</t>
  </si>
  <si>
    <t>30.</t>
  </si>
  <si>
    <t>UPP-210SE</t>
  </si>
  <si>
    <t>Papier do VIDEOPRINTER Sony UPP-210SE 210x25 papier biały, termiczny, rolka.</t>
  </si>
  <si>
    <t>31.</t>
  </si>
  <si>
    <t>58|25</t>
  </si>
  <si>
    <t>Papier EKG RB1 58 mm.</t>
  </si>
  <si>
    <t>32.</t>
  </si>
  <si>
    <t>Papier do defibrylatora Mindray Bene Heart D 3 50 x 25.</t>
  </si>
  <si>
    <t>33.</t>
  </si>
  <si>
    <t>34.</t>
  </si>
  <si>
    <t>Papier do EKG Farum E600 G.</t>
  </si>
  <si>
    <t>35.</t>
  </si>
  <si>
    <t>Papier termoczuły do myjni endoskopowej, rolka termiczna 57/20m.</t>
  </si>
  <si>
    <t>op.</t>
  </si>
  <si>
    <t>36.</t>
  </si>
  <si>
    <t>razem:</t>
  </si>
  <si>
    <t>Zadanie 1. Materiały eksploatacyjne do sprzętu medycznego - papiery, żele, pasty, elektrody.</t>
  </si>
  <si>
    <t>Naklejki/kody kreskowe do barwiarki Benchmark Ultra (kod - 5247829001)</t>
  </si>
  <si>
    <t>37.</t>
  </si>
  <si>
    <t>38.</t>
  </si>
  <si>
    <t>Papier do defibrylatora LIFEPAK 15,termiczny,z nadrukiem,100mm x22m(1op=2 rolki)/11240-000016/</t>
  </si>
  <si>
    <t>Papier do EKG LUMED(210 X30) rolka/nr ref.BFLU007/</t>
  </si>
  <si>
    <t>Papier do defibrylatora DefiMax Plus Emtel</t>
  </si>
  <si>
    <t>28.</t>
  </si>
  <si>
    <t>Zadanie4. Materiały eksploatacyjne do barwiarki Benchmark Ultra</t>
  </si>
  <si>
    <t>Żel do USG (opakowanie 5 litrów) niebieski typu Parker Aquasonic lub typu Ultragel lub Transound (gęsta konsystencja)</t>
  </si>
  <si>
    <t>Papier do EKG do defibrylatora NIHON KOHDEN TEC-773 ,50X100X200,książeczka,nadruk</t>
  </si>
  <si>
    <t xml:space="preserve">Papier do Videoprintera SONY UPP -84S -  84mm x 13,5 m , termiczny, bez nadruku </t>
  </si>
  <si>
    <t>Papier termiczny do echa serca VIVID IQ-SONY ,UPP-110HG,110mmx18m</t>
  </si>
  <si>
    <t>Papier do autorefraktokerametru Tonoref III, 58mmx25m</t>
  </si>
  <si>
    <t>40.</t>
  </si>
  <si>
    <t>41.</t>
  </si>
  <si>
    <t>42.</t>
  </si>
  <si>
    <t>43.</t>
  </si>
  <si>
    <t>Papier Sony UPT-210HD 210 x 12, 5; niebieska folia termiczna do RTG C-8000.</t>
  </si>
  <si>
    <t>Zadanie 2. Akcesoria do insuflatora</t>
  </si>
  <si>
    <t>PG014</t>
  </si>
  <si>
    <t>Wąż silikonowy bez podgrzewania gazu do insuflatora</t>
  </si>
  <si>
    <t>Zadanie 3. Materiały eksploatacyjne na Centralną Sterylizację</t>
  </si>
  <si>
    <t>KTS0A-0300</t>
  </si>
  <si>
    <t>Taśma woskowo-żywiczna do drukarki Zebra 3400,czarna,kalka,wym.110mm x300 m</t>
  </si>
  <si>
    <t>Taśma termotransferowa (Thermal Transfer Ribbon) 40mm x300m (kod - 5250889001)</t>
  </si>
  <si>
    <t>Zadanie 5. Oleje do urządzen medycznych</t>
  </si>
  <si>
    <t>Olej w sprayu KaVo 500 ml</t>
  </si>
  <si>
    <t>Olej w sprayu Hi Clean 550 ml</t>
  </si>
  <si>
    <t>Nakładka/aplikator uniwersalny do oleju KaVo</t>
  </si>
  <si>
    <t>Zadanie 6. Pojemniki sanitarne wielorazowe</t>
  </si>
  <si>
    <t>Basen sanitarny z pokrywką 2,0 L</t>
  </si>
  <si>
    <t>Pojemnik na mocz-kaczka damska</t>
  </si>
  <si>
    <t>Pojemnik na mocz-kaczka męska</t>
  </si>
  <si>
    <t>Pojemnik do dobowej zbiórki moczu-TULIPAN</t>
  </si>
  <si>
    <t>Zadanie 7. Materiały do zabiegów rehabilitacyjnych</t>
  </si>
  <si>
    <t>Folia do zabiegów Fango(1op.=1000mb)</t>
  </si>
  <si>
    <t>Masa parafinowa Fango,gęsta (1op=12 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</si>
</sst>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&quot;zł&quot;"/>
    <numFmt numFmtId="166" formatCode="_-* #,##0.00\ [$zł-415]_-;\-* #,##0.00\ [$zł-415]_-;_-* &quot;-&quot;??\ [$zł-415]_-;_-@_-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theme="1"/>
      <name val="Arial Narrow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4" fillId="0" borderId="0"/>
  </cellStyleXfs>
  <cellXfs count="34">
    <xf numFmtId="0" fontId="0" fillId="0" borderId="0" xfId="0"/>
    <xf numFmtId="0" fontId="2" fillId="4" borderId="2" xfId="0" applyFont="1" applyFill="1" applyBorder="1" applyAlignment="1">
      <alignment horizontal="center" vertical="center" wrapText="1"/>
    </xf>
    <xf numFmtId="165" fontId="8" fillId="4" borderId="1" xfId="2" applyNumberFormat="1" applyFont="1" applyFill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" fontId="8" fillId="4" borderId="1" xfId="0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165" fontId="4" fillId="0" borderId="1" xfId="2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0" fontId="5" fillId="3" borderId="3" xfId="0" applyFont="1" applyFill="1" applyBorder="1"/>
    <xf numFmtId="165" fontId="5" fillId="3" borderId="4" xfId="0" applyNumberFormat="1" applyFont="1" applyFill="1" applyBorder="1"/>
    <xf numFmtId="0" fontId="5" fillId="0" borderId="0" xfId="0" applyFont="1"/>
    <xf numFmtId="165" fontId="5" fillId="3" borderId="5" xfId="0" applyNumberFormat="1" applyFont="1" applyFill="1" applyBorder="1"/>
    <xf numFmtId="0" fontId="8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vertical="center"/>
    </xf>
    <xf numFmtId="0" fontId="10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10" fontId="8" fillId="4" borderId="1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5">
    <cellStyle name="Dziesiętny" xfId="1" builtinId="3"/>
    <cellStyle name="Normalny" xfId="0" builtinId="0"/>
    <cellStyle name="Normalny 3" xfId="4" xr:uid="{00000000-0005-0000-0000-000002000000}"/>
    <cellStyle name="Normalny 7" xfId="3" xr:uid="{00000000-0005-0000-0000-000003000000}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99"/>
  <sheetViews>
    <sheetView tabSelected="1" view="pageLayout" topLeftCell="A76" zoomScaleNormal="100" workbookViewId="0">
      <selection activeCell="K76" sqref="K76"/>
    </sheetView>
  </sheetViews>
  <sheetFormatPr defaultRowHeight="14.25"/>
  <cols>
    <col min="2" max="2" width="3.375" customWidth="1"/>
    <col min="3" max="3" width="9.875" customWidth="1"/>
    <col min="4" max="4" width="47.75" customWidth="1"/>
    <col min="5" max="5" width="5.125" customWidth="1"/>
    <col min="8" max="8" width="9.875" bestFit="1" customWidth="1"/>
    <col min="9" max="9" width="12" customWidth="1"/>
    <col min="11" max="11" width="7.25" customWidth="1"/>
    <col min="12" max="12" width="12.375" customWidth="1"/>
    <col min="13" max="13" width="7.625" customWidth="1"/>
  </cols>
  <sheetData>
    <row r="2" spans="2:13">
      <c r="B2" s="32" t="s">
        <v>106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2:13" ht="38.25">
      <c r="B3" s="5" t="s">
        <v>0</v>
      </c>
      <c r="C3" s="1" t="s">
        <v>1</v>
      </c>
      <c r="D3" s="11" t="s">
        <v>2</v>
      </c>
      <c r="E3" s="5" t="s">
        <v>3</v>
      </c>
      <c r="F3" s="6" t="s">
        <v>4</v>
      </c>
      <c r="G3" s="6" t="s">
        <v>5</v>
      </c>
      <c r="H3" s="2" t="s">
        <v>6</v>
      </c>
      <c r="I3" s="2" t="s">
        <v>7</v>
      </c>
      <c r="J3" s="3" t="s">
        <v>8</v>
      </c>
      <c r="K3" s="3" t="s">
        <v>9</v>
      </c>
      <c r="L3" s="3" t="s">
        <v>10</v>
      </c>
      <c r="M3" s="8" t="s">
        <v>11</v>
      </c>
    </row>
    <row r="4" spans="2:13" ht="51" customHeight="1">
      <c r="B4" s="4" t="s">
        <v>12</v>
      </c>
      <c r="C4" s="4" t="s">
        <v>13</v>
      </c>
      <c r="D4" s="12" t="s">
        <v>14</v>
      </c>
      <c r="E4" s="9" t="s">
        <v>15</v>
      </c>
      <c r="F4" s="10">
        <v>1000</v>
      </c>
      <c r="G4" s="4"/>
      <c r="H4" s="18"/>
      <c r="I4" s="14">
        <f>(F4*H4)</f>
        <v>0</v>
      </c>
      <c r="J4" s="15">
        <f>(H4*K4+H4)</f>
        <v>0</v>
      </c>
      <c r="K4" s="16"/>
      <c r="L4" s="17">
        <f>SUM(I4+I4*K4)</f>
        <v>0</v>
      </c>
      <c r="M4" s="8"/>
    </row>
    <row r="5" spans="2:13" ht="50.25" customHeight="1">
      <c r="B5" s="4" t="s">
        <v>16</v>
      </c>
      <c r="C5" s="4" t="s">
        <v>17</v>
      </c>
      <c r="D5" s="12" t="s">
        <v>18</v>
      </c>
      <c r="E5" s="9" t="s">
        <v>15</v>
      </c>
      <c r="F5" s="10">
        <v>20</v>
      </c>
      <c r="G5" s="4"/>
      <c r="H5" s="18"/>
      <c r="I5" s="14">
        <f t="shared" ref="I5:I46" si="0">(F5*H5)</f>
        <v>0</v>
      </c>
      <c r="J5" s="15">
        <f>(H5*K5+H5)</f>
        <v>0</v>
      </c>
      <c r="K5" s="16"/>
      <c r="L5" s="17">
        <f>SUM(I5+I5*K5)</f>
        <v>0</v>
      </c>
      <c r="M5" s="8"/>
    </row>
    <row r="6" spans="2:13" ht="55.5" customHeight="1">
      <c r="B6" s="4" t="s">
        <v>19</v>
      </c>
      <c r="C6" s="4" t="s">
        <v>20</v>
      </c>
      <c r="D6" s="12" t="s">
        <v>21</v>
      </c>
      <c r="E6" s="9" t="s">
        <v>15</v>
      </c>
      <c r="F6" s="10">
        <v>800</v>
      </c>
      <c r="G6" s="4"/>
      <c r="H6" s="18"/>
      <c r="I6" s="14">
        <f t="shared" si="0"/>
        <v>0</v>
      </c>
      <c r="J6" s="15">
        <f t="shared" ref="J6:J46" si="1">(H6*K6+H6)</f>
        <v>0</v>
      </c>
      <c r="K6" s="16"/>
      <c r="L6" s="17">
        <f t="shared" ref="L6:L46" si="2">SUM(I6+I6*K6)</f>
        <v>0</v>
      </c>
      <c r="M6" s="8"/>
    </row>
    <row r="7" spans="2:13" ht="47.25" customHeight="1">
      <c r="B7" s="4" t="s">
        <v>22</v>
      </c>
      <c r="C7" s="4">
        <v>21505</v>
      </c>
      <c r="D7" s="12" t="s">
        <v>23</v>
      </c>
      <c r="E7" s="9" t="s">
        <v>15</v>
      </c>
      <c r="F7" s="10">
        <v>100</v>
      </c>
      <c r="G7" s="4"/>
      <c r="H7" s="18"/>
      <c r="I7" s="14">
        <f t="shared" si="0"/>
        <v>0</v>
      </c>
      <c r="J7" s="15">
        <f t="shared" si="1"/>
        <v>0</v>
      </c>
      <c r="K7" s="16"/>
      <c r="L7" s="17">
        <f t="shared" si="2"/>
        <v>0</v>
      </c>
      <c r="M7" s="8"/>
    </row>
    <row r="8" spans="2:13" ht="50.25" customHeight="1">
      <c r="B8" s="4" t="s">
        <v>24</v>
      </c>
      <c r="C8" s="13">
        <v>21615</v>
      </c>
      <c r="D8" s="12" t="s">
        <v>25</v>
      </c>
      <c r="E8" s="9" t="s">
        <v>15</v>
      </c>
      <c r="F8" s="10">
        <v>10</v>
      </c>
      <c r="G8" s="4"/>
      <c r="H8" s="18"/>
      <c r="I8" s="14">
        <f t="shared" si="0"/>
        <v>0</v>
      </c>
      <c r="J8" s="15">
        <f t="shared" si="1"/>
        <v>0</v>
      </c>
      <c r="K8" s="16"/>
      <c r="L8" s="17">
        <f t="shared" si="2"/>
        <v>0</v>
      </c>
      <c r="M8" s="8"/>
    </row>
    <row r="9" spans="2:13" ht="56.25" customHeight="1">
      <c r="B9" s="4" t="s">
        <v>26</v>
      </c>
      <c r="C9" s="4">
        <v>21881</v>
      </c>
      <c r="D9" s="12" t="s">
        <v>27</v>
      </c>
      <c r="E9" s="9" t="s">
        <v>15</v>
      </c>
      <c r="F9" s="10">
        <v>40</v>
      </c>
      <c r="G9" s="4"/>
      <c r="H9" s="18"/>
      <c r="I9" s="14">
        <f t="shared" si="0"/>
        <v>0</v>
      </c>
      <c r="J9" s="15">
        <f t="shared" si="1"/>
        <v>0</v>
      </c>
      <c r="K9" s="16"/>
      <c r="L9" s="17">
        <f t="shared" si="2"/>
        <v>0</v>
      </c>
      <c r="M9" s="8"/>
    </row>
    <row r="10" spans="2:13" ht="45.75" customHeight="1">
      <c r="B10" s="4" t="s">
        <v>28</v>
      </c>
      <c r="C10" s="4">
        <v>36117</v>
      </c>
      <c r="D10" s="12" t="s">
        <v>29</v>
      </c>
      <c r="E10" s="9" t="s">
        <v>15</v>
      </c>
      <c r="F10" s="10">
        <v>10</v>
      </c>
      <c r="G10" s="4"/>
      <c r="H10" s="18"/>
      <c r="I10" s="14">
        <f t="shared" si="0"/>
        <v>0</v>
      </c>
      <c r="J10" s="15">
        <f t="shared" si="1"/>
        <v>0</v>
      </c>
      <c r="K10" s="16"/>
      <c r="L10" s="17">
        <f t="shared" si="2"/>
        <v>0</v>
      </c>
      <c r="M10" s="8"/>
    </row>
    <row r="11" spans="2:13" ht="49.5" customHeight="1">
      <c r="B11" s="4" t="s">
        <v>30</v>
      </c>
      <c r="C11" s="4">
        <v>21543</v>
      </c>
      <c r="D11" s="12" t="s">
        <v>31</v>
      </c>
      <c r="E11" s="9" t="s">
        <v>15</v>
      </c>
      <c r="F11" s="10">
        <v>25</v>
      </c>
      <c r="G11" s="4"/>
      <c r="H11" s="18"/>
      <c r="I11" s="14">
        <f t="shared" si="0"/>
        <v>0</v>
      </c>
      <c r="J11" s="15">
        <f t="shared" si="1"/>
        <v>0</v>
      </c>
      <c r="K11" s="16"/>
      <c r="L11" s="17">
        <f t="shared" si="2"/>
        <v>0</v>
      </c>
      <c r="M11" s="8"/>
    </row>
    <row r="12" spans="2:13" ht="52.5" customHeight="1">
      <c r="B12" s="4" t="s">
        <v>32</v>
      </c>
      <c r="C12" s="4">
        <v>36172</v>
      </c>
      <c r="D12" s="12" t="s">
        <v>33</v>
      </c>
      <c r="E12" s="9" t="s">
        <v>15</v>
      </c>
      <c r="F12" s="10">
        <v>10</v>
      </c>
      <c r="G12" s="4"/>
      <c r="H12" s="18"/>
      <c r="I12" s="14">
        <f t="shared" si="0"/>
        <v>0</v>
      </c>
      <c r="J12" s="15">
        <f t="shared" si="1"/>
        <v>0</v>
      </c>
      <c r="K12" s="16"/>
      <c r="L12" s="17">
        <f t="shared" si="2"/>
        <v>0</v>
      </c>
      <c r="M12" s="8"/>
    </row>
    <row r="13" spans="2:13" ht="69.75" customHeight="1">
      <c r="B13" s="4" t="s">
        <v>34</v>
      </c>
      <c r="C13" s="4" t="s">
        <v>35</v>
      </c>
      <c r="D13" s="12" t="s">
        <v>36</v>
      </c>
      <c r="E13" s="9" t="s">
        <v>15</v>
      </c>
      <c r="F13" s="10">
        <v>200</v>
      </c>
      <c r="G13" s="4"/>
      <c r="H13" s="18"/>
      <c r="I13" s="14">
        <f t="shared" si="0"/>
        <v>0</v>
      </c>
      <c r="J13" s="15">
        <f t="shared" si="1"/>
        <v>0</v>
      </c>
      <c r="K13" s="16"/>
      <c r="L13" s="17">
        <f t="shared" si="2"/>
        <v>0</v>
      </c>
      <c r="M13" s="8"/>
    </row>
    <row r="14" spans="2:13" ht="46.5" customHeight="1">
      <c r="B14" s="4" t="s">
        <v>37</v>
      </c>
      <c r="C14" s="4">
        <v>53215</v>
      </c>
      <c r="D14" s="12" t="s">
        <v>38</v>
      </c>
      <c r="E14" s="9" t="s">
        <v>15</v>
      </c>
      <c r="F14" s="10">
        <v>10</v>
      </c>
      <c r="G14" s="7"/>
      <c r="H14" s="18"/>
      <c r="I14" s="14">
        <f t="shared" si="0"/>
        <v>0</v>
      </c>
      <c r="J14" s="15">
        <f t="shared" si="1"/>
        <v>0</v>
      </c>
      <c r="K14" s="16"/>
      <c r="L14" s="17">
        <f t="shared" si="2"/>
        <v>0</v>
      </c>
      <c r="M14" s="8"/>
    </row>
    <row r="15" spans="2:13" ht="57.75" customHeight="1">
      <c r="B15" s="4" t="s">
        <v>39</v>
      </c>
      <c r="C15" s="4">
        <v>36103</v>
      </c>
      <c r="D15" s="12" t="s">
        <v>40</v>
      </c>
      <c r="E15" s="9" t="s">
        <v>15</v>
      </c>
      <c r="F15" s="10">
        <v>20</v>
      </c>
      <c r="G15" s="7"/>
      <c r="H15" s="18"/>
      <c r="I15" s="14">
        <f t="shared" si="0"/>
        <v>0</v>
      </c>
      <c r="J15" s="15">
        <f t="shared" si="1"/>
        <v>0</v>
      </c>
      <c r="K15" s="16"/>
      <c r="L15" s="17">
        <f t="shared" si="2"/>
        <v>0</v>
      </c>
      <c r="M15" s="8"/>
    </row>
    <row r="16" spans="2:13" ht="54" customHeight="1">
      <c r="B16" s="4" t="s">
        <v>41</v>
      </c>
      <c r="C16" s="4" t="s">
        <v>42</v>
      </c>
      <c r="D16" s="12" t="s">
        <v>43</v>
      </c>
      <c r="E16" s="9" t="s">
        <v>15</v>
      </c>
      <c r="F16" s="10">
        <v>200</v>
      </c>
      <c r="G16" s="7"/>
      <c r="H16" s="18"/>
      <c r="I16" s="14">
        <f t="shared" si="0"/>
        <v>0</v>
      </c>
      <c r="J16" s="15">
        <f t="shared" si="1"/>
        <v>0</v>
      </c>
      <c r="K16" s="16"/>
      <c r="L16" s="17">
        <f t="shared" si="2"/>
        <v>0</v>
      </c>
      <c r="M16" s="8"/>
    </row>
    <row r="17" spans="2:13" ht="42" customHeight="1">
      <c r="B17" s="4" t="s">
        <v>44</v>
      </c>
      <c r="C17" s="4" t="s">
        <v>45</v>
      </c>
      <c r="D17" s="12" t="s">
        <v>46</v>
      </c>
      <c r="E17" s="9" t="s">
        <v>15</v>
      </c>
      <c r="F17" s="10">
        <v>150</v>
      </c>
      <c r="G17" s="4"/>
      <c r="H17" s="18"/>
      <c r="I17" s="14">
        <f t="shared" si="0"/>
        <v>0</v>
      </c>
      <c r="J17" s="15">
        <f t="shared" si="1"/>
        <v>0</v>
      </c>
      <c r="K17" s="16"/>
      <c r="L17" s="17">
        <f t="shared" si="2"/>
        <v>0</v>
      </c>
      <c r="M17" s="8"/>
    </row>
    <row r="18" spans="2:13" ht="51" customHeight="1">
      <c r="B18" s="4" t="s">
        <v>47</v>
      </c>
      <c r="C18" s="4">
        <v>21868</v>
      </c>
      <c r="D18" s="12" t="s">
        <v>48</v>
      </c>
      <c r="E18" s="9" t="s">
        <v>15</v>
      </c>
      <c r="F18" s="10">
        <v>40</v>
      </c>
      <c r="G18" s="4"/>
      <c r="H18" s="18"/>
      <c r="I18" s="14">
        <f t="shared" si="0"/>
        <v>0</v>
      </c>
      <c r="J18" s="15">
        <f t="shared" si="1"/>
        <v>0</v>
      </c>
      <c r="K18" s="16"/>
      <c r="L18" s="17">
        <f t="shared" si="2"/>
        <v>0</v>
      </c>
      <c r="M18" s="8"/>
    </row>
    <row r="19" spans="2:13" ht="51" customHeight="1">
      <c r="B19" s="4" t="s">
        <v>49</v>
      </c>
      <c r="C19" s="4" t="s">
        <v>50</v>
      </c>
      <c r="D19" s="12" t="s">
        <v>51</v>
      </c>
      <c r="E19" s="9" t="s">
        <v>15</v>
      </c>
      <c r="F19" s="10">
        <v>100</v>
      </c>
      <c r="G19" s="4"/>
      <c r="H19" s="18"/>
      <c r="I19" s="14">
        <f t="shared" si="0"/>
        <v>0</v>
      </c>
      <c r="J19" s="15">
        <f t="shared" si="1"/>
        <v>0</v>
      </c>
      <c r="K19" s="16"/>
      <c r="L19" s="17">
        <f t="shared" si="2"/>
        <v>0</v>
      </c>
      <c r="M19" s="8"/>
    </row>
    <row r="20" spans="2:13" ht="37.5" customHeight="1">
      <c r="B20" s="4" t="s">
        <v>52</v>
      </c>
      <c r="C20" s="4" t="s">
        <v>53</v>
      </c>
      <c r="D20" s="12" t="s">
        <v>54</v>
      </c>
      <c r="E20" s="9" t="s">
        <v>15</v>
      </c>
      <c r="F20" s="10">
        <v>100</v>
      </c>
      <c r="G20" s="4"/>
      <c r="H20" s="18"/>
      <c r="I20" s="14">
        <f t="shared" si="0"/>
        <v>0</v>
      </c>
      <c r="J20" s="15">
        <f t="shared" si="1"/>
        <v>0</v>
      </c>
      <c r="K20" s="16"/>
      <c r="L20" s="17">
        <f t="shared" si="2"/>
        <v>0</v>
      </c>
      <c r="M20" s="8"/>
    </row>
    <row r="21" spans="2:13" ht="36.75" customHeight="1">
      <c r="B21" s="4" t="s">
        <v>55</v>
      </c>
      <c r="C21" s="13" t="s">
        <v>56</v>
      </c>
      <c r="D21" s="12" t="s">
        <v>57</v>
      </c>
      <c r="E21" s="9" t="s">
        <v>15</v>
      </c>
      <c r="F21" s="10">
        <v>300</v>
      </c>
      <c r="G21" s="4"/>
      <c r="H21" s="18"/>
      <c r="I21" s="14">
        <f t="shared" si="0"/>
        <v>0</v>
      </c>
      <c r="J21" s="15">
        <f t="shared" si="1"/>
        <v>0</v>
      </c>
      <c r="K21" s="16"/>
      <c r="L21" s="17">
        <f t="shared" si="2"/>
        <v>0</v>
      </c>
      <c r="M21" s="8"/>
    </row>
    <row r="22" spans="2:13" ht="42.75" customHeight="1">
      <c r="B22" s="4" t="s">
        <v>58</v>
      </c>
      <c r="C22" s="13"/>
      <c r="D22" s="12" t="s">
        <v>115</v>
      </c>
      <c r="E22" s="9" t="s">
        <v>15</v>
      </c>
      <c r="F22" s="10">
        <v>100</v>
      </c>
      <c r="G22" s="4"/>
      <c r="H22" s="18"/>
      <c r="I22" s="14">
        <f t="shared" si="0"/>
        <v>0</v>
      </c>
      <c r="J22" s="15">
        <f t="shared" si="1"/>
        <v>0</v>
      </c>
      <c r="K22" s="16"/>
      <c r="L22" s="17">
        <f t="shared" si="2"/>
        <v>0</v>
      </c>
      <c r="M22" s="8"/>
    </row>
    <row r="23" spans="2:13" ht="29.25" customHeight="1">
      <c r="B23" s="4" t="s">
        <v>61</v>
      </c>
      <c r="C23" s="4" t="s">
        <v>59</v>
      </c>
      <c r="D23" s="12" t="s">
        <v>60</v>
      </c>
      <c r="E23" s="9" t="s">
        <v>15</v>
      </c>
      <c r="F23" s="10">
        <v>50</v>
      </c>
      <c r="G23" s="4"/>
      <c r="H23" s="18"/>
      <c r="I23" s="14">
        <f t="shared" si="0"/>
        <v>0</v>
      </c>
      <c r="J23" s="15">
        <f t="shared" si="1"/>
        <v>0</v>
      </c>
      <c r="K23" s="16"/>
      <c r="L23" s="17">
        <f>SUM(I23+I23*K23)</f>
        <v>0</v>
      </c>
      <c r="M23" s="8"/>
    </row>
    <row r="24" spans="2:13" ht="35.25" customHeight="1">
      <c r="B24" s="4" t="s">
        <v>64</v>
      </c>
      <c r="C24" s="4" t="s">
        <v>62</v>
      </c>
      <c r="D24" s="12" t="s">
        <v>63</v>
      </c>
      <c r="E24" s="9" t="s">
        <v>15</v>
      </c>
      <c r="F24" s="10">
        <v>60</v>
      </c>
      <c r="G24" s="4"/>
      <c r="H24" s="18"/>
      <c r="I24" s="14">
        <f t="shared" si="0"/>
        <v>0</v>
      </c>
      <c r="J24" s="15">
        <f t="shared" si="1"/>
        <v>0</v>
      </c>
      <c r="K24" s="16"/>
      <c r="L24" s="17">
        <f t="shared" si="2"/>
        <v>0</v>
      </c>
      <c r="M24" s="8"/>
    </row>
    <row r="25" spans="2:13" ht="41.25" customHeight="1">
      <c r="B25" s="4" t="s">
        <v>68</v>
      </c>
      <c r="C25" s="4" t="s">
        <v>65</v>
      </c>
      <c r="D25" s="12" t="s">
        <v>66</v>
      </c>
      <c r="E25" s="9" t="s">
        <v>67</v>
      </c>
      <c r="F25" s="10">
        <v>30</v>
      </c>
      <c r="G25" s="4"/>
      <c r="H25" s="18"/>
      <c r="I25" s="14">
        <f t="shared" si="0"/>
        <v>0</v>
      </c>
      <c r="J25" s="15">
        <f t="shared" si="1"/>
        <v>0</v>
      </c>
      <c r="K25" s="16"/>
      <c r="L25" s="17">
        <f t="shared" si="2"/>
        <v>0</v>
      </c>
      <c r="M25" s="8"/>
    </row>
    <row r="26" spans="2:13" ht="34.5" customHeight="1">
      <c r="B26" s="4" t="s">
        <v>71</v>
      </c>
      <c r="C26" s="4" t="s">
        <v>69</v>
      </c>
      <c r="D26" s="12" t="s">
        <v>70</v>
      </c>
      <c r="E26" s="9" t="s">
        <v>15</v>
      </c>
      <c r="F26" s="10">
        <v>20</v>
      </c>
      <c r="G26" s="4"/>
      <c r="H26" s="18"/>
      <c r="I26" s="14">
        <f t="shared" si="0"/>
        <v>0</v>
      </c>
      <c r="J26" s="15">
        <f t="shared" si="1"/>
        <v>0</v>
      </c>
      <c r="K26" s="16"/>
      <c r="L26" s="17">
        <f t="shared" si="2"/>
        <v>0</v>
      </c>
      <c r="M26" s="8"/>
    </row>
    <row r="27" spans="2:13" ht="35.25" customHeight="1">
      <c r="B27" s="4" t="s">
        <v>74</v>
      </c>
      <c r="C27" s="13" t="s">
        <v>72</v>
      </c>
      <c r="D27" s="12" t="s">
        <v>73</v>
      </c>
      <c r="E27" s="9" t="s">
        <v>15</v>
      </c>
      <c r="F27" s="10">
        <v>20</v>
      </c>
      <c r="G27" s="4"/>
      <c r="H27" s="18"/>
      <c r="I27" s="14">
        <f t="shared" si="0"/>
        <v>0</v>
      </c>
      <c r="J27" s="15">
        <f t="shared" si="1"/>
        <v>0</v>
      </c>
      <c r="K27" s="16"/>
      <c r="L27" s="17">
        <f t="shared" si="2"/>
        <v>0</v>
      </c>
      <c r="M27" s="8"/>
    </row>
    <row r="28" spans="2:13" ht="50.25" customHeight="1">
      <c r="B28" s="4" t="s">
        <v>77</v>
      </c>
      <c r="C28" s="4" t="s">
        <v>75</v>
      </c>
      <c r="D28" s="12" t="s">
        <v>76</v>
      </c>
      <c r="E28" s="9" t="s">
        <v>15</v>
      </c>
      <c r="F28" s="10">
        <v>40</v>
      </c>
      <c r="G28" s="4"/>
      <c r="H28" s="18"/>
      <c r="I28" s="14">
        <f t="shared" si="0"/>
        <v>0</v>
      </c>
      <c r="J28" s="15">
        <f t="shared" si="1"/>
        <v>0</v>
      </c>
      <c r="K28" s="16"/>
      <c r="L28" s="17">
        <f t="shared" si="2"/>
        <v>0</v>
      </c>
      <c r="M28" s="8"/>
    </row>
    <row r="29" spans="2:13" ht="36" customHeight="1">
      <c r="B29" s="4" t="s">
        <v>80</v>
      </c>
      <c r="C29" s="4" t="s">
        <v>78</v>
      </c>
      <c r="D29" s="12" t="s">
        <v>79</v>
      </c>
      <c r="E29" s="9" t="s">
        <v>15</v>
      </c>
      <c r="F29" s="10">
        <v>30</v>
      </c>
      <c r="G29" s="4"/>
      <c r="H29" s="18"/>
      <c r="I29" s="14">
        <f t="shared" si="0"/>
        <v>0</v>
      </c>
      <c r="J29" s="15">
        <f t="shared" si="1"/>
        <v>0</v>
      </c>
      <c r="K29" s="16"/>
      <c r="L29" s="17">
        <f t="shared" si="2"/>
        <v>0</v>
      </c>
      <c r="M29" s="8"/>
    </row>
    <row r="30" spans="2:13" ht="38.25" customHeight="1">
      <c r="B30" s="4" t="s">
        <v>83</v>
      </c>
      <c r="C30" s="4" t="s">
        <v>81</v>
      </c>
      <c r="D30" s="12" t="s">
        <v>82</v>
      </c>
      <c r="E30" s="9" t="s">
        <v>15</v>
      </c>
      <c r="F30" s="10">
        <v>40</v>
      </c>
      <c r="G30" s="4"/>
      <c r="H30" s="18"/>
      <c r="I30" s="14">
        <f t="shared" si="0"/>
        <v>0</v>
      </c>
      <c r="J30" s="15">
        <f t="shared" si="1"/>
        <v>0</v>
      </c>
      <c r="K30" s="16"/>
      <c r="L30" s="17">
        <f t="shared" si="2"/>
        <v>0</v>
      </c>
      <c r="M30" s="8"/>
    </row>
    <row r="31" spans="2:13" ht="39" customHeight="1">
      <c r="B31" s="4" t="s">
        <v>113</v>
      </c>
      <c r="C31" s="4" t="s">
        <v>84</v>
      </c>
      <c r="D31" s="12" t="s">
        <v>85</v>
      </c>
      <c r="E31" s="9" t="s">
        <v>15</v>
      </c>
      <c r="F31" s="10">
        <v>20</v>
      </c>
      <c r="G31" s="4"/>
      <c r="H31" s="18"/>
      <c r="I31" s="14">
        <f t="shared" si="0"/>
        <v>0</v>
      </c>
      <c r="J31" s="15">
        <f t="shared" si="1"/>
        <v>0</v>
      </c>
      <c r="K31" s="16"/>
      <c r="L31" s="17">
        <f>SUM(I31+I31*K31)</f>
        <v>0</v>
      </c>
      <c r="M31" s="8"/>
    </row>
    <row r="32" spans="2:13" ht="42.75" customHeight="1">
      <c r="B32" s="4" t="s">
        <v>87</v>
      </c>
      <c r="C32" s="4">
        <v>12636</v>
      </c>
      <c r="D32" s="12" t="s">
        <v>86</v>
      </c>
      <c r="E32" s="9" t="s">
        <v>15</v>
      </c>
      <c r="F32" s="10">
        <v>400</v>
      </c>
      <c r="G32" s="4"/>
      <c r="H32" s="18"/>
      <c r="I32" s="14">
        <f t="shared" si="0"/>
        <v>0</v>
      </c>
      <c r="J32" s="15">
        <f t="shared" si="1"/>
        <v>0</v>
      </c>
      <c r="K32" s="16"/>
      <c r="L32" s="17">
        <f t="shared" si="2"/>
        <v>0</v>
      </c>
      <c r="M32" s="8"/>
    </row>
    <row r="33" spans="2:13" ht="42" customHeight="1">
      <c r="B33" s="4" t="s">
        <v>90</v>
      </c>
      <c r="C33" s="4" t="s">
        <v>88</v>
      </c>
      <c r="D33" s="12" t="s">
        <v>89</v>
      </c>
      <c r="E33" s="9" t="s">
        <v>15</v>
      </c>
      <c r="F33" s="10">
        <v>20</v>
      </c>
      <c r="G33" s="7"/>
      <c r="H33" s="18"/>
      <c r="I33" s="14">
        <f t="shared" si="0"/>
        <v>0</v>
      </c>
      <c r="J33" s="15">
        <f t="shared" si="1"/>
        <v>0</v>
      </c>
      <c r="K33" s="16"/>
      <c r="L33" s="17">
        <f t="shared" si="2"/>
        <v>0</v>
      </c>
      <c r="M33" s="8"/>
    </row>
    <row r="34" spans="2:13" ht="51" customHeight="1">
      <c r="B34" s="4" t="s">
        <v>93</v>
      </c>
      <c r="C34" s="4" t="s">
        <v>91</v>
      </c>
      <c r="D34" s="12" t="s">
        <v>92</v>
      </c>
      <c r="E34" s="9" t="s">
        <v>15</v>
      </c>
      <c r="F34" s="10">
        <v>30</v>
      </c>
      <c r="G34" s="7"/>
      <c r="H34" s="18"/>
      <c r="I34" s="14">
        <f t="shared" si="0"/>
        <v>0</v>
      </c>
      <c r="J34" s="15">
        <f t="shared" si="1"/>
        <v>0</v>
      </c>
      <c r="K34" s="16"/>
      <c r="L34" s="17">
        <f t="shared" si="2"/>
        <v>0</v>
      </c>
      <c r="M34" s="8"/>
    </row>
    <row r="35" spans="2:13" ht="33" customHeight="1">
      <c r="B35" s="4" t="s">
        <v>96</v>
      </c>
      <c r="C35" s="4" t="s">
        <v>94</v>
      </c>
      <c r="D35" s="12" t="s">
        <v>95</v>
      </c>
      <c r="E35" s="9" t="s">
        <v>15</v>
      </c>
      <c r="F35" s="10">
        <v>60</v>
      </c>
      <c r="G35" s="7"/>
      <c r="H35" s="18"/>
      <c r="I35" s="14">
        <f t="shared" si="0"/>
        <v>0</v>
      </c>
      <c r="J35" s="15">
        <f t="shared" si="1"/>
        <v>0</v>
      </c>
      <c r="K35" s="16"/>
      <c r="L35" s="17">
        <f t="shared" si="2"/>
        <v>0</v>
      </c>
      <c r="M35" s="8"/>
    </row>
    <row r="36" spans="2:13" ht="35.25" customHeight="1">
      <c r="B36" s="4" t="s">
        <v>98</v>
      </c>
      <c r="C36" s="4">
        <v>21504</v>
      </c>
      <c r="D36" s="12" t="s">
        <v>97</v>
      </c>
      <c r="E36" s="9" t="s">
        <v>15</v>
      </c>
      <c r="F36" s="10">
        <v>70</v>
      </c>
      <c r="G36" s="4"/>
      <c r="H36" s="18"/>
      <c r="I36" s="14">
        <f t="shared" si="0"/>
        <v>0</v>
      </c>
      <c r="J36" s="15">
        <f t="shared" si="1"/>
        <v>0</v>
      </c>
      <c r="K36" s="16"/>
      <c r="L36" s="17">
        <f t="shared" si="2"/>
        <v>0</v>
      </c>
      <c r="M36" s="8"/>
    </row>
    <row r="37" spans="2:13" ht="45.75" customHeight="1">
      <c r="B37" s="4" t="s">
        <v>99</v>
      </c>
      <c r="C37" s="4"/>
      <c r="D37" s="12" t="s">
        <v>124</v>
      </c>
      <c r="E37" s="9" t="s">
        <v>15</v>
      </c>
      <c r="F37" s="10">
        <v>20</v>
      </c>
      <c r="G37" s="4"/>
      <c r="H37" s="18"/>
      <c r="I37" s="14">
        <f t="shared" si="0"/>
        <v>0</v>
      </c>
      <c r="J37" s="15">
        <f t="shared" si="1"/>
        <v>0</v>
      </c>
      <c r="K37" s="16"/>
      <c r="L37" s="17">
        <f t="shared" si="2"/>
        <v>0</v>
      </c>
      <c r="M37" s="8"/>
    </row>
    <row r="38" spans="2:13" ht="33" customHeight="1">
      <c r="B38" s="4" t="s">
        <v>101</v>
      </c>
      <c r="C38" s="4"/>
      <c r="D38" s="12" t="s">
        <v>100</v>
      </c>
      <c r="E38" s="9" t="s">
        <v>15</v>
      </c>
      <c r="F38" s="10">
        <v>50</v>
      </c>
      <c r="G38" s="4"/>
      <c r="H38" s="18"/>
      <c r="I38" s="14">
        <f t="shared" si="0"/>
        <v>0</v>
      </c>
      <c r="J38" s="15">
        <f t="shared" si="1"/>
        <v>0</v>
      </c>
      <c r="K38" s="16"/>
      <c r="L38" s="17">
        <f t="shared" si="2"/>
        <v>0</v>
      </c>
      <c r="M38" s="8"/>
    </row>
    <row r="39" spans="2:13" ht="39.75" customHeight="1">
      <c r="B39" s="4" t="s">
        <v>104</v>
      </c>
      <c r="C39" s="4"/>
      <c r="D39" s="12" t="s">
        <v>102</v>
      </c>
      <c r="E39" s="9" t="s">
        <v>15</v>
      </c>
      <c r="F39" s="10">
        <v>150</v>
      </c>
      <c r="G39" s="4"/>
      <c r="H39" s="18"/>
      <c r="I39" s="14">
        <f t="shared" si="0"/>
        <v>0</v>
      </c>
      <c r="J39" s="15">
        <f t="shared" si="1"/>
        <v>0</v>
      </c>
      <c r="K39" s="16"/>
      <c r="L39" s="17">
        <f t="shared" si="2"/>
        <v>0</v>
      </c>
      <c r="M39" s="8"/>
    </row>
    <row r="40" spans="2:13" ht="39.75" customHeight="1">
      <c r="B40" s="4" t="s">
        <v>108</v>
      </c>
      <c r="C40" s="4"/>
      <c r="D40" s="12" t="s">
        <v>110</v>
      </c>
      <c r="E40" s="9" t="s">
        <v>15</v>
      </c>
      <c r="F40" s="10">
        <v>100</v>
      </c>
      <c r="G40" s="4"/>
      <c r="H40" s="18"/>
      <c r="I40" s="14">
        <f t="shared" si="0"/>
        <v>0</v>
      </c>
      <c r="J40" s="15">
        <f t="shared" si="1"/>
        <v>0</v>
      </c>
      <c r="K40" s="16"/>
      <c r="L40" s="17">
        <f t="shared" si="2"/>
        <v>0</v>
      </c>
      <c r="M40" s="8"/>
    </row>
    <row r="41" spans="2:13" ht="39.75" customHeight="1">
      <c r="B41" s="4" t="s">
        <v>109</v>
      </c>
      <c r="C41" s="4"/>
      <c r="D41" s="12" t="s">
        <v>111</v>
      </c>
      <c r="E41" s="9" t="s">
        <v>15</v>
      </c>
      <c r="F41" s="10">
        <v>50</v>
      </c>
      <c r="G41" s="4"/>
      <c r="H41" s="18"/>
      <c r="I41" s="14">
        <f t="shared" si="0"/>
        <v>0</v>
      </c>
      <c r="J41" s="15">
        <f t="shared" si="1"/>
        <v>0</v>
      </c>
      <c r="K41" s="16"/>
      <c r="L41" s="17">
        <f t="shared" si="2"/>
        <v>0</v>
      </c>
      <c r="M41" s="8"/>
    </row>
    <row r="42" spans="2:13" ht="39.75" customHeight="1">
      <c r="B42" s="4">
        <v>39</v>
      </c>
      <c r="C42" s="4"/>
      <c r="D42" s="12" t="s">
        <v>112</v>
      </c>
      <c r="E42" s="9"/>
      <c r="F42" s="10">
        <v>50</v>
      </c>
      <c r="G42" s="4"/>
      <c r="H42" s="18"/>
      <c r="I42" s="14">
        <f t="shared" si="0"/>
        <v>0</v>
      </c>
      <c r="J42" s="15">
        <f>(H42*K42+H42)</f>
        <v>0</v>
      </c>
      <c r="K42" s="16"/>
      <c r="L42" s="17">
        <f t="shared" si="2"/>
        <v>0</v>
      </c>
      <c r="M42" s="8"/>
    </row>
    <row r="43" spans="2:13" ht="39.75" customHeight="1">
      <c r="B43" s="4" t="s">
        <v>120</v>
      </c>
      <c r="C43" s="4"/>
      <c r="D43" s="29" t="s">
        <v>117</v>
      </c>
      <c r="E43" s="9" t="s">
        <v>15</v>
      </c>
      <c r="F43" s="10">
        <v>50</v>
      </c>
      <c r="G43" s="4"/>
      <c r="H43" s="18"/>
      <c r="I43" s="14">
        <f t="shared" si="0"/>
        <v>0</v>
      </c>
      <c r="J43" s="15">
        <f>(H43*K43+H43)</f>
        <v>0</v>
      </c>
      <c r="K43" s="16"/>
      <c r="L43" s="17">
        <f t="shared" si="2"/>
        <v>0</v>
      </c>
      <c r="M43" s="8"/>
    </row>
    <row r="44" spans="2:13" ht="39.75" customHeight="1">
      <c r="B44" s="4" t="s">
        <v>121</v>
      </c>
      <c r="C44" s="4"/>
      <c r="D44" s="30" t="s">
        <v>118</v>
      </c>
      <c r="E44" s="9" t="s">
        <v>15</v>
      </c>
      <c r="F44" s="10">
        <v>10</v>
      </c>
      <c r="G44" s="4"/>
      <c r="H44" s="18"/>
      <c r="I44" s="14">
        <f t="shared" si="0"/>
        <v>0</v>
      </c>
      <c r="J44" s="15">
        <f>(H44*K44+H44)</f>
        <v>0</v>
      </c>
      <c r="K44" s="16"/>
      <c r="L44" s="17">
        <f t="shared" si="2"/>
        <v>0</v>
      </c>
      <c r="M44" s="8"/>
    </row>
    <row r="45" spans="2:13" ht="39.75" customHeight="1">
      <c r="B45" s="4" t="s">
        <v>122</v>
      </c>
      <c r="C45" s="4"/>
      <c r="D45" s="30" t="s">
        <v>119</v>
      </c>
      <c r="E45" s="9" t="s">
        <v>15</v>
      </c>
      <c r="F45" s="10">
        <v>60</v>
      </c>
      <c r="G45" s="4"/>
      <c r="H45" s="18"/>
      <c r="I45" s="14">
        <f t="shared" si="0"/>
        <v>0</v>
      </c>
      <c r="J45" s="15">
        <f>(H45*K45+H45)</f>
        <v>0</v>
      </c>
      <c r="K45" s="16"/>
      <c r="L45" s="17">
        <f t="shared" si="2"/>
        <v>0</v>
      </c>
      <c r="M45" s="8"/>
    </row>
    <row r="46" spans="2:13" ht="40.5" customHeight="1" thickBot="1">
      <c r="B46" s="4" t="s">
        <v>123</v>
      </c>
      <c r="C46" s="4"/>
      <c r="D46" s="28" t="s">
        <v>116</v>
      </c>
      <c r="E46" s="9" t="s">
        <v>15</v>
      </c>
      <c r="F46" s="10">
        <v>20</v>
      </c>
      <c r="G46" s="4"/>
      <c r="H46" s="18"/>
      <c r="I46" s="14">
        <f t="shared" si="0"/>
        <v>0</v>
      </c>
      <c r="J46" s="15">
        <f t="shared" si="1"/>
        <v>0</v>
      </c>
      <c r="K46" s="16"/>
      <c r="L46" s="17">
        <f t="shared" si="2"/>
        <v>0</v>
      </c>
      <c r="M46" s="8"/>
    </row>
    <row r="47" spans="2:13" ht="15.75" thickBot="1">
      <c r="D47" s="27"/>
      <c r="H47" s="19" t="s">
        <v>105</v>
      </c>
      <c r="I47" s="20">
        <f>SUM(I4:I46)</f>
        <v>0</v>
      </c>
      <c r="J47" s="21"/>
      <c r="K47" s="21"/>
      <c r="L47" s="22">
        <f>SUM(L4:L46)</f>
        <v>0</v>
      </c>
    </row>
    <row r="51" spans="2:13">
      <c r="B51" s="32" t="s">
        <v>125</v>
      </c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</row>
    <row r="52" spans="2:13" ht="38.25">
      <c r="B52" s="5" t="s">
        <v>0</v>
      </c>
      <c r="C52" s="1" t="s">
        <v>1</v>
      </c>
      <c r="D52" s="23" t="s">
        <v>2</v>
      </c>
      <c r="E52" s="5" t="s">
        <v>3</v>
      </c>
      <c r="F52" s="6" t="s">
        <v>4</v>
      </c>
      <c r="G52" s="6" t="s">
        <v>5</v>
      </c>
      <c r="H52" s="2" t="s">
        <v>6</v>
      </c>
      <c r="I52" s="2" t="s">
        <v>7</v>
      </c>
      <c r="J52" s="3" t="s">
        <v>8</v>
      </c>
      <c r="K52" s="3" t="s">
        <v>9</v>
      </c>
      <c r="L52" s="3" t="s">
        <v>10</v>
      </c>
      <c r="M52" s="8" t="s">
        <v>11</v>
      </c>
    </row>
    <row r="53" spans="2:13" ht="15" thickBot="1">
      <c r="B53" s="4" t="s">
        <v>12</v>
      </c>
      <c r="C53" s="4" t="s">
        <v>126</v>
      </c>
      <c r="D53" s="24" t="s">
        <v>127</v>
      </c>
      <c r="E53" s="4" t="s">
        <v>15</v>
      </c>
      <c r="F53" s="4">
        <v>20</v>
      </c>
      <c r="G53" s="4"/>
      <c r="H53" s="18"/>
      <c r="I53" s="14">
        <f t="shared" ref="I53" si="3">F53*H53</f>
        <v>0</v>
      </c>
      <c r="J53" s="15">
        <f t="shared" ref="J53" si="4">H53*K53+H53</f>
        <v>0</v>
      </c>
      <c r="K53" s="16"/>
      <c r="L53" s="17">
        <f t="shared" ref="L53" si="5">SUM(I53+I53*K53)</f>
        <v>0</v>
      </c>
      <c r="M53" s="8"/>
    </row>
    <row r="54" spans="2:13" ht="15.75" thickBot="1">
      <c r="H54" s="19" t="s">
        <v>105</v>
      </c>
      <c r="I54" s="20">
        <f t="shared" ref="I54" si="6">SUM(I53)</f>
        <v>0</v>
      </c>
      <c r="J54" s="21"/>
      <c r="K54" s="21"/>
      <c r="L54" s="22">
        <f>SUM(L53)</f>
        <v>0</v>
      </c>
      <c r="M54" s="25"/>
    </row>
    <row r="58" spans="2:13">
      <c r="B58" s="32" t="s">
        <v>128</v>
      </c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</row>
    <row r="59" spans="2:13" ht="38.25">
      <c r="B59" s="5" t="s">
        <v>0</v>
      </c>
      <c r="C59" s="1" t="s">
        <v>1</v>
      </c>
      <c r="D59" s="23" t="s">
        <v>2</v>
      </c>
      <c r="E59" s="5" t="s">
        <v>3</v>
      </c>
      <c r="F59" s="6" t="s">
        <v>4</v>
      </c>
      <c r="G59" s="6" t="s">
        <v>5</v>
      </c>
      <c r="H59" s="2" t="s">
        <v>6</v>
      </c>
      <c r="I59" s="2" t="s">
        <v>7</v>
      </c>
      <c r="J59" s="3" t="s">
        <v>8</v>
      </c>
      <c r="K59" s="3" t="s">
        <v>9</v>
      </c>
      <c r="L59" s="3" t="s">
        <v>10</v>
      </c>
      <c r="M59" s="8" t="s">
        <v>11</v>
      </c>
    </row>
    <row r="60" spans="2:13" ht="40.5" customHeight="1" thickBot="1">
      <c r="B60" s="4" t="s">
        <v>12</v>
      </c>
      <c r="C60" s="4" t="s">
        <v>129</v>
      </c>
      <c r="D60" s="24" t="s">
        <v>130</v>
      </c>
      <c r="E60" s="4" t="s">
        <v>15</v>
      </c>
      <c r="F60" s="4">
        <v>90</v>
      </c>
      <c r="G60" s="4"/>
      <c r="H60" s="18"/>
      <c r="I60" s="14">
        <f t="shared" ref="I60" si="7">F60*H60</f>
        <v>0</v>
      </c>
      <c r="J60" s="15">
        <f t="shared" ref="J60" si="8">H60*K60+H60</f>
        <v>0</v>
      </c>
      <c r="K60" s="16"/>
      <c r="L60" s="17">
        <f t="shared" ref="L60" si="9">SUM(I60+I60*K60)</f>
        <v>0</v>
      </c>
      <c r="M60" s="8"/>
    </row>
    <row r="61" spans="2:13" ht="15.75" thickBot="1">
      <c r="H61" s="19" t="s">
        <v>105</v>
      </c>
      <c r="I61" s="20">
        <f t="shared" ref="I61" si="10">SUM(I60)</f>
        <v>0</v>
      </c>
      <c r="J61" s="21"/>
      <c r="K61" s="21"/>
      <c r="L61" s="22">
        <f>SUM(L60)</f>
        <v>0</v>
      </c>
      <c r="M61" s="25"/>
    </row>
    <row r="64" spans="2:13">
      <c r="B64" s="32" t="s">
        <v>114</v>
      </c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</row>
    <row r="65" spans="2:13" ht="38.25">
      <c r="B65" s="5" t="s">
        <v>0</v>
      </c>
      <c r="C65" s="1" t="s">
        <v>1</v>
      </c>
      <c r="D65" s="23" t="s">
        <v>2</v>
      </c>
      <c r="E65" s="5" t="s">
        <v>3</v>
      </c>
      <c r="F65" s="6" t="s">
        <v>4</v>
      </c>
      <c r="G65" s="6" t="s">
        <v>5</v>
      </c>
      <c r="H65" s="2" t="s">
        <v>6</v>
      </c>
      <c r="I65" s="2" t="s">
        <v>7</v>
      </c>
      <c r="J65" s="3" t="s">
        <v>8</v>
      </c>
      <c r="K65" s="3" t="s">
        <v>9</v>
      </c>
      <c r="L65" s="3" t="s">
        <v>10</v>
      </c>
      <c r="M65" s="8" t="s">
        <v>11</v>
      </c>
    </row>
    <row r="66" spans="2:13" ht="27.75" customHeight="1">
      <c r="B66" s="5" t="s">
        <v>12</v>
      </c>
      <c r="C66" s="1">
        <v>5247829001</v>
      </c>
      <c r="D66" s="23" t="s">
        <v>107</v>
      </c>
      <c r="E66" s="5" t="s">
        <v>103</v>
      </c>
      <c r="F66" s="6">
        <v>20</v>
      </c>
      <c r="G66" s="6"/>
      <c r="H66" s="2"/>
      <c r="I66" s="2">
        <f>(F66*H66)</f>
        <v>0</v>
      </c>
      <c r="J66" s="3">
        <f>(H66*K66+H66)</f>
        <v>0</v>
      </c>
      <c r="K66" s="31"/>
      <c r="L66" s="3">
        <f>SUM(I66+I66*K66)</f>
        <v>0</v>
      </c>
      <c r="M66" s="8"/>
    </row>
    <row r="67" spans="2:13" ht="28.5" customHeight="1" thickBot="1">
      <c r="B67" s="4" t="s">
        <v>16</v>
      </c>
      <c r="C67" s="4">
        <v>5250889001</v>
      </c>
      <c r="D67" s="24" t="s">
        <v>131</v>
      </c>
      <c r="E67" s="4" t="s">
        <v>103</v>
      </c>
      <c r="F67" s="4">
        <v>4</v>
      </c>
      <c r="G67" s="4"/>
      <c r="H67" s="18"/>
      <c r="I67" s="14">
        <f t="shared" ref="I67" si="11">F67*H67</f>
        <v>0</v>
      </c>
      <c r="J67" s="15">
        <f t="shared" ref="J67" si="12">H67*K67+H67</f>
        <v>0</v>
      </c>
      <c r="K67" s="16"/>
      <c r="L67" s="17">
        <f t="shared" ref="L67" si="13">SUM(I67+I67*K67)</f>
        <v>0</v>
      </c>
      <c r="M67" s="8"/>
    </row>
    <row r="68" spans="2:13" ht="15.75" thickBot="1">
      <c r="H68" s="19" t="s">
        <v>105</v>
      </c>
      <c r="I68" s="20">
        <f>SUM(I67,I66)</f>
        <v>0</v>
      </c>
      <c r="J68" s="21"/>
      <c r="K68" s="21"/>
      <c r="L68" s="22">
        <f>SUM(L66,L67)</f>
        <v>0</v>
      </c>
      <c r="M68" s="25"/>
    </row>
    <row r="72" spans="2:13">
      <c r="B72" s="32" t="s">
        <v>132</v>
      </c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</row>
    <row r="73" spans="2:13" ht="38.25">
      <c r="B73" s="5" t="s">
        <v>0</v>
      </c>
      <c r="C73" s="1" t="s">
        <v>1</v>
      </c>
      <c r="D73" s="23" t="s">
        <v>2</v>
      </c>
      <c r="E73" s="5" t="s">
        <v>3</v>
      </c>
      <c r="F73" s="6" t="s">
        <v>4</v>
      </c>
      <c r="G73" s="6" t="s">
        <v>5</v>
      </c>
      <c r="H73" s="2" t="s">
        <v>6</v>
      </c>
      <c r="I73" s="2" t="s">
        <v>7</v>
      </c>
      <c r="J73" s="3" t="s">
        <v>8</v>
      </c>
      <c r="K73" s="3" t="s">
        <v>9</v>
      </c>
      <c r="L73" s="3" t="s">
        <v>10</v>
      </c>
      <c r="M73" s="8" t="s">
        <v>11</v>
      </c>
    </row>
    <row r="74" spans="2:13" ht="44.25" customHeight="1">
      <c r="B74" s="5" t="s">
        <v>12</v>
      </c>
      <c r="C74" s="1"/>
      <c r="D74" s="23" t="s">
        <v>133</v>
      </c>
      <c r="E74" s="5" t="s">
        <v>15</v>
      </c>
      <c r="F74" s="6">
        <v>40</v>
      </c>
      <c r="G74" s="6"/>
      <c r="H74" s="2"/>
      <c r="I74" s="2">
        <f>(F74*H74)</f>
        <v>0</v>
      </c>
      <c r="J74" s="3">
        <f>(H74*K74+H74)</f>
        <v>0</v>
      </c>
      <c r="K74" s="16"/>
      <c r="L74" s="3">
        <f>SUM(I74+I74*K74)</f>
        <v>0</v>
      </c>
      <c r="M74" s="8"/>
    </row>
    <row r="75" spans="2:13" ht="32.25" customHeight="1">
      <c r="B75" s="5" t="s">
        <v>16</v>
      </c>
      <c r="C75" s="1"/>
      <c r="D75" s="23" t="s">
        <v>134</v>
      </c>
      <c r="E75" s="5" t="s">
        <v>15</v>
      </c>
      <c r="F75" s="6">
        <v>20</v>
      </c>
      <c r="G75" s="6"/>
      <c r="H75" s="2"/>
      <c r="I75" s="2">
        <f>(F75*H75)</f>
        <v>0</v>
      </c>
      <c r="J75" s="3">
        <f>(H75*K75+H75)</f>
        <v>0</v>
      </c>
      <c r="K75" s="16"/>
      <c r="L75" s="3">
        <f>SUM(I75+I75*K75)</f>
        <v>0</v>
      </c>
      <c r="M75" s="8"/>
    </row>
    <row r="76" spans="2:13" ht="26.25" customHeight="1" thickBot="1">
      <c r="B76" s="4" t="s">
        <v>19</v>
      </c>
      <c r="C76" s="4"/>
      <c r="D76" s="24" t="s">
        <v>135</v>
      </c>
      <c r="E76" s="4" t="s">
        <v>15</v>
      </c>
      <c r="F76" s="4">
        <v>20</v>
      </c>
      <c r="G76" s="4"/>
      <c r="H76" s="18"/>
      <c r="I76" s="14">
        <f t="shared" ref="I76" si="14">F76*H76</f>
        <v>0</v>
      </c>
      <c r="J76" s="15">
        <f t="shared" ref="J76" si="15">H76*K76+H76</f>
        <v>0</v>
      </c>
      <c r="K76" s="16"/>
      <c r="L76" s="17">
        <f t="shared" ref="L76" si="16">SUM(I76+I76*K76)</f>
        <v>0</v>
      </c>
      <c r="M76" s="8"/>
    </row>
    <row r="77" spans="2:13" ht="15.75" thickBot="1">
      <c r="H77" s="19" t="s">
        <v>105</v>
      </c>
      <c r="I77" s="20">
        <f>SUM(I74,I76,I75)</f>
        <v>0</v>
      </c>
      <c r="J77" s="21"/>
      <c r="K77" s="21"/>
      <c r="L77" s="22">
        <f>SUM(L74,L75,L76)</f>
        <v>0</v>
      </c>
      <c r="M77" s="25"/>
    </row>
    <row r="79" spans="2:13" ht="30" customHeight="1"/>
    <row r="80" spans="2:13">
      <c r="B80" s="32" t="s">
        <v>136</v>
      </c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</row>
    <row r="81" spans="2:13" ht="38.25">
      <c r="B81" s="5" t="s">
        <v>0</v>
      </c>
      <c r="C81" s="1" t="s">
        <v>1</v>
      </c>
      <c r="D81" s="11" t="s">
        <v>2</v>
      </c>
      <c r="E81" s="5" t="s">
        <v>3</v>
      </c>
      <c r="F81" s="6" t="s">
        <v>4</v>
      </c>
      <c r="G81" s="6" t="s">
        <v>5</v>
      </c>
      <c r="H81" s="2" t="s">
        <v>6</v>
      </c>
      <c r="I81" s="2" t="s">
        <v>7</v>
      </c>
      <c r="J81" s="3" t="s">
        <v>8</v>
      </c>
      <c r="K81" s="3" t="s">
        <v>9</v>
      </c>
      <c r="L81" s="3" t="s">
        <v>10</v>
      </c>
      <c r="M81" s="8" t="s">
        <v>11</v>
      </c>
    </row>
    <row r="82" spans="2:13" ht="26.25" customHeight="1">
      <c r="B82" s="4" t="s">
        <v>12</v>
      </c>
      <c r="C82" s="4"/>
      <c r="D82" s="12" t="s">
        <v>137</v>
      </c>
      <c r="E82" s="9" t="s">
        <v>15</v>
      </c>
      <c r="F82" s="10">
        <v>150</v>
      </c>
      <c r="G82" s="4"/>
      <c r="H82" s="18"/>
      <c r="I82" s="14">
        <f t="shared" ref="I82:I85" si="17">(F82*H82)</f>
        <v>0</v>
      </c>
      <c r="J82" s="15">
        <f t="shared" ref="J82:J85" si="18">(H82*K82+H82)</f>
        <v>0</v>
      </c>
      <c r="K82" s="16"/>
      <c r="L82" s="17">
        <f t="shared" ref="L82:L85" si="19">SUM(I82+I82*K82)</f>
        <v>0</v>
      </c>
      <c r="M82" s="8"/>
    </row>
    <row r="83" spans="2:13" ht="28.5" customHeight="1">
      <c r="B83" s="4" t="s">
        <v>16</v>
      </c>
      <c r="C83" s="4"/>
      <c r="D83" s="12" t="s">
        <v>138</v>
      </c>
      <c r="E83" s="9" t="s">
        <v>15</v>
      </c>
      <c r="F83" s="10">
        <v>50</v>
      </c>
      <c r="G83" s="4"/>
      <c r="H83" s="18"/>
      <c r="I83" s="14">
        <f t="shared" si="17"/>
        <v>0</v>
      </c>
      <c r="J83" s="15">
        <f t="shared" si="18"/>
        <v>0</v>
      </c>
      <c r="K83" s="16"/>
      <c r="L83" s="17">
        <f t="shared" si="19"/>
        <v>0</v>
      </c>
      <c r="M83" s="8"/>
    </row>
    <row r="84" spans="2:13">
      <c r="B84" s="4" t="s">
        <v>19</v>
      </c>
      <c r="C84" s="4"/>
      <c r="D84" s="12" t="s">
        <v>139</v>
      </c>
      <c r="E84" s="9" t="s">
        <v>15</v>
      </c>
      <c r="F84" s="10">
        <v>150</v>
      </c>
      <c r="G84" s="4"/>
      <c r="H84" s="18"/>
      <c r="I84" s="14">
        <f t="shared" si="17"/>
        <v>0</v>
      </c>
      <c r="J84" s="15">
        <f t="shared" si="18"/>
        <v>0</v>
      </c>
      <c r="K84" s="16"/>
      <c r="L84" s="17">
        <f t="shared" si="19"/>
        <v>0</v>
      </c>
      <c r="M84" s="8"/>
    </row>
    <row r="85" spans="2:13" ht="22.5" customHeight="1" thickBot="1">
      <c r="B85" s="4" t="s">
        <v>22</v>
      </c>
      <c r="C85" s="4"/>
      <c r="D85" s="12" t="s">
        <v>140</v>
      </c>
      <c r="E85" s="9" t="s">
        <v>15</v>
      </c>
      <c r="F85" s="10">
        <v>100</v>
      </c>
      <c r="G85" s="4"/>
      <c r="H85" s="18"/>
      <c r="I85" s="14">
        <f t="shared" si="17"/>
        <v>0</v>
      </c>
      <c r="J85" s="15">
        <f t="shared" si="18"/>
        <v>0</v>
      </c>
      <c r="K85" s="16"/>
      <c r="L85" s="17">
        <f t="shared" si="19"/>
        <v>0</v>
      </c>
      <c r="M85" s="8"/>
    </row>
    <row r="86" spans="2:13" ht="15.75" thickBot="1">
      <c r="H86" s="19" t="s">
        <v>105</v>
      </c>
      <c r="I86" s="20">
        <f>SUM(I82,I84,I85)</f>
        <v>0</v>
      </c>
      <c r="J86" s="21"/>
      <c r="K86" s="21"/>
      <c r="L86" s="22">
        <f>SUM(L82,L83,L84,L85)</f>
        <v>0</v>
      </c>
    </row>
    <row r="87" spans="2:13" ht="21.75" customHeight="1"/>
    <row r="89" spans="2:13" ht="42" customHeight="1"/>
    <row r="90" spans="2:13" ht="30" customHeight="1">
      <c r="B90" s="32" t="s">
        <v>141</v>
      </c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</row>
    <row r="91" spans="2:13" ht="37.5" customHeight="1">
      <c r="B91" s="5" t="s">
        <v>0</v>
      </c>
      <c r="C91" s="1" t="s">
        <v>1</v>
      </c>
      <c r="D91" s="23" t="s">
        <v>2</v>
      </c>
      <c r="E91" s="5" t="s">
        <v>3</v>
      </c>
      <c r="F91" s="6" t="s">
        <v>4</v>
      </c>
      <c r="G91" s="6" t="s">
        <v>5</v>
      </c>
      <c r="H91" s="2" t="s">
        <v>6</v>
      </c>
      <c r="I91" s="2" t="s">
        <v>7</v>
      </c>
      <c r="J91" s="3" t="s">
        <v>8</v>
      </c>
      <c r="K91" s="3" t="s">
        <v>9</v>
      </c>
      <c r="L91" s="3" t="s">
        <v>10</v>
      </c>
      <c r="M91" s="8" t="s">
        <v>11</v>
      </c>
    </row>
    <row r="92" spans="2:13">
      <c r="B92" s="5"/>
      <c r="C92" s="1"/>
      <c r="D92" s="23" t="s">
        <v>142</v>
      </c>
      <c r="E92" s="5" t="s">
        <v>15</v>
      </c>
      <c r="F92" s="6">
        <v>16</v>
      </c>
      <c r="G92" s="6"/>
      <c r="H92" s="2"/>
      <c r="I92" s="2">
        <f>F92*H92</f>
        <v>0</v>
      </c>
      <c r="J92" s="3">
        <f>H92*K92+H92</f>
        <v>0</v>
      </c>
      <c r="K92" s="3"/>
      <c r="L92" s="3">
        <f>SUM(I92+I92*K92)</f>
        <v>0</v>
      </c>
      <c r="M92" s="8"/>
    </row>
    <row r="93" spans="2:13" ht="15" thickBot="1">
      <c r="B93" s="4" t="s">
        <v>12</v>
      </c>
      <c r="C93" s="4"/>
      <c r="D93" s="24" t="s">
        <v>143</v>
      </c>
      <c r="E93" s="4" t="s">
        <v>15</v>
      </c>
      <c r="F93" s="4">
        <v>16</v>
      </c>
      <c r="G93" s="4"/>
      <c r="H93" s="18"/>
      <c r="I93" s="14">
        <f>F93*H93</f>
        <v>0</v>
      </c>
      <c r="J93" s="15">
        <f t="shared" ref="J93" si="20">H93*K93+H93</f>
        <v>0</v>
      </c>
      <c r="K93" s="16"/>
      <c r="L93" s="17">
        <f t="shared" ref="L93" si="21">SUM(I93+I93*K93)</f>
        <v>0</v>
      </c>
      <c r="M93" s="8"/>
    </row>
    <row r="94" spans="2:13" ht="15.75" thickBot="1">
      <c r="H94" s="19" t="s">
        <v>105</v>
      </c>
      <c r="I94" s="20">
        <f>SUM(I93,I92)</f>
        <v>0</v>
      </c>
      <c r="J94" s="21"/>
      <c r="K94" s="21"/>
      <c r="L94" s="22">
        <f>SUM(L92,L93)</f>
        <v>0</v>
      </c>
      <c r="M94" s="25"/>
    </row>
    <row r="99" spans="9:12">
      <c r="I99" s="26"/>
      <c r="L99" s="26"/>
    </row>
  </sheetData>
  <mergeCells count="7">
    <mergeCell ref="B90:M90"/>
    <mergeCell ref="B80:M80"/>
    <mergeCell ref="B2:M2"/>
    <mergeCell ref="B51:M51"/>
    <mergeCell ref="B58:M58"/>
    <mergeCell ref="B64:M64"/>
    <mergeCell ref="B72:M7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Header>&amp;LSprawa nr 98/2024&amp;RZałącznik nr 6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2024-08-02T10:46:02Z</cp:lastPrinted>
  <dcterms:created xsi:type="dcterms:W3CDTF">2022-06-10T06:03:33Z</dcterms:created>
  <dcterms:modified xsi:type="dcterms:W3CDTF">2024-08-05T07:20:45Z</dcterms:modified>
</cp:coreProperties>
</file>