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A956AB3-98DD-4CA9-86A4-35FC218B9D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a" sheetId="1" r:id="rId1"/>
  </sheets>
  <definedNames>
    <definedName name="_FilterDatabase" localSheetId="0" hidden="1">Zadania!$K$1:$K$99</definedName>
    <definedName name="inflacja">Zadania!#REF!</definedName>
    <definedName name="Print_Area" localSheetId="0">Zadania!$A:$T</definedName>
    <definedName name="Print_Titles" localSheetId="0">Zadania!$14:$15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9" i="1" l="1"/>
  <c r="Q69" i="1" s="1"/>
  <c r="R69" i="1" s="1"/>
  <c r="P68" i="1"/>
  <c r="Q68" i="1" s="1"/>
  <c r="R68" i="1" s="1"/>
  <c r="P67" i="1"/>
  <c r="Q67" i="1" s="1"/>
  <c r="R67" i="1" s="1"/>
  <c r="P89" i="1"/>
  <c r="Q89" i="1" s="1"/>
  <c r="P76" i="1"/>
  <c r="Q76" i="1" s="1"/>
  <c r="R76" i="1" s="1"/>
  <c r="P75" i="1"/>
  <c r="Q75" i="1" s="1"/>
  <c r="R75" i="1" s="1"/>
  <c r="P60" i="1"/>
  <c r="Q60" i="1" s="1"/>
  <c r="P59" i="1"/>
  <c r="Q59" i="1" s="1"/>
  <c r="P44" i="1"/>
  <c r="Q44" i="1" s="1"/>
  <c r="R44" i="1" s="1"/>
  <c r="P43" i="1"/>
  <c r="Q43" i="1" s="1"/>
  <c r="R43" i="1" s="1"/>
  <c r="P30" i="1"/>
  <c r="Q30" i="1" s="1"/>
  <c r="P29" i="1"/>
  <c r="Q29" i="1" s="1"/>
  <c r="R29" i="1" s="1"/>
  <c r="R60" i="1" l="1"/>
  <c r="R30" i="1"/>
  <c r="R59" i="1"/>
  <c r="R89" i="1"/>
  <c r="Q61" i="1"/>
  <c r="Q31" i="1"/>
  <c r="Q45" i="1"/>
  <c r="Q77" i="1"/>
  <c r="R70" i="1"/>
  <c r="Q90" i="1"/>
  <c r="R45" i="1" l="1"/>
  <c r="R61" i="1"/>
  <c r="R31" i="1"/>
  <c r="R90" i="1"/>
  <c r="R77" i="1"/>
  <c r="B31" i="1"/>
  <c r="B90" i="1" l="1"/>
  <c r="A88" i="1" s="1"/>
  <c r="N89" i="1"/>
  <c r="S89" i="1" s="1"/>
  <c r="M89" i="1"/>
  <c r="B77" i="1"/>
  <c r="A74" i="1" s="1"/>
  <c r="N76" i="1"/>
  <c r="S76" i="1" s="1"/>
  <c r="M76" i="1"/>
  <c r="N75" i="1"/>
  <c r="S75" i="1" s="1"/>
  <c r="M75" i="1"/>
  <c r="N77" i="1" l="1"/>
  <c r="S77" i="1"/>
  <c r="O76" i="1"/>
  <c r="T76" i="1" s="1"/>
  <c r="N90" i="1"/>
  <c r="S90" i="1"/>
  <c r="O89" i="1"/>
  <c r="T89" i="1" s="1"/>
  <c r="O75" i="1"/>
  <c r="T75" i="1" s="1"/>
  <c r="O77" i="1" l="1"/>
  <c r="T77" i="1"/>
  <c r="O90" i="1"/>
  <c r="T90" i="1"/>
  <c r="M69" i="1"/>
  <c r="M68" i="1"/>
  <c r="M67" i="1"/>
  <c r="M60" i="1"/>
  <c r="M59" i="1"/>
  <c r="M44" i="1"/>
  <c r="M43" i="1"/>
  <c r="M30" i="1"/>
  <c r="M17" i="1"/>
  <c r="N69" i="1"/>
  <c r="S69" i="1" s="1"/>
  <c r="N68" i="1"/>
  <c r="S68" i="1" s="1"/>
  <c r="N67" i="1"/>
  <c r="S67" i="1" s="1"/>
  <c r="N60" i="1"/>
  <c r="S60" i="1" s="1"/>
  <c r="N59" i="1"/>
  <c r="S59" i="1" s="1"/>
  <c r="N44" i="1"/>
  <c r="S44" i="1" s="1"/>
  <c r="N43" i="1"/>
  <c r="S43" i="1" s="1"/>
  <c r="N30" i="1"/>
  <c r="S30" i="1" s="1"/>
  <c r="N29" i="1"/>
  <c r="S29" i="1" s="1"/>
  <c r="N45" i="1" l="1"/>
  <c r="S45" i="1"/>
  <c r="N61" i="1"/>
  <c r="S61" i="1"/>
  <c r="N31" i="1"/>
  <c r="S31" i="1"/>
  <c r="N70" i="1"/>
  <c r="S70" i="1"/>
  <c r="O67" i="1"/>
  <c r="T67" i="1" s="1"/>
  <c r="O30" i="1"/>
  <c r="T30" i="1" s="1"/>
  <c r="O68" i="1"/>
  <c r="T68" i="1" s="1"/>
  <c r="O43" i="1"/>
  <c r="T43" i="1" s="1"/>
  <c r="O69" i="1"/>
  <c r="T69" i="1" s="1"/>
  <c r="O44" i="1"/>
  <c r="T44" i="1" s="1"/>
  <c r="O29" i="1"/>
  <c r="T29" i="1" s="1"/>
  <c r="O59" i="1"/>
  <c r="T59" i="1" s="1"/>
  <c r="O60" i="1"/>
  <c r="T60" i="1" s="1"/>
  <c r="O31" i="1" l="1"/>
  <c r="T31" i="1"/>
  <c r="O45" i="1"/>
  <c r="T45" i="1"/>
  <c r="O61" i="1"/>
  <c r="T61" i="1"/>
  <c r="O70" i="1"/>
  <c r="T70" i="1"/>
  <c r="B70" i="1" l="1"/>
  <c r="A66" i="1" s="1"/>
  <c r="B61" i="1"/>
  <c r="A58" i="1" s="1"/>
  <c r="B45" i="1" l="1"/>
  <c r="B18" i="1" l="1"/>
  <c r="A16" i="1" l="1"/>
  <c r="A42" i="1"/>
  <c r="A28" i="1"/>
  <c r="N17" i="1" l="1"/>
  <c r="P17" i="1" l="1"/>
  <c r="Q17" i="1" s="1"/>
  <c r="S17" i="1" s="1"/>
  <c r="S18" i="1" s="1"/>
  <c r="N18" i="1"/>
  <c r="O17" i="1"/>
  <c r="R17" i="1" l="1"/>
  <c r="R18" i="1" s="1"/>
  <c r="Q18" i="1"/>
  <c r="O18" i="1"/>
  <c r="T17" i="1" l="1"/>
  <c r="T18" i="1" s="1"/>
</calcChain>
</file>

<file path=xl/sharedStrings.xml><?xml version="1.0" encoding="utf-8"?>
<sst xmlns="http://schemas.openxmlformats.org/spreadsheetml/2006/main" count="187" uniqueCount="126">
  <si>
    <t>L.p.</t>
  </si>
  <si>
    <t>Cena netto</t>
  </si>
  <si>
    <t xml:space="preserve"> % VAT</t>
  </si>
  <si>
    <t>Cena brutto</t>
  </si>
  <si>
    <t>Wartość netto</t>
  </si>
  <si>
    <t>Wartość brutto</t>
  </si>
  <si>
    <t>Uwagi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</si>
  <si>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</si>
  <si>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</si>
  <si>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</si>
  <si>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</si>
  <si>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</si>
  <si>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</si>
  <si>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</si>
  <si>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</si>
  <si>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</si>
  <si>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</si>
  <si>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</si>
  <si>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</si>
  <si>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</si>
  <si>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</si>
  <si>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18.</t>
  </si>
  <si>
    <t>Zakres działania</t>
  </si>
  <si>
    <t>Związki aktywne</t>
  </si>
  <si>
    <t>Rodzaj i wielkość opakowania</t>
  </si>
  <si>
    <t>Środki do szybkiej dezynfekcji małych powierzchni.</t>
  </si>
  <si>
    <t>butelka do 1l ze spryskiwaczem</t>
  </si>
  <si>
    <t>opakowanie do 300 tabl.</t>
  </si>
  <si>
    <t>Środek do dezynfekcji.</t>
  </si>
  <si>
    <t>kanister do 5l</t>
  </si>
  <si>
    <t>5l</t>
  </si>
  <si>
    <t>kanister do 5 l</t>
  </si>
  <si>
    <t>Uwagi:</t>
  </si>
  <si>
    <t>Nazwa handlowa, nr katalogowy, EAN</t>
  </si>
  <si>
    <t>F- działanie grzybobójcze</t>
  </si>
  <si>
    <t>V - działanie wirusobójcze</t>
  </si>
  <si>
    <t>gotowy do użycia</t>
  </si>
  <si>
    <t>do 5 l</t>
  </si>
  <si>
    <t>Preparaty do myjek-dezynfektorów Meiko Topline</t>
  </si>
  <si>
    <t xml:space="preserve">Preparat do mechaniczno - termicznego  nabłyszczania i odkamieniania  w płuczkach – dezynfektorach Firmy Meiko  GmbH basenów szpitalnych, nerek, misek, słoi.
</t>
  </si>
  <si>
    <t>na bazie niejonowych środków powierzchniowo czynnych, na bazie alkoksylowanego
alkoholu tłuszczowego o pH 2,5</t>
  </si>
  <si>
    <t xml:space="preserve">Preparat
do mechaniczno - termicznego mycia, w płuczkach – dezynfektorach Firmy Meiko  GmbH basenów szpitalnych, nerek, misek, słoi. 
</t>
  </si>
  <si>
    <t>na bazie polycarboksylanów oraz niejonowych tenzydów, o pH 11,9</t>
  </si>
  <si>
    <t>Y- drożdżakobójcze</t>
  </si>
  <si>
    <t>Preparaty do myjek-dezynfektorów ETD firmy Olympus</t>
  </si>
  <si>
    <t>Detergent oparty na środkach powierzchniowo czynnych, który zapewnia optymalną skuteczność czyszczenia w niższych temperaturach.</t>
  </si>
  <si>
    <t>Niejonizujące środki powierzchniowo czynne, glikole, solubilizatory (środki upłynniające), przyspieszacz czyszczenia.</t>
  </si>
  <si>
    <t>Środek dezynfekujący oparty na kwasie nadoctowym (PAA), zapewniający szeroki zakres skuteczności.</t>
  </si>
  <si>
    <t xml:space="preserve">Składnik aktywny: Kwas nadoctowy
Inne składniki: Nadtlenek wodoru, kwas
octowy, stabilizator. </t>
  </si>
  <si>
    <t xml:space="preserve">Fosforany, wodorotlenek sodu. </t>
  </si>
  <si>
    <t>(oddział Gastroenterologii)</t>
  </si>
  <si>
    <t>(oddział Kardiochirurgii, OIT, Urologia)</t>
  </si>
  <si>
    <t>Preparaty do myjki  EndoClean 2000. (Gastroenterologia)</t>
  </si>
  <si>
    <t>Chusteczki bezalkoholowe do dezynfekcji różnych powierzchni.</t>
  </si>
  <si>
    <t>opakowanie do 200 chusteczek (tuba lub opakowanie miękkie)</t>
  </si>
  <si>
    <t>B- działanie bakteriobójcze</t>
  </si>
  <si>
    <t>S- działanie sporobójcze</t>
  </si>
  <si>
    <t>Tbc - działanie prątkobójcze</t>
  </si>
  <si>
    <t xml:space="preserve">Ilość roztworu roboczego / m2 </t>
  </si>
  <si>
    <t>14.</t>
  </si>
  <si>
    <t>15.</t>
  </si>
  <si>
    <t>16.</t>
  </si>
  <si>
    <t>QAV - czwartorzędowe związki amoniowe</t>
  </si>
  <si>
    <t>Wielkość oferowanego op. w litrach / szt</t>
  </si>
  <si>
    <t>rejestracja produkt biobójczy lub wyrób medyczny.</t>
  </si>
  <si>
    <t xml:space="preserve">Preparat o właściwościach odkamieniających, nabłyszczających, zmiękczających, zapobiegający osadzaniu się wapna na czyszczonych powierzchniach, rejestracja produkt biobójczy lub wyrób medyczny.
</t>
  </si>
  <si>
    <t xml:space="preserve">Przeznaczony do wszystkich twardości wody.
Preparat musi spełniać wymagania stawiane wyrobom medycznym i być przeznaczonym do maszynowego stosowania w myjniach do mycia i dezynfekcji termicznej pojemników na odpady pochodzenia ludzkiego, rejestracja produkt biobójczy lub wyrób medyczny.
</t>
  </si>
  <si>
    <t>Skutecznie usuwa cząstki organiczne oraz resztki białka za pomocą specjalnego przyspieszacza czyszczenia,
rejestracja produkt biobójczy lub wyrób medyczny.</t>
  </si>
  <si>
    <t>Na bazie kwasu nadoctowego</t>
  </si>
  <si>
    <t>5l + aktywator(o ile wymagany)</t>
  </si>
  <si>
    <t>Środki do mycia i dezynfekcji instrumentów i wyposażenia w tym sprzętu endoskopowego (EUS,kolonoskopy,gastroskopy,duodenoskopy).</t>
  </si>
  <si>
    <t>mycie i dezynfekcja, 
rejestracja produkt biobójczy lub wyrób medyczny.</t>
  </si>
  <si>
    <t>substancje powierzchniowoczynne, kompleks enzymatyczny 
bez aldehydów</t>
  </si>
  <si>
    <t>Środek w połączeniu z preparatem w pozycji 2 pozwala na działanie w zakresie neutralnych wartości pH i w ten sposób aktywnie chroni czułe materiały endoskopu. Dodatek do preparatu w pozycji 2.</t>
  </si>
  <si>
    <t xml:space="preserve">
rejestracja produkt biobójczy lub wyrób medyczny.</t>
  </si>
  <si>
    <t>wielkość min. 18 cm x 18 cm, rejestracja produkt biobójczy lub wyrób medyczny.</t>
  </si>
  <si>
    <t>na bazie mieszaniny czartorzedowych związków amoniowych
bez aldehydów i alkoholi
bez TAED
bez nadtlenku wodoru
bez fenoli</t>
  </si>
  <si>
    <t>Chusteczki bezalkoholowe do dezynfekcji powierzchni metodą przecierania zgodne z następującymi normami: EN 14885 oraz wykazujące następujące spektrum działania: 
B zgodnie z EN 13727 (2/1), EN 16615 (2/2) - do 1 minuty
Y zgodnie z EN 13624 (2/1), EN 16615 (2/2) - do 1 minuty
Tbc (minimum wobec Mycobacterium terrae) zgodnie z EN 14348 (2/1) - do 5 minut
V (minimum ograniczone spektrum wirusobójcze)  zgodnie z EN 14476 (2/1) - do 5 minut.</t>
  </si>
  <si>
    <t>Preparat do dezynfekcji endoskopów w myjkach EndoClean 2000 o spektrum działania: 
B zgodnie z EN 13727 (2/1), EN 14561 (2/2) - do 5 minut
Fi Y zgodnie z EN 13624 (2/1), EN 14562 (2/2) - do 5 minut
Tbc (minimum wobec Mycobacterium terrae) zgodnie z EN 14348 (2/1), EN 14563 (2/2) - do 5 minut
V (minum wobec wirusów adeno i noro) zgodnie z EN 14476 (2/1), EN 17111 (2/2) - do 5 minut
S (minimum wobec C.difficile i Bacillus subtilis) zgodnie z EN 17126 (2/1). - do 5 minut</t>
  </si>
  <si>
    <t>na bazie alkoholu lub mieszaniny alkoholi
bez aldehydów,
bez QAV
bez chlorheksydyny i jej pochodnych</t>
  </si>
  <si>
    <t>produkt biobójczy</t>
  </si>
  <si>
    <t xml:space="preserve">Kompleks enzymatyczny
bez aldehydów, chloru, pochodnych fenolowych,
</t>
  </si>
  <si>
    <t xml:space="preserve">TAED - Tetraacetyloetylenodiamina </t>
  </si>
  <si>
    <t>3 x 5 litrów</t>
  </si>
  <si>
    <t>3, x 2,8 litra</t>
  </si>
  <si>
    <t xml:space="preserve">Tabletki chlorowe przeznaczone do dezynfekcji urządzeń i powierzchni w obiektach służby zdrowia oraz w obszarze medycznym o posiadające następujące spektrum działania:
B zgodnie z EN 13727 (2/1), EN 16615 (2/2) - do 15 minuty
Y zgodnie z EN 13624 (2/1), EN 16615 (2/2) - do 15 minuty
Tbc (minimum wobec Mycobacterium terrae) zgodnie z EN 14348 (2/1) - do 15 minut
V (minimum ograniczone spektrum wirusobójcze)  zgodnie z EN 14476 (2/1) - do 15 minut.
</t>
  </si>
  <si>
    <t>1) O ile nie podano inaczej czasy kontaktu dla poszczególnych norm określone są dla warunków czystych.</t>
  </si>
  <si>
    <t>Zaoferowane preparaty muszą być dopuszczone do stosowania w myjniach będących na wyposażeniu Zamawiającego Meiko Topline - oświadczenie Wykonawcy.</t>
  </si>
  <si>
    <t>Wykonawca zobowiązuje się do zapewnienia / przeprowadzenia na swój koszt kalibracji urządzeń (będących na wyposażeniu szpitala) dla zaoferowanych produktów, o ile będzie to wymagane ze względu na zaoferowane produkty.</t>
  </si>
  <si>
    <t>na bazie substancji uwalniających aktywny chlor</t>
  </si>
  <si>
    <t>17.</t>
  </si>
  <si>
    <t>Wartość netto opcji</t>
  </si>
  <si>
    <t>Wartość brutto opcji</t>
  </si>
  <si>
    <t>19.</t>
  </si>
  <si>
    <t>min. 22 cm x 23 cm, rejestracja produkt biobójczy lub wyrób medyczny.</t>
  </si>
  <si>
    <t xml:space="preserve">Preparat do szybkiej dezynfekcji powierzchni metodą przecierania wykazujący następujące spektrum działania:
B zgodnie z EN 13727 (2/1), EN 16615 (2/2) - do 1 minuty
Y zgodnie z EN 13624 (2/1), EN 16615 (2/2) - do 1 minuty
Tbc (minimum wobec Mycobacterium terrae) zgodnie z EN 14348 (2/1) - do 5 minut
V (minimum ograniczone spektrum wirusobójcze)  zgodnie z EN 14476 (2/1) - do 5 minut.
 </t>
  </si>
  <si>
    <t>20.</t>
  </si>
  <si>
    <t>Wartość netto podst. + opcja</t>
  </si>
  <si>
    <t>Wartość brutto podst. + opcja</t>
  </si>
  <si>
    <t xml:space="preserve">Zaoferowane preparaty muszą być dopuszczone do stosowania w myjni-dezynfektora ETD marki Olympus zgodnie z instrukcją obsługi. </t>
  </si>
  <si>
    <t xml:space="preserve">Uwagi: </t>
  </si>
  <si>
    <t>Dotyczy poz 1 i 2 zadania 4:</t>
  </si>
  <si>
    <t>Dotyczy poz 1-3 zadania 5:</t>
  </si>
  <si>
    <t>Dotyczy zadania 1</t>
  </si>
  <si>
    <t>1) numer normy realizowanej przez zaoferowany produkt,</t>
  </si>
  <si>
    <t>2) stężenie  roztworu roboczego zaoferowanego produktu, dla którego przeprowadzano badanie zgodności z normami,</t>
  </si>
  <si>
    <t>3) wykaz drobnoustrojów referencyjnych, na których testowano realizację poszczególnych norm dla zaoferowanego produktu</t>
  </si>
  <si>
    <t>4) czas kontaktu zaoferowanego produktu w celu osiągnięcia działania bójczego dla danej normy,</t>
  </si>
  <si>
    <t>5) warunki "czyste" lub "brudne" w jakich testowano realizację danej normy przez zaoferowany produkt.</t>
  </si>
  <si>
    <t>Dotyczy zadania 2</t>
  </si>
  <si>
    <t>Dotyczy zadania 3:</t>
  </si>
  <si>
    <t>Dotyczy pozycji 1 zadania 3:</t>
  </si>
  <si>
    <t xml:space="preserve">Zamawiający wymaga dostarczenia 1 pasku testowego na każdy litr roztworu roboczego preparatu w poz. 1. </t>
  </si>
  <si>
    <t>Dotyczy zadania 6:</t>
  </si>
  <si>
    <t>Dotyczy zadania 7:</t>
  </si>
  <si>
    <t>Uwagi i legenda dla wszystkich zadań:</t>
  </si>
  <si>
    <t>2) Oznaczenia skrótów literowych w opisie przedmiotu zamówienia:</t>
  </si>
  <si>
    <t>Stężenie roztworu roboczego (jeśli dotyczy)</t>
  </si>
  <si>
    <t>Ważne: Zamawiający wymaga aby badania były przeprowadzone dla wszystkich drobnoustrojów referencyjnych wskazanych w danej normie chyba, że Zamawiający określił inaczej w opisie przedmiotu zamówienia.</t>
  </si>
  <si>
    <t>Zaoferowane preparaty muszą być dopuszczone do stosowania w myjniach będących na wyposażeniu Zamawiającego EndoClean 2000 - oświadczenie Wykonawcy.</t>
  </si>
  <si>
    <t>Ilość op. (prawo opcji)</t>
  </si>
  <si>
    <r>
      <t xml:space="preserve">Wykonawca w celu potwierdzenia realizacji poszczególnych norm europejskich wymaganych przez Zamawiającego winien wraz z ofertą dostarczyć </t>
    </r>
    <r>
      <rPr>
        <b/>
        <i/>
        <u/>
        <sz val="11"/>
        <rFont val="Arial Narrow"/>
        <family val="2"/>
        <charset val="238"/>
      </rPr>
      <t>kartę techniczną</t>
    </r>
    <r>
      <rPr>
        <b/>
        <i/>
        <sz val="11"/>
        <rFont val="Arial Narrow"/>
        <family val="2"/>
        <charset val="238"/>
      </rPr>
      <t xml:space="preserve"> lub</t>
    </r>
    <r>
      <rPr>
        <b/>
        <i/>
        <u/>
        <sz val="11"/>
        <rFont val="Arial Narrow"/>
        <family val="2"/>
        <charset val="238"/>
      </rPr>
      <t xml:space="preserve"> inny dokument</t>
    </r>
    <r>
      <rPr>
        <b/>
        <i/>
        <sz val="11"/>
        <rFont val="Arial Narrow"/>
        <family val="2"/>
        <charset val="238"/>
      </rPr>
      <t xml:space="preserve"> zawierający minimum następujące dane:</t>
    </r>
  </si>
  <si>
    <t xml:space="preserve">Preparat do mycia i dezynfekcji endoskopów w myjkach EndoClean 2000 o spektrum działania: 
B zgodnie z EN 13727 (2/1), EN 14561 (2/2) - do 10 minut
Y zgodnie z EN 13624 (2/1), EN 14562 (2/2) - do 10 minut
V (minum wobec wirusów osłonkowych) zgodnie z EN 14476 (2/1), EN 17111 (2/2) - do 10 minut
</t>
  </si>
  <si>
    <t>Ilość  opakowań na 24 m. (zam. podstawowe).</t>
  </si>
  <si>
    <t>3) Zamówienie przewiduje zastosowanie "prawa opcji" zgodnie z art.441 ustawy Pzp. zwiększające całkowitą ilość opakowań o 49% względem zamówienia podstawowego i umożliwiającą wydłużenie czasu umowy o 6 miesięcy względem zamówienia podstawowego (24 m.). Łączna długość umowy przy zastosowaniu "prawa opcji" 30 miesięcy.</t>
  </si>
  <si>
    <t>Preparat do mycia i dezynfekcji instrumentów i wyposażenia (w tym sprzętu endoskopowego) wykazujący następujące spektrum bójcze:
B zgodnie z EN13727 (2/1), EN14561 (2/2/)  - do 5 minut.
F i Y zgodnie z  EN13727 (2/1), EN14562 (2/2)  -  do 5 minut.
Tbc (minimum Mycobacterium terrae) zgodnie z  EN14348 (2/1), EN14563 (2/2) - do 15 minut.
V (minimum wobec wirusów osłonkowych) zgodnie z normą EN14476(2/1) - do 5 minut.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</si>
</sst>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General&quot; l&quot;"/>
    <numFmt numFmtId="167" formatCode="General&quot; op.&quot;"/>
    <numFmt numFmtId="168" formatCode="0.0%"/>
    <numFmt numFmtId="169" formatCode="General&quot; szt.&quot;"/>
    <numFmt numFmtId="170" formatCode="General&quot; m2&quot;"/>
    <numFmt numFmtId="171" formatCode="General&quot; zest&quot;"/>
  </numFmts>
  <fonts count="4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6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1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5"/>
      <color indexed="8"/>
      <name val="Arial"/>
      <family val="2"/>
      <charset val="238"/>
    </font>
    <font>
      <sz val="9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sz val="8"/>
      <name val="Czcionka tekstu podstawowego"/>
      <family val="2"/>
      <charset val="238"/>
    </font>
    <font>
      <b/>
      <i/>
      <sz val="11"/>
      <name val="Arial Narrow"/>
      <family val="2"/>
      <charset val="238"/>
    </font>
    <font>
      <b/>
      <i/>
      <u/>
      <sz val="11"/>
      <name val="Arial Narrow"/>
      <family val="2"/>
      <charset val="238"/>
    </font>
    <font>
      <sz val="11"/>
      <name val="Arial CE"/>
      <charset val="238"/>
    </font>
    <font>
      <b/>
      <sz val="11"/>
      <color theme="1"/>
      <name val="Arial CE"/>
      <charset val="238"/>
    </font>
    <font>
      <sz val="11"/>
      <color theme="1"/>
      <name val="Arial CE"/>
      <charset val="238"/>
    </font>
    <font>
      <b/>
      <sz val="11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90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3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7" fillId="0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right" vertical="center"/>
    </xf>
    <xf numFmtId="0" fontId="7" fillId="0" borderId="0">
      <alignment horizontal="right" vertical="center"/>
    </xf>
    <xf numFmtId="0" fontId="7" fillId="0" borderId="0">
      <alignment horizontal="right" vertical="center"/>
    </xf>
    <xf numFmtId="0" fontId="7" fillId="0" borderId="0">
      <alignment horizontal="right" vertical="center"/>
    </xf>
    <xf numFmtId="0" fontId="7" fillId="0" borderId="0">
      <alignment horizontal="right" vertical="center"/>
    </xf>
    <xf numFmtId="0" fontId="7" fillId="0" borderId="0">
      <alignment horizontal="right" vertical="center"/>
    </xf>
    <xf numFmtId="0" fontId="7" fillId="0" borderId="0">
      <alignment horizontal="left" vertical="center"/>
    </xf>
    <xf numFmtId="0" fontId="8" fillId="0" borderId="0">
      <alignment horizontal="left" vertical="top"/>
    </xf>
    <xf numFmtId="0" fontId="9" fillId="0" borderId="0">
      <alignment horizontal="left" vertical="top"/>
    </xf>
    <xf numFmtId="0" fontId="7" fillId="4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10" fillId="0" borderId="0">
      <alignment horizontal="right" vertical="center"/>
    </xf>
    <xf numFmtId="0" fontId="10" fillId="0" borderId="0">
      <alignment horizontal="right" vertical="center"/>
    </xf>
    <xf numFmtId="0" fontId="11" fillId="0" borderId="0">
      <alignment horizontal="left" vertical="top"/>
    </xf>
    <xf numFmtId="0" fontId="10" fillId="0" borderId="0">
      <alignment horizontal="right" vertical="center"/>
    </xf>
    <xf numFmtId="0" fontId="8" fillId="0" borderId="0">
      <alignment horizontal="right" vertical="center"/>
    </xf>
    <xf numFmtId="0" fontId="12" fillId="0" borderId="0">
      <alignment horizontal="left" vertical="top"/>
    </xf>
    <xf numFmtId="0" fontId="13" fillId="0" borderId="0">
      <alignment horizontal="left" vertical="top"/>
    </xf>
    <xf numFmtId="0" fontId="9" fillId="0" borderId="0">
      <alignment horizontal="right" vertical="top"/>
    </xf>
    <xf numFmtId="0" fontId="9" fillId="0" borderId="0">
      <alignment horizontal="left" vertical="top"/>
    </xf>
    <xf numFmtId="0" fontId="11" fillId="0" borderId="0">
      <alignment horizontal="right" vertical="top"/>
    </xf>
    <xf numFmtId="0" fontId="14" fillId="0" borderId="0">
      <alignment horizontal="center" vertical="top"/>
    </xf>
    <xf numFmtId="0" fontId="9" fillId="0" borderId="0">
      <alignment horizontal="left" vertical="top"/>
    </xf>
    <xf numFmtId="0" fontId="8" fillId="4" borderId="0">
      <alignment horizontal="center" vertical="center"/>
    </xf>
    <xf numFmtId="0" fontId="8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7" fillId="0" borderId="0">
      <alignment horizontal="center" vertical="center"/>
    </xf>
    <xf numFmtId="0" fontId="7" fillId="4" borderId="0">
      <alignment horizontal="center" vertical="center"/>
    </xf>
    <xf numFmtId="0" fontId="17" fillId="0" borderId="0" applyBorder="0"/>
    <xf numFmtId="0" fontId="17" fillId="0" borderId="0" applyBorder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2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4" fillId="0" borderId="0"/>
    <xf numFmtId="0" fontId="4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4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4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4" fillId="0" borderId="0"/>
    <xf numFmtId="0" fontId="2" fillId="0" borderId="0"/>
    <xf numFmtId="0" fontId="2" fillId="0" borderId="0"/>
    <xf numFmtId="0" fontId="2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2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4" fillId="0" borderId="0"/>
    <xf numFmtId="0" fontId="4" fillId="0" borderId="0"/>
    <xf numFmtId="0" fontId="2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4" fillId="0" borderId="0"/>
    <xf numFmtId="0" fontId="4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4" fillId="0" borderId="0"/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  <xf numFmtId="0" fontId="20" fillId="0" borderId="0">
      <alignment horizontal="left" vertical="top"/>
    </xf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24" fillId="0" borderId="0">
      <alignment horizontal="right" vertical="center"/>
    </xf>
    <xf numFmtId="0" fontId="24" fillId="0" borderId="0">
      <alignment horizontal="center" vertical="center"/>
    </xf>
    <xf numFmtId="0" fontId="23" fillId="0" borderId="0">
      <alignment horizontal="center" vertical="center"/>
    </xf>
    <xf numFmtId="0" fontId="20" fillId="0" borderId="0">
      <alignment horizontal="right" vertical="center"/>
    </xf>
    <xf numFmtId="0" fontId="25" fillId="0" borderId="0">
      <alignment horizontal="left" vertical="top"/>
    </xf>
    <xf numFmtId="0" fontId="22" fillId="0" borderId="0">
      <alignment horizontal="left" vertical="top"/>
    </xf>
    <xf numFmtId="0" fontId="26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7" fillId="0" borderId="0">
      <alignment horizontal="center" vertical="top"/>
    </xf>
    <xf numFmtId="0" fontId="23" fillId="0" borderId="0">
      <alignment horizontal="left" vertical="top"/>
    </xf>
    <xf numFmtId="0" fontId="28" fillId="5" borderId="0">
      <alignment horizontal="center" vertical="center"/>
    </xf>
    <xf numFmtId="0" fontId="22" fillId="0" borderId="0">
      <alignment horizontal="right" vertical="center"/>
    </xf>
    <xf numFmtId="0" fontId="23" fillId="0" borderId="0">
      <alignment horizontal="left" vertical="center"/>
    </xf>
  </cellStyleXfs>
  <cellXfs count="154">
    <xf numFmtId="0" fontId="0" fillId="0" borderId="0" xfId="0"/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shrinkToFit="1"/>
    </xf>
    <xf numFmtId="9" fontId="4" fillId="0" borderId="0" xfId="0" applyNumberFormat="1" applyFont="1" applyAlignment="1">
      <alignment horizontal="center" vertical="center" shrinkToFit="1"/>
    </xf>
    <xf numFmtId="44" fontId="4" fillId="0" borderId="0" xfId="1" applyFont="1" applyFill="1" applyBorder="1" applyAlignment="1">
      <alignment horizontal="right" shrinkToFit="1"/>
    </xf>
    <xf numFmtId="0" fontId="15" fillId="0" borderId="2" xfId="0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shrinkToFit="1"/>
    </xf>
    <xf numFmtId="166" fontId="5" fillId="0" borderId="0" xfId="0" applyNumberFormat="1" applyFont="1" applyAlignment="1">
      <alignment vertical="center" shrinkToFit="1"/>
    </xf>
    <xf numFmtId="166" fontId="4" fillId="0" borderId="0" xfId="0" applyNumberFormat="1" applyFont="1" applyAlignment="1">
      <alignment horizontal="center" vertical="center" shrinkToFit="1"/>
    </xf>
    <xf numFmtId="3" fontId="18" fillId="7" borderId="7" xfId="312" applyNumberFormat="1" applyFont="1" applyFill="1" applyBorder="1" applyAlignment="1">
      <alignment horizontal="center" vertical="center" wrapText="1"/>
    </xf>
    <xf numFmtId="170" fontId="18" fillId="7" borderId="3" xfId="312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shrinkToFit="1"/>
    </xf>
    <xf numFmtId="44" fontId="16" fillId="0" borderId="0" xfId="1" applyFont="1" applyFill="1" applyBorder="1" applyAlignment="1">
      <alignment horizontal="center" vertical="center"/>
    </xf>
    <xf numFmtId="167" fontId="33" fillId="0" borderId="0" xfId="0" applyNumberFormat="1" applyFont="1" applyAlignment="1">
      <alignment vertical="center" shrinkToFit="1"/>
    </xf>
    <xf numFmtId="165" fontId="34" fillId="0" borderId="0" xfId="1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29" fillId="0" borderId="0" xfId="0" applyFont="1" applyAlignment="1">
      <alignment horizontal="left"/>
    </xf>
    <xf numFmtId="0" fontId="15" fillId="0" borderId="1" xfId="0" applyFont="1" applyBorder="1" applyAlignment="1">
      <alignment horizontal="left" vertical="center" wrapText="1"/>
    </xf>
    <xf numFmtId="166" fontId="18" fillId="7" borderId="4" xfId="304" applyNumberFormat="1" applyFont="1" applyFill="1" applyBorder="1" applyAlignment="1">
      <alignment horizontal="center" vertical="center" wrapText="1"/>
    </xf>
    <xf numFmtId="0" fontId="19" fillId="0" borderId="9" xfId="445" applyFont="1" applyBorder="1" applyAlignment="1">
      <alignment horizontal="left" vertical="center"/>
    </xf>
    <xf numFmtId="0" fontId="19" fillId="0" borderId="9" xfId="445" applyFont="1" applyBorder="1" applyAlignment="1">
      <alignment horizontal="left" vertical="center" wrapText="1"/>
    </xf>
    <xf numFmtId="167" fontId="31" fillId="2" borderId="7" xfId="445" applyNumberFormat="1" applyFont="1" applyFill="1" applyBorder="1" applyAlignment="1">
      <alignment horizontal="center" vertical="center" wrapText="1"/>
    </xf>
    <xf numFmtId="4" fontId="18" fillId="2" borderId="8" xfId="445" applyNumberFormat="1" applyFont="1" applyFill="1" applyBorder="1" applyAlignment="1">
      <alignment horizontal="center" vertical="center" wrapText="1"/>
    </xf>
    <xf numFmtId="165" fontId="31" fillId="2" borderId="9" xfId="445" applyNumberFormat="1" applyFont="1" applyFill="1" applyBorder="1" applyAlignment="1">
      <alignment horizontal="center" vertical="center" wrapText="1"/>
    </xf>
    <xf numFmtId="9" fontId="19" fillId="0" borderId="9" xfId="445" applyNumberFormat="1" applyFont="1" applyBorder="1" applyAlignment="1">
      <alignment horizontal="center" vertical="center" wrapText="1"/>
    </xf>
    <xf numFmtId="165" fontId="19" fillId="0" borderId="7" xfId="0" applyNumberFormat="1" applyFont="1" applyBorder="1" applyAlignment="1" applyProtection="1">
      <alignment horizontal="center" vertical="center" shrinkToFit="1"/>
      <protection locked="0"/>
    </xf>
    <xf numFmtId="165" fontId="19" fillId="0" borderId="7" xfId="1" applyNumberFormat="1" applyFont="1" applyFill="1" applyBorder="1" applyAlignment="1" applyProtection="1">
      <alignment horizontal="right" vertical="center" shrinkToFit="1"/>
      <protection locked="0"/>
    </xf>
    <xf numFmtId="167" fontId="31" fillId="8" borderId="7" xfId="445" applyNumberFormat="1" applyFont="1" applyFill="1" applyBorder="1" applyAlignment="1">
      <alignment horizontal="center" vertical="center" wrapText="1"/>
    </xf>
    <xf numFmtId="44" fontId="30" fillId="0" borderId="7" xfId="1" applyFont="1" applyFill="1" applyBorder="1" applyAlignment="1">
      <alignment horizontal="center" vertical="center"/>
    </xf>
    <xf numFmtId="165" fontId="30" fillId="0" borderId="7" xfId="1" applyNumberFormat="1" applyFont="1" applyFill="1" applyBorder="1" applyAlignment="1">
      <alignment horizontal="center" vertical="center"/>
    </xf>
    <xf numFmtId="0" fontId="1" fillId="0" borderId="0" xfId="0" applyFont="1"/>
    <xf numFmtId="0" fontId="36" fillId="0" borderId="0" xfId="580" applyFont="1" applyAlignment="1">
      <alignment horizontal="left" vertical="center"/>
    </xf>
    <xf numFmtId="0" fontId="36" fillId="0" borderId="0" xfId="580" applyFont="1" applyAlignment="1">
      <alignment horizontal="left" vertical="center" indent="2"/>
    </xf>
    <xf numFmtId="0" fontId="32" fillId="0" borderId="0" xfId="0" applyFont="1" applyAlignment="1">
      <alignment horizontal="left" vertical="center" wrapText="1" shrinkToFit="1"/>
    </xf>
    <xf numFmtId="1" fontId="18" fillId="0" borderId="2" xfId="0" applyNumberFormat="1" applyFont="1" applyBorder="1" applyAlignment="1">
      <alignment horizontal="center" vertical="center" wrapText="1" shrinkToFit="1"/>
    </xf>
    <xf numFmtId="0" fontId="18" fillId="7" borderId="5" xfId="3" applyFont="1" applyFill="1" applyBorder="1" applyAlignment="1">
      <alignment horizontal="left" vertical="center" wrapText="1"/>
    </xf>
    <xf numFmtId="0" fontId="18" fillId="0" borderId="0" xfId="2" applyFont="1" applyAlignment="1">
      <alignment horizontal="left" vertical="center" wrapText="1"/>
    </xf>
    <xf numFmtId="0" fontId="37" fillId="0" borderId="0" xfId="580" applyFont="1" applyAlignment="1">
      <alignment horizontal="left" vertical="center"/>
    </xf>
    <xf numFmtId="0" fontId="18" fillId="0" borderId="0" xfId="2" applyFont="1" applyAlignment="1">
      <alignment horizontal="left" vertical="center"/>
    </xf>
    <xf numFmtId="0" fontId="19" fillId="0" borderId="14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9" xfId="314" applyFont="1" applyBorder="1" applyAlignment="1">
      <alignment horizontal="left" vertical="center" wrapText="1"/>
    </xf>
    <xf numFmtId="0" fontId="19" fillId="0" borderId="9" xfId="400" applyFont="1" applyBorder="1" applyAlignment="1">
      <alignment horizontal="left" vertical="center" wrapText="1"/>
    </xf>
    <xf numFmtId="0" fontId="18" fillId="0" borderId="0" xfId="2" applyFont="1" applyAlignment="1">
      <alignment horizontal="right" vertical="center" wrapText="1"/>
    </xf>
    <xf numFmtId="0" fontId="18" fillId="7" borderId="4" xfId="2" applyFont="1" applyFill="1" applyBorder="1" applyAlignment="1">
      <alignment horizontal="left" vertical="center"/>
    </xf>
    <xf numFmtId="0" fontId="18" fillId="7" borderId="5" xfId="3" applyFont="1" applyFill="1" applyBorder="1" applyAlignment="1">
      <alignment horizontal="left" vertical="center"/>
    </xf>
    <xf numFmtId="166" fontId="18" fillId="7" borderId="5" xfId="3" applyNumberFormat="1" applyFont="1" applyFill="1" applyBorder="1" applyAlignment="1">
      <alignment horizontal="left" vertical="center"/>
    </xf>
    <xf numFmtId="167" fontId="30" fillId="7" borderId="5" xfId="3" applyNumberFormat="1" applyFont="1" applyFill="1" applyBorder="1" applyAlignment="1">
      <alignment horizontal="left" vertical="center"/>
    </xf>
    <xf numFmtId="0" fontId="18" fillId="7" borderId="5" xfId="3" applyFont="1" applyFill="1" applyBorder="1" applyAlignment="1">
      <alignment horizontal="center" vertical="center"/>
    </xf>
    <xf numFmtId="165" fontId="30" fillId="7" borderId="5" xfId="1" applyNumberFormat="1" applyFont="1" applyFill="1" applyBorder="1" applyAlignment="1">
      <alignment horizontal="center" vertical="center"/>
    </xf>
    <xf numFmtId="44" fontId="18" fillId="7" borderId="5" xfId="1" applyFont="1" applyFill="1" applyBorder="1" applyAlignment="1">
      <alignment horizontal="left" vertical="center"/>
    </xf>
    <xf numFmtId="44" fontId="30" fillId="7" borderId="6" xfId="1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 shrinkToFit="1"/>
    </xf>
    <xf numFmtId="0" fontId="18" fillId="0" borderId="0" xfId="0" applyFont="1" applyAlignment="1">
      <alignment horizontal="left" vertical="center" wrapText="1" shrinkToFit="1"/>
    </xf>
    <xf numFmtId="0" fontId="18" fillId="0" borderId="0" xfId="0" applyFont="1" applyAlignment="1">
      <alignment horizontal="left" vertical="center" wrapText="1"/>
    </xf>
    <xf numFmtId="166" fontId="18" fillId="0" borderId="0" xfId="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167" fontId="30" fillId="0" borderId="0" xfId="0" applyNumberFormat="1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165" fontId="30" fillId="0" borderId="0" xfId="1" applyNumberFormat="1" applyFont="1" applyFill="1" applyBorder="1" applyAlignment="1">
      <alignment horizontal="center" vertical="center" wrapText="1"/>
    </xf>
    <xf numFmtId="44" fontId="18" fillId="0" borderId="0" xfId="1" applyFont="1" applyFill="1" applyBorder="1" applyAlignment="1" applyProtection="1">
      <alignment horizontal="right" vertical="center" wrapText="1"/>
      <protection locked="0"/>
    </xf>
    <xf numFmtId="44" fontId="18" fillId="0" borderId="0" xfId="1" applyFont="1" applyFill="1" applyBorder="1" applyAlignment="1" applyProtection="1">
      <alignment horizontal="right" vertical="center" wrapText="1"/>
    </xf>
    <xf numFmtId="44" fontId="30" fillId="6" borderId="0" xfId="1" applyFont="1" applyFill="1" applyBorder="1" applyAlignment="1">
      <alignment horizontal="center" vertical="center"/>
    </xf>
    <xf numFmtId="165" fontId="30" fillId="6" borderId="0" xfId="1" applyNumberFormat="1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/>
    </xf>
    <xf numFmtId="167" fontId="31" fillId="2" borderId="16" xfId="0" applyNumberFormat="1" applyFont="1" applyFill="1" applyBorder="1" applyAlignment="1">
      <alignment horizontal="center" vertical="center" wrapText="1"/>
    </xf>
    <xf numFmtId="4" fontId="18" fillId="2" borderId="14" xfId="0" applyNumberFormat="1" applyFont="1" applyFill="1" applyBorder="1" applyAlignment="1">
      <alignment horizontal="center" vertical="center" wrapText="1"/>
    </xf>
    <xf numFmtId="165" fontId="31" fillId="2" borderId="14" xfId="0" applyNumberFormat="1" applyFont="1" applyFill="1" applyBorder="1" applyAlignment="1">
      <alignment horizontal="center" vertical="center" wrapText="1"/>
    </xf>
    <xf numFmtId="9" fontId="19" fillId="0" borderId="14" xfId="0" applyNumberFormat="1" applyFont="1" applyBorder="1" applyAlignment="1">
      <alignment horizontal="center" vertical="center" wrapText="1"/>
    </xf>
    <xf numFmtId="0" fontId="19" fillId="0" borderId="7" xfId="0" applyFont="1" applyBorder="1" applyAlignment="1">
      <alignment horizontal="left" vertical="center"/>
    </xf>
    <xf numFmtId="167" fontId="31" fillId="2" borderId="8" xfId="0" applyNumberFormat="1" applyFont="1" applyFill="1" applyBorder="1" applyAlignment="1">
      <alignment horizontal="center" vertical="center" wrapText="1"/>
    </xf>
    <xf numFmtId="4" fontId="18" fillId="2" borderId="9" xfId="0" applyNumberFormat="1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center"/>
    </xf>
    <xf numFmtId="166" fontId="18" fillId="7" borderId="7" xfId="304" applyNumberFormat="1" applyFont="1" applyFill="1" applyBorder="1" applyAlignment="1">
      <alignment horizontal="center" vertical="center" wrapText="1"/>
    </xf>
    <xf numFmtId="3" fontId="18" fillId="7" borderId="7" xfId="374" applyNumberFormat="1" applyFont="1" applyFill="1" applyBorder="1" applyAlignment="1">
      <alignment horizontal="center" vertical="center" wrapText="1"/>
    </xf>
    <xf numFmtId="167" fontId="31" fillId="2" borderId="17" xfId="0" applyNumberFormat="1" applyFont="1" applyFill="1" applyBorder="1" applyAlignment="1">
      <alignment horizontal="center" vertical="center" wrapText="1"/>
    </xf>
    <xf numFmtId="4" fontId="18" fillId="2" borderId="11" xfId="0" applyNumberFormat="1" applyFont="1" applyFill="1" applyBorder="1" applyAlignment="1">
      <alignment horizontal="center" vertical="center" wrapText="1"/>
    </xf>
    <xf numFmtId="165" fontId="31" fillId="2" borderId="11" xfId="0" applyNumberFormat="1" applyFont="1" applyFill="1" applyBorder="1" applyAlignment="1">
      <alignment horizontal="center" vertical="center" wrapText="1"/>
    </xf>
    <xf numFmtId="9" fontId="19" fillId="0" borderId="7" xfId="0" applyNumberFormat="1" applyFont="1" applyBorder="1" applyAlignment="1">
      <alignment horizontal="center" vertical="center" wrapText="1" shrinkToFit="1"/>
    </xf>
    <xf numFmtId="167" fontId="31" fillId="2" borderId="6" xfId="0" applyNumberFormat="1" applyFont="1" applyFill="1" applyBorder="1" applyAlignment="1">
      <alignment horizontal="center" vertical="center" wrapText="1"/>
    </xf>
    <xf numFmtId="4" fontId="18" fillId="2" borderId="7" xfId="0" applyNumberFormat="1" applyFont="1" applyFill="1" applyBorder="1" applyAlignment="1">
      <alignment horizontal="center" vertical="center" wrapText="1"/>
    </xf>
    <xf numFmtId="165" fontId="31" fillId="2" borderId="7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center" shrinkToFit="1"/>
    </xf>
    <xf numFmtId="0" fontId="38" fillId="0" borderId="0" xfId="0" applyFont="1" applyAlignment="1">
      <alignment horizontal="left" vertical="center" wrapText="1" shrinkToFit="1"/>
    </xf>
    <xf numFmtId="166" fontId="38" fillId="0" borderId="0" xfId="0" applyNumberFormat="1" applyFont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167" fontId="39" fillId="0" borderId="0" xfId="0" applyNumberFormat="1" applyFont="1" applyAlignment="1">
      <alignment vertical="center" shrinkToFit="1"/>
    </xf>
    <xf numFmtId="166" fontId="32" fillId="0" borderId="0" xfId="0" applyNumberFormat="1" applyFont="1" applyAlignment="1">
      <alignment vertical="center" shrinkToFit="1"/>
    </xf>
    <xf numFmtId="165" fontId="40" fillId="0" borderId="0" xfId="1" applyNumberFormat="1" applyFont="1" applyFill="1" applyBorder="1" applyAlignment="1">
      <alignment horizontal="center" vertical="center" shrinkToFit="1"/>
    </xf>
    <xf numFmtId="9" fontId="38" fillId="0" borderId="0" xfId="0" applyNumberFormat="1" applyFont="1" applyAlignment="1">
      <alignment horizontal="center" vertical="center" shrinkToFit="1"/>
    </xf>
    <xf numFmtId="4" fontId="38" fillId="0" borderId="0" xfId="0" applyNumberFormat="1" applyFont="1" applyAlignment="1">
      <alignment horizontal="center" shrinkToFit="1"/>
    </xf>
    <xf numFmtId="44" fontId="38" fillId="0" borderId="0" xfId="1" applyFont="1" applyFill="1" applyBorder="1" applyAlignment="1">
      <alignment horizontal="right" shrinkToFit="1"/>
    </xf>
    <xf numFmtId="44" fontId="41" fillId="0" borderId="0" xfId="1" applyFont="1" applyFill="1" applyBorder="1" applyAlignment="1">
      <alignment horizontal="center" vertical="center"/>
    </xf>
    <xf numFmtId="3" fontId="30" fillId="7" borderId="7" xfId="0" applyNumberFormat="1" applyFont="1" applyFill="1" applyBorder="1" applyAlignment="1">
      <alignment horizontal="center" vertical="center" wrapText="1"/>
    </xf>
    <xf numFmtId="4" fontId="18" fillId="2" borderId="13" xfId="0" applyNumberFormat="1" applyFont="1" applyFill="1" applyBorder="1" applyAlignment="1">
      <alignment horizontal="center" vertical="center" wrapText="1"/>
    </xf>
    <xf numFmtId="171" fontId="31" fillId="2" borderId="7" xfId="0" applyNumberFormat="1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165" fontId="18" fillId="7" borderId="5" xfId="1" applyNumberFormat="1" applyFont="1" applyFill="1" applyBorder="1" applyAlignment="1">
      <alignment horizontal="left" vertical="center"/>
    </xf>
    <xf numFmtId="0" fontId="19" fillId="0" borderId="9" xfId="314" applyFont="1" applyBorder="1" applyAlignment="1">
      <alignment horizontal="left" vertical="center"/>
    </xf>
    <xf numFmtId="167" fontId="31" fillId="2" borderId="7" xfId="0" applyNumberFormat="1" applyFont="1" applyFill="1" applyBorder="1" applyAlignment="1">
      <alignment horizontal="center" vertical="center" wrapText="1"/>
    </xf>
    <xf numFmtId="4" fontId="18" fillId="2" borderId="8" xfId="314" applyNumberFormat="1" applyFont="1" applyFill="1" applyBorder="1" applyAlignment="1">
      <alignment horizontal="center" vertical="center" wrapText="1"/>
    </xf>
    <xf numFmtId="4" fontId="19" fillId="2" borderId="9" xfId="205" applyNumberFormat="1" applyFont="1" applyFill="1" applyBorder="1" applyAlignment="1">
      <alignment horizontal="center" vertical="center" wrapText="1"/>
    </xf>
    <xf numFmtId="9" fontId="19" fillId="0" borderId="9" xfId="314" applyNumberFormat="1" applyFont="1" applyBorder="1" applyAlignment="1">
      <alignment horizontal="center" vertical="center" wrapText="1"/>
    </xf>
    <xf numFmtId="4" fontId="19" fillId="0" borderId="3" xfId="0" applyNumberFormat="1" applyFont="1" applyBorder="1" applyAlignment="1" applyProtection="1">
      <alignment vertical="center" shrinkToFit="1"/>
      <protection locked="0"/>
    </xf>
    <xf numFmtId="44" fontId="19" fillId="0" borderId="3" xfId="1" applyFont="1" applyFill="1" applyBorder="1" applyAlignment="1" applyProtection="1">
      <alignment horizontal="right" vertical="center" shrinkToFit="1"/>
      <protection locked="0"/>
    </xf>
    <xf numFmtId="44" fontId="19" fillId="0" borderId="7" xfId="1" applyFont="1" applyFill="1" applyBorder="1" applyAlignment="1" applyProtection="1">
      <alignment horizontal="right" vertical="center" shrinkToFit="1"/>
      <protection locked="0"/>
    </xf>
    <xf numFmtId="0" fontId="19" fillId="0" borderId="18" xfId="314" applyFont="1" applyBorder="1" applyAlignment="1">
      <alignment horizontal="left" vertical="center"/>
    </xf>
    <xf numFmtId="4" fontId="18" fillId="2" borderId="19" xfId="314" applyNumberFormat="1" applyFont="1" applyFill="1" applyBorder="1" applyAlignment="1">
      <alignment horizontal="center" vertical="center" wrapText="1"/>
    </xf>
    <xf numFmtId="4" fontId="19" fillId="2" borderId="18" xfId="205" applyNumberFormat="1" applyFont="1" applyFill="1" applyBorder="1" applyAlignment="1">
      <alignment horizontal="center" vertical="center" wrapText="1"/>
    </xf>
    <xf numFmtId="9" fontId="19" fillId="0" borderId="18" xfId="314" applyNumberFormat="1" applyFont="1" applyBorder="1" applyAlignment="1">
      <alignment horizontal="center" vertical="center" wrapText="1"/>
    </xf>
    <xf numFmtId="167" fontId="32" fillId="0" borderId="0" xfId="0" applyNumberFormat="1" applyFont="1" applyAlignment="1">
      <alignment vertical="center" shrinkToFit="1"/>
    </xf>
    <xf numFmtId="165" fontId="18" fillId="0" borderId="0" xfId="1" applyNumberFormat="1" applyFont="1" applyFill="1" applyBorder="1" applyAlignment="1">
      <alignment vertical="center" wrapText="1"/>
    </xf>
    <xf numFmtId="165" fontId="18" fillId="0" borderId="0" xfId="1" applyNumberFormat="1" applyFont="1" applyFill="1" applyBorder="1" applyAlignment="1" applyProtection="1">
      <alignment horizontal="right" vertical="center" wrapText="1"/>
    </xf>
    <xf numFmtId="0" fontId="31" fillId="0" borderId="0" xfId="0" applyFont="1" applyAlignment="1">
      <alignment horizontal="left" vertical="center"/>
    </xf>
    <xf numFmtId="0" fontId="19" fillId="0" borderId="9" xfId="400" applyFont="1" applyBorder="1" applyAlignment="1">
      <alignment horizontal="left" vertical="center"/>
    </xf>
    <xf numFmtId="3" fontId="31" fillId="2" borderId="7" xfId="0" applyNumberFormat="1" applyFont="1" applyFill="1" applyBorder="1" applyAlignment="1">
      <alignment horizontal="center" vertical="center" wrapText="1"/>
    </xf>
    <xf numFmtId="4" fontId="18" fillId="2" borderId="8" xfId="400" applyNumberFormat="1" applyFont="1" applyFill="1" applyBorder="1" applyAlignment="1">
      <alignment horizontal="center" vertical="center" wrapText="1"/>
    </xf>
    <xf numFmtId="44" fontId="19" fillId="2" borderId="9" xfId="1" applyFont="1" applyFill="1" applyBorder="1" applyAlignment="1">
      <alignment horizontal="center" vertical="center" wrapText="1"/>
    </xf>
    <xf numFmtId="9" fontId="19" fillId="0" borderId="9" xfId="40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wrapText="1" shrinkToFit="1"/>
    </xf>
    <xf numFmtId="44" fontId="30" fillId="0" borderId="0" xfId="1" applyFont="1" applyFill="1" applyBorder="1" applyAlignment="1">
      <alignment horizontal="center" vertical="center"/>
    </xf>
    <xf numFmtId="165" fontId="30" fillId="0" borderId="0" xfId="1" applyNumberFormat="1" applyFont="1" applyFill="1" applyBorder="1" applyAlignment="1">
      <alignment horizontal="center" vertical="center"/>
    </xf>
    <xf numFmtId="0" fontId="19" fillId="0" borderId="11" xfId="0" applyFont="1" applyBorder="1" applyAlignment="1">
      <alignment horizontal="left" vertical="top" wrapText="1"/>
    </xf>
    <xf numFmtId="0" fontId="19" fillId="0" borderId="9" xfId="445" applyFont="1" applyBorder="1" applyAlignment="1">
      <alignment horizontal="left" vertical="top" wrapText="1"/>
    </xf>
    <xf numFmtId="0" fontId="19" fillId="0" borderId="7" xfId="0" applyFont="1" applyBorder="1" applyAlignment="1">
      <alignment horizontal="left" vertical="top" wrapText="1"/>
    </xf>
    <xf numFmtId="0" fontId="19" fillId="0" borderId="9" xfId="400" applyFont="1" applyBorder="1" applyAlignment="1">
      <alignment horizontal="left" vertical="top" wrapText="1"/>
    </xf>
    <xf numFmtId="0" fontId="19" fillId="0" borderId="9" xfId="314" applyFont="1" applyBorder="1" applyAlignment="1">
      <alignment horizontal="left" vertical="top" wrapText="1"/>
    </xf>
    <xf numFmtId="0" fontId="19" fillId="0" borderId="10" xfId="445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wrapText="1"/>
    </xf>
    <xf numFmtId="0" fontId="19" fillId="0" borderId="9" xfId="314" applyFont="1" applyBorder="1" applyAlignment="1">
      <alignment horizontal="center" vertical="center" wrapText="1"/>
    </xf>
    <xf numFmtId="0" fontId="19" fillId="6" borderId="18" xfId="314" applyFont="1" applyFill="1" applyBorder="1" applyAlignment="1">
      <alignment horizontal="center" vertical="center" wrapText="1"/>
    </xf>
    <xf numFmtId="0" fontId="19" fillId="0" borderId="9" xfId="400" applyFont="1" applyBorder="1" applyAlignment="1">
      <alignment horizontal="center" vertical="center" wrapText="1"/>
    </xf>
    <xf numFmtId="0" fontId="18" fillId="7" borderId="5" xfId="3" applyFont="1" applyFill="1" applyBorder="1" applyAlignment="1">
      <alignment horizontal="left" vertical="top"/>
    </xf>
    <xf numFmtId="0" fontId="19" fillId="0" borderId="20" xfId="0" applyFont="1" applyBorder="1" applyAlignment="1">
      <alignment horizontal="left" vertical="top" wrapText="1"/>
    </xf>
    <xf numFmtId="165" fontId="18" fillId="0" borderId="0" xfId="1" applyNumberFormat="1" applyFont="1" applyFill="1" applyBorder="1" applyAlignment="1" applyProtection="1">
      <alignment horizontal="right" vertical="center" wrapText="1"/>
      <protection locked="0"/>
    </xf>
    <xf numFmtId="170" fontId="18" fillId="0" borderId="0" xfId="0" applyNumberFormat="1" applyFont="1" applyAlignment="1">
      <alignment vertical="center" wrapText="1"/>
    </xf>
    <xf numFmtId="2" fontId="30" fillId="0" borderId="0" xfId="0" applyNumberFormat="1" applyFont="1" applyAlignment="1">
      <alignment vertical="center" wrapText="1"/>
    </xf>
    <xf numFmtId="166" fontId="18" fillId="7" borderId="3" xfId="312" applyNumberFormat="1" applyFont="1" applyFill="1" applyBorder="1" applyAlignment="1">
      <alignment horizontal="center" vertical="center" wrapText="1"/>
    </xf>
    <xf numFmtId="168" fontId="18" fillId="2" borderId="7" xfId="175" applyNumberFormat="1" applyFont="1" applyFill="1" applyBorder="1" applyAlignment="1">
      <alignment horizontal="left" vertical="center" wrapText="1" indent="2"/>
    </xf>
    <xf numFmtId="166" fontId="31" fillId="2" borderId="7" xfId="445" applyNumberFormat="1" applyFont="1" applyFill="1" applyBorder="1" applyAlignment="1">
      <alignment horizontal="center" vertical="center" wrapText="1"/>
    </xf>
    <xf numFmtId="169" fontId="31" fillId="2" borderId="16" xfId="0" applyNumberFormat="1" applyFont="1" applyFill="1" applyBorder="1" applyAlignment="1">
      <alignment horizontal="center" vertical="center" wrapText="1"/>
    </xf>
    <xf numFmtId="168" fontId="30" fillId="2" borderId="7" xfId="175" applyNumberFormat="1" applyFont="1" applyFill="1" applyBorder="1" applyAlignment="1">
      <alignment horizontal="center" vertical="center" wrapText="1"/>
    </xf>
    <xf numFmtId="166" fontId="31" fillId="2" borderId="17" xfId="0" applyNumberFormat="1" applyFont="1" applyFill="1" applyBorder="1" applyAlignment="1">
      <alignment horizontal="center" vertical="center" wrapText="1"/>
    </xf>
    <xf numFmtId="166" fontId="31" fillId="2" borderId="7" xfId="0" applyNumberFormat="1" applyFont="1" applyFill="1" applyBorder="1" applyAlignment="1">
      <alignment horizontal="center" vertical="center" wrapText="1"/>
    </xf>
    <xf numFmtId="3" fontId="31" fillId="2" borderId="7" xfId="400" applyNumberFormat="1" applyFont="1" applyFill="1" applyBorder="1" applyAlignment="1">
      <alignment horizontal="center" vertical="center" wrapText="1"/>
    </xf>
    <xf numFmtId="3" fontId="30" fillId="2" borderId="7" xfId="0" applyNumberFormat="1" applyFont="1" applyFill="1" applyBorder="1" applyAlignment="1">
      <alignment horizontal="center" vertical="center" wrapText="1"/>
    </xf>
    <xf numFmtId="0" fontId="36" fillId="0" borderId="0" xfId="580" applyFont="1" applyAlignment="1">
      <alignment horizontal="left" vertical="center" wrapText="1"/>
    </xf>
  </cellXfs>
  <cellStyles count="907">
    <cellStyle name="Dziesiętny 2" xfId="176" xr:uid="{00000000-0005-0000-0000-000000000000}"/>
    <cellStyle name="Dziesiętny 2 2" xfId="177" xr:uid="{00000000-0005-0000-0000-000001000000}"/>
    <cellStyle name="Dziesiętny 3" xfId="178" xr:uid="{00000000-0005-0000-0000-000002000000}"/>
    <cellStyle name="Normal 2" xfId="8" xr:uid="{00000000-0005-0000-0000-000003000000}"/>
    <cellStyle name="Normalny" xfId="0" builtinId="0"/>
    <cellStyle name="Normalny 11" xfId="6" xr:uid="{00000000-0005-0000-0000-000005000000}"/>
    <cellStyle name="Normalny 13" xfId="179" xr:uid="{00000000-0005-0000-0000-000006000000}"/>
    <cellStyle name="Normalny 18" xfId="180" xr:uid="{00000000-0005-0000-0000-000007000000}"/>
    <cellStyle name="Normalny 19" xfId="181" xr:uid="{00000000-0005-0000-0000-000008000000}"/>
    <cellStyle name="Normalny 2" xfId="2" xr:uid="{00000000-0005-0000-0000-000009000000}"/>
    <cellStyle name="Normalny 2 10" xfId="335" xr:uid="{00000000-0005-0000-0000-00000A000000}"/>
    <cellStyle name="Normalny 2 11" xfId="397" xr:uid="{00000000-0005-0000-0000-00000B000000}"/>
    <cellStyle name="Normalny 2 12" xfId="334" xr:uid="{00000000-0005-0000-0000-00000C000000}"/>
    <cellStyle name="Normalny 2 13" xfId="400" xr:uid="{00000000-0005-0000-0000-00000D000000}"/>
    <cellStyle name="Normalny 2 14" xfId="306" xr:uid="{00000000-0005-0000-0000-00000E000000}"/>
    <cellStyle name="Normalny 2 15" xfId="445" xr:uid="{00000000-0005-0000-0000-00000F000000}"/>
    <cellStyle name="Normalny 2 16" xfId="374" xr:uid="{00000000-0005-0000-0000-000010000000}"/>
    <cellStyle name="Normalny 2 17" xfId="487" xr:uid="{00000000-0005-0000-0000-000011000000}"/>
    <cellStyle name="Normalny 2 18" xfId="405" xr:uid="{00000000-0005-0000-0000-000012000000}"/>
    <cellStyle name="Normalny 2 19" xfId="575" xr:uid="{00000000-0005-0000-0000-000013000000}"/>
    <cellStyle name="Normalny 2 2" xfId="182" xr:uid="{00000000-0005-0000-0000-000014000000}"/>
    <cellStyle name="Normalny 2 2 10" xfId="230" xr:uid="{00000000-0005-0000-0000-000015000000}"/>
    <cellStyle name="Normalny 2 2 11" xfId="396" xr:uid="{00000000-0005-0000-0000-000016000000}"/>
    <cellStyle name="Normalny 2 2 12" xfId="235" xr:uid="{00000000-0005-0000-0000-000017000000}"/>
    <cellStyle name="Normalny 2 2 13" xfId="399" xr:uid="{00000000-0005-0000-0000-000018000000}"/>
    <cellStyle name="Normalny 2 2 14" xfId="307" xr:uid="{00000000-0005-0000-0000-000019000000}"/>
    <cellStyle name="Normalny 2 2 15" xfId="444" xr:uid="{00000000-0005-0000-0000-00001A000000}"/>
    <cellStyle name="Normalny 2 2 16" xfId="225" xr:uid="{00000000-0005-0000-0000-00001B000000}"/>
    <cellStyle name="Normalny 2 2 17" xfId="486" xr:uid="{00000000-0005-0000-0000-00001C000000}"/>
    <cellStyle name="Normalny 2 2 18" xfId="485" xr:uid="{00000000-0005-0000-0000-00001D000000}"/>
    <cellStyle name="Normalny 2 2 19" xfId="574" xr:uid="{00000000-0005-0000-0000-00001E000000}"/>
    <cellStyle name="Normalny 2 2 2" xfId="183" xr:uid="{00000000-0005-0000-0000-00001F000000}"/>
    <cellStyle name="Normalny 2 2 20" xfId="403" xr:uid="{00000000-0005-0000-0000-000020000000}"/>
    <cellStyle name="Normalny 2 2 21" xfId="577" xr:uid="{00000000-0005-0000-0000-000021000000}"/>
    <cellStyle name="Normalny 2 2 22" xfId="401" xr:uid="{00000000-0005-0000-0000-000022000000}"/>
    <cellStyle name="Normalny 2 2 23" xfId="579" xr:uid="{00000000-0005-0000-0000-000023000000}"/>
    <cellStyle name="Normalny 2 2 24" xfId="398" xr:uid="{00000000-0005-0000-0000-000024000000}"/>
    <cellStyle name="Normalny 2 2 25" xfId="581" xr:uid="{00000000-0005-0000-0000-000025000000}"/>
    <cellStyle name="Normalny 2 2 26" xfId="491" xr:uid="{00000000-0005-0000-0000-000026000000}"/>
    <cellStyle name="Normalny 2 2 27" xfId="667" xr:uid="{00000000-0005-0000-0000-000027000000}"/>
    <cellStyle name="Normalny 2 2 28" xfId="395" xr:uid="{00000000-0005-0000-0000-000028000000}"/>
    <cellStyle name="Normalny 2 2 29" xfId="710" xr:uid="{00000000-0005-0000-0000-000029000000}"/>
    <cellStyle name="Normalny 2 2 3" xfId="234" xr:uid="{00000000-0005-0000-0000-00002A000000}"/>
    <cellStyle name="Normalny 2 2 30" xfId="688" xr:uid="{00000000-0005-0000-0000-00002B000000}"/>
    <cellStyle name="Normalny 2 2 31" xfId="749" xr:uid="{00000000-0005-0000-0000-00002C000000}"/>
    <cellStyle name="Normalny 2 2 32" xfId="645" xr:uid="{00000000-0005-0000-0000-00002D000000}"/>
    <cellStyle name="Normalny 2 2 33" xfId="751" xr:uid="{00000000-0005-0000-0000-00002E000000}"/>
    <cellStyle name="Normalny 2 2 4" xfId="240" xr:uid="{00000000-0005-0000-0000-00002F000000}"/>
    <cellStyle name="Normalny 2 2 5" xfId="232" xr:uid="{00000000-0005-0000-0000-000030000000}"/>
    <cellStyle name="Normalny 2 2 6" xfId="261" xr:uid="{00000000-0005-0000-0000-000031000000}"/>
    <cellStyle name="Normalny 2 2 7" xfId="313" xr:uid="{00000000-0005-0000-0000-000032000000}"/>
    <cellStyle name="Normalny 2 2 8" xfId="262" xr:uid="{00000000-0005-0000-0000-000033000000}"/>
    <cellStyle name="Normalny 2 2 9" xfId="303" xr:uid="{00000000-0005-0000-0000-000034000000}"/>
    <cellStyle name="Normalny 2 20" xfId="402" xr:uid="{00000000-0005-0000-0000-000035000000}"/>
    <cellStyle name="Normalny 2 21" xfId="578" xr:uid="{00000000-0005-0000-0000-000036000000}"/>
    <cellStyle name="Normalny 2 22" xfId="312" xr:uid="{00000000-0005-0000-0000-000037000000}"/>
    <cellStyle name="Normalny 2 23" xfId="580" xr:uid="{00000000-0005-0000-0000-000038000000}"/>
    <cellStyle name="Normalny 2 24" xfId="602" xr:uid="{00000000-0005-0000-0000-000039000000}"/>
    <cellStyle name="Normalny 2 25" xfId="622" xr:uid="{00000000-0005-0000-0000-00003A000000}"/>
    <cellStyle name="Normalny 2 26" xfId="488" xr:uid="{00000000-0005-0000-0000-00003B000000}"/>
    <cellStyle name="Normalny 2 27" xfId="708" xr:uid="{00000000-0005-0000-0000-00003C000000}"/>
    <cellStyle name="Normalny 2 28" xfId="309" xr:uid="{00000000-0005-0000-0000-00003D000000}"/>
    <cellStyle name="Normalny 2 29" xfId="709" xr:uid="{00000000-0005-0000-0000-00003E000000}"/>
    <cellStyle name="Normalny 2 3" xfId="233" xr:uid="{00000000-0005-0000-0000-00003F000000}"/>
    <cellStyle name="Normalny 2 30" xfId="772" xr:uid="{00000000-0005-0000-0000-000040000000}"/>
    <cellStyle name="Normalny 2 31" xfId="750" xr:uid="{00000000-0005-0000-0000-000041000000}"/>
    <cellStyle name="Normalny 2 32" xfId="771" xr:uid="{00000000-0005-0000-0000-000042000000}"/>
    <cellStyle name="Normalny 2 33" xfId="792" xr:uid="{00000000-0005-0000-0000-000043000000}"/>
    <cellStyle name="Normalny 2 4" xfId="241" xr:uid="{00000000-0005-0000-0000-000044000000}"/>
    <cellStyle name="Normalny 2 5" xfId="231" xr:uid="{00000000-0005-0000-0000-000045000000}"/>
    <cellStyle name="Normalny 2 6" xfId="226" xr:uid="{00000000-0005-0000-0000-000046000000}"/>
    <cellStyle name="Normalny 2 7" xfId="314" xr:uid="{00000000-0005-0000-0000-000047000000}"/>
    <cellStyle name="Normalny 2 8" xfId="228" xr:uid="{00000000-0005-0000-0000-000048000000}"/>
    <cellStyle name="Normalny 2 9" xfId="304" xr:uid="{00000000-0005-0000-0000-000049000000}"/>
    <cellStyle name="Normalny 20" xfId="184" xr:uid="{00000000-0005-0000-0000-00004A000000}"/>
    <cellStyle name="Normalny 25" xfId="185" xr:uid="{00000000-0005-0000-0000-00004B000000}"/>
    <cellStyle name="Normalny 3" xfId="173" xr:uid="{00000000-0005-0000-0000-00004C000000}"/>
    <cellStyle name="Normalny 3 10" xfId="227" xr:uid="{00000000-0005-0000-0000-00004D000000}"/>
    <cellStyle name="Normalny 3 11" xfId="311" xr:uid="{00000000-0005-0000-0000-00004E000000}"/>
    <cellStyle name="Normalny 3 12" xfId="238" xr:uid="{00000000-0005-0000-0000-00004F000000}"/>
    <cellStyle name="Normalny 3 13" xfId="394" xr:uid="{00000000-0005-0000-0000-000050000000}"/>
    <cellStyle name="Normalny 3 14" xfId="308" xr:uid="{00000000-0005-0000-0000-000051000000}"/>
    <cellStyle name="Normalny 3 15" xfId="446" xr:uid="{00000000-0005-0000-0000-000052000000}"/>
    <cellStyle name="Normalny 3 16" xfId="305" xr:uid="{00000000-0005-0000-0000-000053000000}"/>
    <cellStyle name="Normalny 3 17" xfId="404" xr:uid="{00000000-0005-0000-0000-000054000000}"/>
    <cellStyle name="Normalny 3 18" xfId="489" xr:uid="{00000000-0005-0000-0000-000055000000}"/>
    <cellStyle name="Normalny 3 19" xfId="572" xr:uid="{00000000-0005-0000-0000-000056000000}"/>
    <cellStyle name="Normalny 3 2" xfId="186" xr:uid="{00000000-0005-0000-0000-000057000000}"/>
    <cellStyle name="Normalny 3 20" xfId="490" xr:uid="{00000000-0005-0000-0000-000058000000}"/>
    <cellStyle name="Normalny 3 21" xfId="573" xr:uid="{00000000-0005-0000-0000-000059000000}"/>
    <cellStyle name="Normalny 3 22" xfId="492" xr:uid="{00000000-0005-0000-0000-00005A000000}"/>
    <cellStyle name="Normalny 3 23" xfId="576" xr:uid="{00000000-0005-0000-0000-00005B000000}"/>
    <cellStyle name="Normalny 3 24" xfId="533" xr:uid="{00000000-0005-0000-0000-00005C000000}"/>
    <cellStyle name="Normalny 3 25" xfId="582" xr:uid="{00000000-0005-0000-0000-00005D000000}"/>
    <cellStyle name="Normalny 3 26" xfId="532" xr:uid="{00000000-0005-0000-0000-00005E000000}"/>
    <cellStyle name="Normalny 3 27" xfId="624" xr:uid="{00000000-0005-0000-0000-00005F000000}"/>
    <cellStyle name="Normalny 3 28" xfId="531" xr:uid="{00000000-0005-0000-0000-000060000000}"/>
    <cellStyle name="Normalny 3 29" xfId="668" xr:uid="{00000000-0005-0000-0000-000061000000}"/>
    <cellStyle name="Normalny 3 3" xfId="237" xr:uid="{00000000-0005-0000-0000-000062000000}"/>
    <cellStyle name="Normalny 3 30" xfId="647" xr:uid="{00000000-0005-0000-0000-000063000000}"/>
    <cellStyle name="Normalny 3 31" xfId="623" xr:uid="{00000000-0005-0000-0000-000064000000}"/>
    <cellStyle name="Normalny 3 32" xfId="646" xr:uid="{00000000-0005-0000-0000-000065000000}"/>
    <cellStyle name="Normalny 3 33" xfId="625" xr:uid="{00000000-0005-0000-0000-000066000000}"/>
    <cellStyle name="Normalny 3 4" xfId="239" xr:uid="{00000000-0005-0000-0000-000067000000}"/>
    <cellStyle name="Normalny 3 5" xfId="236" xr:uid="{00000000-0005-0000-0000-000068000000}"/>
    <cellStyle name="Normalny 3 6" xfId="302" xr:uid="{00000000-0005-0000-0000-000069000000}"/>
    <cellStyle name="Normalny 3 7" xfId="310" xr:uid="{00000000-0005-0000-0000-00006A000000}"/>
    <cellStyle name="Normalny 3 8" xfId="301" xr:uid="{00000000-0005-0000-0000-00006B000000}"/>
    <cellStyle name="Normalny 3 9" xfId="229" xr:uid="{00000000-0005-0000-0000-00006C000000}"/>
    <cellStyle name="Normalny 32" xfId="187" xr:uid="{00000000-0005-0000-0000-00006D000000}"/>
    <cellStyle name="Normalny 34" xfId="188" xr:uid="{00000000-0005-0000-0000-00006E000000}"/>
    <cellStyle name="Normalny 35" xfId="189" xr:uid="{00000000-0005-0000-0000-00006F000000}"/>
    <cellStyle name="Normalny 36" xfId="190" xr:uid="{00000000-0005-0000-0000-000070000000}"/>
    <cellStyle name="Normalny 4" xfId="4" xr:uid="{00000000-0005-0000-0000-000071000000}"/>
    <cellStyle name="Normalny 5" xfId="174" xr:uid="{00000000-0005-0000-0000-000072000000}"/>
    <cellStyle name="Normalny 6" xfId="191" xr:uid="{00000000-0005-0000-0000-000073000000}"/>
    <cellStyle name="Normalny 66" xfId="192" xr:uid="{00000000-0005-0000-0000-000074000000}"/>
    <cellStyle name="Normalny 67" xfId="5" xr:uid="{00000000-0005-0000-0000-000075000000}"/>
    <cellStyle name="Normalny 68" xfId="193" xr:uid="{00000000-0005-0000-0000-000076000000}"/>
    <cellStyle name="Normalny 69" xfId="194" xr:uid="{00000000-0005-0000-0000-000077000000}"/>
    <cellStyle name="Normalny 7" xfId="195" xr:uid="{00000000-0005-0000-0000-000078000000}"/>
    <cellStyle name="Normalny 70" xfId="9" xr:uid="{00000000-0005-0000-0000-000079000000}"/>
    <cellStyle name="Normalny 71" xfId="196" xr:uid="{00000000-0005-0000-0000-00007A000000}"/>
    <cellStyle name="Normalny 72" xfId="197" xr:uid="{00000000-0005-0000-0000-00007B000000}"/>
    <cellStyle name="Normalny 73" xfId="198" xr:uid="{00000000-0005-0000-0000-00007C000000}"/>
    <cellStyle name="Normalny 74" xfId="199" xr:uid="{00000000-0005-0000-0000-00007D000000}"/>
    <cellStyle name="Normalny 75" xfId="200" xr:uid="{00000000-0005-0000-0000-00007E000000}"/>
    <cellStyle name="Normalny 8" xfId="201" xr:uid="{00000000-0005-0000-0000-00007F000000}"/>
    <cellStyle name="Normalny 84" xfId="10" xr:uid="{00000000-0005-0000-0000-000080000000}"/>
    <cellStyle name="Normalny 85" xfId="202" xr:uid="{00000000-0005-0000-0000-000081000000}"/>
    <cellStyle name="Normalny 86" xfId="203" xr:uid="{00000000-0005-0000-0000-000082000000}"/>
    <cellStyle name="Normalny 97" xfId="204" xr:uid="{00000000-0005-0000-0000-000083000000}"/>
    <cellStyle name="Normalny_Arkusz1" xfId="3" xr:uid="{00000000-0005-0000-0000-000084000000}"/>
    <cellStyle name="Normalny_formularz cenowy dezynfekcja" xfId="205" xr:uid="{00000000-0005-0000-0000-000085000000}"/>
    <cellStyle name="Procentowy" xfId="175" builtinId="5"/>
    <cellStyle name="S0" xfId="20" xr:uid="{00000000-0005-0000-0000-000087000000}"/>
    <cellStyle name="S0 10" xfId="406" xr:uid="{00000000-0005-0000-0000-000088000000}"/>
    <cellStyle name="S0 11" xfId="425" xr:uid="{00000000-0005-0000-0000-000089000000}"/>
    <cellStyle name="S0 12" xfId="447" xr:uid="{00000000-0005-0000-0000-00008A000000}"/>
    <cellStyle name="S0 13" xfId="466" xr:uid="{00000000-0005-0000-0000-00008B000000}"/>
    <cellStyle name="S0 14" xfId="493" xr:uid="{00000000-0005-0000-0000-00008C000000}"/>
    <cellStyle name="S0 15" xfId="512" xr:uid="{00000000-0005-0000-0000-00008D000000}"/>
    <cellStyle name="S0 16" xfId="534" xr:uid="{00000000-0005-0000-0000-00008E000000}"/>
    <cellStyle name="S0 17" xfId="553" xr:uid="{00000000-0005-0000-0000-00008F000000}"/>
    <cellStyle name="S0 18" xfId="583" xr:uid="{00000000-0005-0000-0000-000090000000}"/>
    <cellStyle name="S0 19" xfId="603" xr:uid="{00000000-0005-0000-0000-000091000000}"/>
    <cellStyle name="S0 2" xfId="206" xr:uid="{00000000-0005-0000-0000-000092000000}"/>
    <cellStyle name="S0 20" xfId="626" xr:uid="{00000000-0005-0000-0000-000093000000}"/>
    <cellStyle name="S0 21" xfId="648" xr:uid="{00000000-0005-0000-0000-000094000000}"/>
    <cellStyle name="S0 22" xfId="669" xr:uid="{00000000-0005-0000-0000-000095000000}"/>
    <cellStyle name="S0 23" xfId="689" xr:uid="{00000000-0005-0000-0000-000096000000}"/>
    <cellStyle name="S0 24" xfId="711" xr:uid="{00000000-0005-0000-0000-000097000000}"/>
    <cellStyle name="S0 25" xfId="730" xr:uid="{00000000-0005-0000-0000-000098000000}"/>
    <cellStyle name="S0 26" xfId="752" xr:uid="{00000000-0005-0000-0000-000099000000}"/>
    <cellStyle name="S0 27" xfId="773" xr:uid="{00000000-0005-0000-0000-00009A000000}"/>
    <cellStyle name="S0 28" xfId="793" xr:uid="{00000000-0005-0000-0000-00009B000000}"/>
    <cellStyle name="S0 29" xfId="812" xr:uid="{00000000-0005-0000-0000-00009C000000}"/>
    <cellStyle name="S0 3" xfId="242" xr:uid="{00000000-0005-0000-0000-00009D000000}"/>
    <cellStyle name="S0 30" xfId="831" xr:uid="{00000000-0005-0000-0000-00009E000000}"/>
    <cellStyle name="S0 31" xfId="850" xr:uid="{00000000-0005-0000-0000-00009F000000}"/>
    <cellStyle name="S0 32" xfId="869" xr:uid="{00000000-0005-0000-0000-0000A0000000}"/>
    <cellStyle name="S0 33" xfId="888" xr:uid="{00000000-0005-0000-0000-0000A1000000}"/>
    <cellStyle name="S0 4" xfId="263" xr:uid="{00000000-0005-0000-0000-0000A2000000}"/>
    <cellStyle name="S0 5" xfId="282" xr:uid="{00000000-0005-0000-0000-0000A3000000}"/>
    <cellStyle name="S0 6" xfId="315" xr:uid="{00000000-0005-0000-0000-0000A4000000}"/>
    <cellStyle name="S0 7" xfId="336" xr:uid="{00000000-0005-0000-0000-0000A5000000}"/>
    <cellStyle name="S0 8" xfId="355" xr:uid="{00000000-0005-0000-0000-0000A6000000}"/>
    <cellStyle name="S0 9" xfId="375" xr:uid="{00000000-0005-0000-0000-0000A7000000}"/>
    <cellStyle name="S1" xfId="21" xr:uid="{00000000-0005-0000-0000-0000A8000000}"/>
    <cellStyle name="S1 10" xfId="407" xr:uid="{00000000-0005-0000-0000-0000A9000000}"/>
    <cellStyle name="S1 11" xfId="426" xr:uid="{00000000-0005-0000-0000-0000AA000000}"/>
    <cellStyle name="S1 12" xfId="448" xr:uid="{00000000-0005-0000-0000-0000AB000000}"/>
    <cellStyle name="S1 13" xfId="467" xr:uid="{00000000-0005-0000-0000-0000AC000000}"/>
    <cellStyle name="S1 14" xfId="494" xr:uid="{00000000-0005-0000-0000-0000AD000000}"/>
    <cellStyle name="S1 15" xfId="513" xr:uid="{00000000-0005-0000-0000-0000AE000000}"/>
    <cellStyle name="S1 16" xfId="535" xr:uid="{00000000-0005-0000-0000-0000AF000000}"/>
    <cellStyle name="S1 17" xfId="554" xr:uid="{00000000-0005-0000-0000-0000B0000000}"/>
    <cellStyle name="S1 18" xfId="584" xr:uid="{00000000-0005-0000-0000-0000B1000000}"/>
    <cellStyle name="S1 19" xfId="604" xr:uid="{00000000-0005-0000-0000-0000B2000000}"/>
    <cellStyle name="S1 2" xfId="207" xr:uid="{00000000-0005-0000-0000-0000B3000000}"/>
    <cellStyle name="S1 20" xfId="627" xr:uid="{00000000-0005-0000-0000-0000B4000000}"/>
    <cellStyle name="S1 21" xfId="649" xr:uid="{00000000-0005-0000-0000-0000B5000000}"/>
    <cellStyle name="S1 22" xfId="670" xr:uid="{00000000-0005-0000-0000-0000B6000000}"/>
    <cellStyle name="S1 23" xfId="690" xr:uid="{00000000-0005-0000-0000-0000B7000000}"/>
    <cellStyle name="S1 24" xfId="712" xr:uid="{00000000-0005-0000-0000-0000B8000000}"/>
    <cellStyle name="S1 25" xfId="731" xr:uid="{00000000-0005-0000-0000-0000B9000000}"/>
    <cellStyle name="S1 26" xfId="753" xr:uid="{00000000-0005-0000-0000-0000BA000000}"/>
    <cellStyle name="S1 27" xfId="774" xr:uid="{00000000-0005-0000-0000-0000BB000000}"/>
    <cellStyle name="S1 28" xfId="794" xr:uid="{00000000-0005-0000-0000-0000BC000000}"/>
    <cellStyle name="S1 29" xfId="813" xr:uid="{00000000-0005-0000-0000-0000BD000000}"/>
    <cellStyle name="S1 3" xfId="243" xr:uid="{00000000-0005-0000-0000-0000BE000000}"/>
    <cellStyle name="S1 30" xfId="832" xr:uid="{00000000-0005-0000-0000-0000BF000000}"/>
    <cellStyle name="S1 31" xfId="851" xr:uid="{00000000-0005-0000-0000-0000C0000000}"/>
    <cellStyle name="S1 32" xfId="870" xr:uid="{00000000-0005-0000-0000-0000C1000000}"/>
    <cellStyle name="S1 33" xfId="889" xr:uid="{00000000-0005-0000-0000-0000C2000000}"/>
    <cellStyle name="S1 4" xfId="264" xr:uid="{00000000-0005-0000-0000-0000C3000000}"/>
    <cellStyle name="S1 5" xfId="283" xr:uid="{00000000-0005-0000-0000-0000C4000000}"/>
    <cellStyle name="S1 6" xfId="316" xr:uid="{00000000-0005-0000-0000-0000C5000000}"/>
    <cellStyle name="S1 7" xfId="337" xr:uid="{00000000-0005-0000-0000-0000C6000000}"/>
    <cellStyle name="S1 8" xfId="356" xr:uid="{00000000-0005-0000-0000-0000C7000000}"/>
    <cellStyle name="S1 9" xfId="376" xr:uid="{00000000-0005-0000-0000-0000C8000000}"/>
    <cellStyle name="S10" xfId="11" xr:uid="{00000000-0005-0000-0000-0000C9000000}"/>
    <cellStyle name="S10 10" xfId="62" xr:uid="{00000000-0005-0000-0000-0000CA000000}"/>
    <cellStyle name="S10 11" xfId="65" xr:uid="{00000000-0005-0000-0000-0000CB000000}"/>
    <cellStyle name="S10 12" xfId="68" xr:uid="{00000000-0005-0000-0000-0000CC000000}"/>
    <cellStyle name="S10 13" xfId="71" xr:uid="{00000000-0005-0000-0000-0000CD000000}"/>
    <cellStyle name="S10 14" xfId="74" xr:uid="{00000000-0005-0000-0000-0000CE000000}"/>
    <cellStyle name="S10 15" xfId="77" xr:uid="{00000000-0005-0000-0000-0000CF000000}"/>
    <cellStyle name="S10 16" xfId="80" xr:uid="{00000000-0005-0000-0000-0000D0000000}"/>
    <cellStyle name="S10 17" xfId="83" xr:uid="{00000000-0005-0000-0000-0000D1000000}"/>
    <cellStyle name="S10 18" xfId="86" xr:uid="{00000000-0005-0000-0000-0000D2000000}"/>
    <cellStyle name="S10 19" xfId="89" xr:uid="{00000000-0005-0000-0000-0000D3000000}"/>
    <cellStyle name="S10 2" xfId="22" xr:uid="{00000000-0005-0000-0000-0000D4000000}"/>
    <cellStyle name="S10 20" xfId="92" xr:uid="{00000000-0005-0000-0000-0000D5000000}"/>
    <cellStyle name="S10 21" xfId="95" xr:uid="{00000000-0005-0000-0000-0000D6000000}"/>
    <cellStyle name="S10 22" xfId="98" xr:uid="{00000000-0005-0000-0000-0000D7000000}"/>
    <cellStyle name="S10 23" xfId="101" xr:uid="{00000000-0005-0000-0000-0000D8000000}"/>
    <cellStyle name="S10 24" xfId="104" xr:uid="{00000000-0005-0000-0000-0000D9000000}"/>
    <cellStyle name="S10 25" xfId="107" xr:uid="{00000000-0005-0000-0000-0000DA000000}"/>
    <cellStyle name="S10 26" xfId="110" xr:uid="{00000000-0005-0000-0000-0000DB000000}"/>
    <cellStyle name="S10 27" xfId="113" xr:uid="{00000000-0005-0000-0000-0000DC000000}"/>
    <cellStyle name="S10 28" xfId="116" xr:uid="{00000000-0005-0000-0000-0000DD000000}"/>
    <cellStyle name="S10 29" xfId="119" xr:uid="{00000000-0005-0000-0000-0000DE000000}"/>
    <cellStyle name="S10 3" xfId="26" xr:uid="{00000000-0005-0000-0000-0000DF000000}"/>
    <cellStyle name="S10 30" xfId="122" xr:uid="{00000000-0005-0000-0000-0000E0000000}"/>
    <cellStyle name="S10 31" xfId="125" xr:uid="{00000000-0005-0000-0000-0000E1000000}"/>
    <cellStyle name="S10 32" xfId="128" xr:uid="{00000000-0005-0000-0000-0000E2000000}"/>
    <cellStyle name="S10 33" xfId="131" xr:uid="{00000000-0005-0000-0000-0000E3000000}"/>
    <cellStyle name="S10 34" xfId="134" xr:uid="{00000000-0005-0000-0000-0000E4000000}"/>
    <cellStyle name="S10 35" xfId="137" xr:uid="{00000000-0005-0000-0000-0000E5000000}"/>
    <cellStyle name="S10 36" xfId="140" xr:uid="{00000000-0005-0000-0000-0000E6000000}"/>
    <cellStyle name="S10 37" xfId="143" xr:uid="{00000000-0005-0000-0000-0000E7000000}"/>
    <cellStyle name="S10 38" xfId="146" xr:uid="{00000000-0005-0000-0000-0000E8000000}"/>
    <cellStyle name="S10 39" xfId="149" xr:uid="{00000000-0005-0000-0000-0000E9000000}"/>
    <cellStyle name="S10 4" xfId="47" xr:uid="{00000000-0005-0000-0000-0000EA000000}"/>
    <cellStyle name="S10 40" xfId="152" xr:uid="{00000000-0005-0000-0000-0000EB000000}"/>
    <cellStyle name="S10 41" xfId="155" xr:uid="{00000000-0005-0000-0000-0000EC000000}"/>
    <cellStyle name="S10 42" xfId="158" xr:uid="{00000000-0005-0000-0000-0000ED000000}"/>
    <cellStyle name="S10 43" xfId="161" xr:uid="{00000000-0005-0000-0000-0000EE000000}"/>
    <cellStyle name="S10 44" xfId="164" xr:uid="{00000000-0005-0000-0000-0000EF000000}"/>
    <cellStyle name="S10 45" xfId="167" xr:uid="{00000000-0005-0000-0000-0000F0000000}"/>
    <cellStyle name="S10 46" xfId="170" xr:uid="{00000000-0005-0000-0000-0000F1000000}"/>
    <cellStyle name="S10 47" xfId="172" xr:uid="{00000000-0005-0000-0000-0000F2000000}"/>
    <cellStyle name="S10 48" xfId="208" xr:uid="{00000000-0005-0000-0000-0000F3000000}"/>
    <cellStyle name="S10 49" xfId="244" xr:uid="{00000000-0005-0000-0000-0000F4000000}"/>
    <cellStyle name="S10 5" xfId="29" xr:uid="{00000000-0005-0000-0000-0000F5000000}"/>
    <cellStyle name="S10 50" xfId="265" xr:uid="{00000000-0005-0000-0000-0000F6000000}"/>
    <cellStyle name="S10 51" xfId="284" xr:uid="{00000000-0005-0000-0000-0000F7000000}"/>
    <cellStyle name="S10 52" xfId="317" xr:uid="{00000000-0005-0000-0000-0000F8000000}"/>
    <cellStyle name="S10 53" xfId="338" xr:uid="{00000000-0005-0000-0000-0000F9000000}"/>
    <cellStyle name="S10 54" xfId="357" xr:uid="{00000000-0005-0000-0000-0000FA000000}"/>
    <cellStyle name="S10 55" xfId="377" xr:uid="{00000000-0005-0000-0000-0000FB000000}"/>
    <cellStyle name="S10 56" xfId="408" xr:uid="{00000000-0005-0000-0000-0000FC000000}"/>
    <cellStyle name="S10 57" xfId="427" xr:uid="{00000000-0005-0000-0000-0000FD000000}"/>
    <cellStyle name="S10 58" xfId="449" xr:uid="{00000000-0005-0000-0000-0000FE000000}"/>
    <cellStyle name="S10 59" xfId="468" xr:uid="{00000000-0005-0000-0000-0000FF000000}"/>
    <cellStyle name="S10 6" xfId="50" xr:uid="{00000000-0005-0000-0000-000000010000}"/>
    <cellStyle name="S10 60" xfId="495" xr:uid="{00000000-0005-0000-0000-000001010000}"/>
    <cellStyle name="S10 61" xfId="514" xr:uid="{00000000-0005-0000-0000-000002010000}"/>
    <cellStyle name="S10 62" xfId="536" xr:uid="{00000000-0005-0000-0000-000003010000}"/>
    <cellStyle name="S10 63" xfId="555" xr:uid="{00000000-0005-0000-0000-000004010000}"/>
    <cellStyle name="S10 64" xfId="585" xr:uid="{00000000-0005-0000-0000-000005010000}"/>
    <cellStyle name="S10 65" xfId="605" xr:uid="{00000000-0005-0000-0000-000006010000}"/>
    <cellStyle name="S10 66" xfId="628" xr:uid="{00000000-0005-0000-0000-000007010000}"/>
    <cellStyle name="S10 67" xfId="650" xr:uid="{00000000-0005-0000-0000-000008010000}"/>
    <cellStyle name="S10 68" xfId="671" xr:uid="{00000000-0005-0000-0000-000009010000}"/>
    <cellStyle name="S10 69" xfId="691" xr:uid="{00000000-0005-0000-0000-00000A010000}"/>
    <cellStyle name="S10 7" xfId="53" xr:uid="{00000000-0005-0000-0000-00000B010000}"/>
    <cellStyle name="S10 70" xfId="713" xr:uid="{00000000-0005-0000-0000-00000C010000}"/>
    <cellStyle name="S10 71" xfId="732" xr:uid="{00000000-0005-0000-0000-00000D010000}"/>
    <cellStyle name="S10 72" xfId="754" xr:uid="{00000000-0005-0000-0000-00000E010000}"/>
    <cellStyle name="S10 73" xfId="775" xr:uid="{00000000-0005-0000-0000-00000F010000}"/>
    <cellStyle name="S10 74" xfId="795" xr:uid="{00000000-0005-0000-0000-000010010000}"/>
    <cellStyle name="S10 75" xfId="814" xr:uid="{00000000-0005-0000-0000-000011010000}"/>
    <cellStyle name="S10 76" xfId="833" xr:uid="{00000000-0005-0000-0000-000012010000}"/>
    <cellStyle name="S10 77" xfId="852" xr:uid="{00000000-0005-0000-0000-000013010000}"/>
    <cellStyle name="S10 78" xfId="871" xr:uid="{00000000-0005-0000-0000-000014010000}"/>
    <cellStyle name="S10 79" xfId="890" xr:uid="{00000000-0005-0000-0000-000015010000}"/>
    <cellStyle name="S10 8" xfId="56" xr:uid="{00000000-0005-0000-0000-000016010000}"/>
    <cellStyle name="S10 9" xfId="59" xr:uid="{00000000-0005-0000-0000-000017010000}"/>
    <cellStyle name="S11" xfId="12" xr:uid="{00000000-0005-0000-0000-000018010000}"/>
    <cellStyle name="S11 10" xfId="61" xr:uid="{00000000-0005-0000-0000-000019010000}"/>
    <cellStyle name="S11 11" xfId="64" xr:uid="{00000000-0005-0000-0000-00001A010000}"/>
    <cellStyle name="S11 12" xfId="67" xr:uid="{00000000-0005-0000-0000-00001B010000}"/>
    <cellStyle name="S11 13" xfId="70" xr:uid="{00000000-0005-0000-0000-00001C010000}"/>
    <cellStyle name="S11 14" xfId="73" xr:uid="{00000000-0005-0000-0000-00001D010000}"/>
    <cellStyle name="S11 15" xfId="76" xr:uid="{00000000-0005-0000-0000-00001E010000}"/>
    <cellStyle name="S11 16" xfId="79" xr:uid="{00000000-0005-0000-0000-00001F010000}"/>
    <cellStyle name="S11 17" xfId="82" xr:uid="{00000000-0005-0000-0000-000020010000}"/>
    <cellStyle name="S11 18" xfId="85" xr:uid="{00000000-0005-0000-0000-000021010000}"/>
    <cellStyle name="S11 19" xfId="88" xr:uid="{00000000-0005-0000-0000-000022010000}"/>
    <cellStyle name="S11 2" xfId="23" xr:uid="{00000000-0005-0000-0000-000023010000}"/>
    <cellStyle name="S11 20" xfId="91" xr:uid="{00000000-0005-0000-0000-000024010000}"/>
    <cellStyle name="S11 21" xfId="94" xr:uid="{00000000-0005-0000-0000-000025010000}"/>
    <cellStyle name="S11 22" xfId="97" xr:uid="{00000000-0005-0000-0000-000026010000}"/>
    <cellStyle name="S11 23" xfId="100" xr:uid="{00000000-0005-0000-0000-000027010000}"/>
    <cellStyle name="S11 24" xfId="103" xr:uid="{00000000-0005-0000-0000-000028010000}"/>
    <cellStyle name="S11 25" xfId="106" xr:uid="{00000000-0005-0000-0000-000029010000}"/>
    <cellStyle name="S11 26" xfId="109" xr:uid="{00000000-0005-0000-0000-00002A010000}"/>
    <cellStyle name="S11 27" xfId="112" xr:uid="{00000000-0005-0000-0000-00002B010000}"/>
    <cellStyle name="S11 28" xfId="115" xr:uid="{00000000-0005-0000-0000-00002C010000}"/>
    <cellStyle name="S11 29" xfId="118" xr:uid="{00000000-0005-0000-0000-00002D010000}"/>
    <cellStyle name="S11 3" xfId="25" xr:uid="{00000000-0005-0000-0000-00002E010000}"/>
    <cellStyle name="S11 30" xfId="121" xr:uid="{00000000-0005-0000-0000-00002F010000}"/>
    <cellStyle name="S11 31" xfId="124" xr:uid="{00000000-0005-0000-0000-000030010000}"/>
    <cellStyle name="S11 32" xfId="127" xr:uid="{00000000-0005-0000-0000-000031010000}"/>
    <cellStyle name="S11 33" xfId="130" xr:uid="{00000000-0005-0000-0000-000032010000}"/>
    <cellStyle name="S11 34" xfId="133" xr:uid="{00000000-0005-0000-0000-000033010000}"/>
    <cellStyle name="S11 35" xfId="136" xr:uid="{00000000-0005-0000-0000-000034010000}"/>
    <cellStyle name="S11 36" xfId="139" xr:uid="{00000000-0005-0000-0000-000035010000}"/>
    <cellStyle name="S11 37" xfId="142" xr:uid="{00000000-0005-0000-0000-000036010000}"/>
    <cellStyle name="S11 38" xfId="145" xr:uid="{00000000-0005-0000-0000-000037010000}"/>
    <cellStyle name="S11 39" xfId="148" xr:uid="{00000000-0005-0000-0000-000038010000}"/>
    <cellStyle name="S11 4" xfId="46" xr:uid="{00000000-0005-0000-0000-000039010000}"/>
    <cellStyle name="S11 40" xfId="151" xr:uid="{00000000-0005-0000-0000-00003A010000}"/>
    <cellStyle name="S11 41" xfId="154" xr:uid="{00000000-0005-0000-0000-00003B010000}"/>
    <cellStyle name="S11 42" xfId="157" xr:uid="{00000000-0005-0000-0000-00003C010000}"/>
    <cellStyle name="S11 43" xfId="160" xr:uid="{00000000-0005-0000-0000-00003D010000}"/>
    <cellStyle name="S11 44" xfId="163" xr:uid="{00000000-0005-0000-0000-00003E010000}"/>
    <cellStyle name="S11 45" xfId="166" xr:uid="{00000000-0005-0000-0000-00003F010000}"/>
    <cellStyle name="S11 46" xfId="169" xr:uid="{00000000-0005-0000-0000-000040010000}"/>
    <cellStyle name="S11 47" xfId="171" xr:uid="{00000000-0005-0000-0000-000041010000}"/>
    <cellStyle name="S11 48" xfId="209" xr:uid="{00000000-0005-0000-0000-000042010000}"/>
    <cellStyle name="S11 49" xfId="245" xr:uid="{00000000-0005-0000-0000-000043010000}"/>
    <cellStyle name="S11 5" xfId="28" xr:uid="{00000000-0005-0000-0000-000044010000}"/>
    <cellStyle name="S11 50" xfId="266" xr:uid="{00000000-0005-0000-0000-000045010000}"/>
    <cellStyle name="S11 51" xfId="285" xr:uid="{00000000-0005-0000-0000-000046010000}"/>
    <cellStyle name="S11 52" xfId="318" xr:uid="{00000000-0005-0000-0000-000047010000}"/>
    <cellStyle name="S11 53" xfId="339" xr:uid="{00000000-0005-0000-0000-000048010000}"/>
    <cellStyle name="S11 54" xfId="358" xr:uid="{00000000-0005-0000-0000-000049010000}"/>
    <cellStyle name="S11 55" xfId="378" xr:uid="{00000000-0005-0000-0000-00004A010000}"/>
    <cellStyle name="S11 56" xfId="409" xr:uid="{00000000-0005-0000-0000-00004B010000}"/>
    <cellStyle name="S11 57" xfId="428" xr:uid="{00000000-0005-0000-0000-00004C010000}"/>
    <cellStyle name="S11 58" xfId="450" xr:uid="{00000000-0005-0000-0000-00004D010000}"/>
    <cellStyle name="S11 59" xfId="469" xr:uid="{00000000-0005-0000-0000-00004E010000}"/>
    <cellStyle name="S11 6" xfId="49" xr:uid="{00000000-0005-0000-0000-00004F010000}"/>
    <cellStyle name="S11 60" xfId="496" xr:uid="{00000000-0005-0000-0000-000050010000}"/>
    <cellStyle name="S11 61" xfId="515" xr:uid="{00000000-0005-0000-0000-000051010000}"/>
    <cellStyle name="S11 62" xfId="537" xr:uid="{00000000-0005-0000-0000-000052010000}"/>
    <cellStyle name="S11 63" xfId="556" xr:uid="{00000000-0005-0000-0000-000053010000}"/>
    <cellStyle name="S11 64" xfId="586" xr:uid="{00000000-0005-0000-0000-000054010000}"/>
    <cellStyle name="S11 65" xfId="606" xr:uid="{00000000-0005-0000-0000-000055010000}"/>
    <cellStyle name="S11 66" xfId="629" xr:uid="{00000000-0005-0000-0000-000056010000}"/>
    <cellStyle name="S11 67" xfId="651" xr:uid="{00000000-0005-0000-0000-000057010000}"/>
    <cellStyle name="S11 68" xfId="672" xr:uid="{00000000-0005-0000-0000-000058010000}"/>
    <cellStyle name="S11 69" xfId="692" xr:uid="{00000000-0005-0000-0000-000059010000}"/>
    <cellStyle name="S11 7" xfId="52" xr:uid="{00000000-0005-0000-0000-00005A010000}"/>
    <cellStyle name="S11 70" xfId="714" xr:uid="{00000000-0005-0000-0000-00005B010000}"/>
    <cellStyle name="S11 71" xfId="733" xr:uid="{00000000-0005-0000-0000-00005C010000}"/>
    <cellStyle name="S11 72" xfId="755" xr:uid="{00000000-0005-0000-0000-00005D010000}"/>
    <cellStyle name="S11 73" xfId="776" xr:uid="{00000000-0005-0000-0000-00005E010000}"/>
    <cellStyle name="S11 74" xfId="796" xr:uid="{00000000-0005-0000-0000-00005F010000}"/>
    <cellStyle name="S11 75" xfId="815" xr:uid="{00000000-0005-0000-0000-000060010000}"/>
    <cellStyle name="S11 76" xfId="834" xr:uid="{00000000-0005-0000-0000-000061010000}"/>
    <cellStyle name="S11 77" xfId="853" xr:uid="{00000000-0005-0000-0000-000062010000}"/>
    <cellStyle name="S11 78" xfId="872" xr:uid="{00000000-0005-0000-0000-000063010000}"/>
    <cellStyle name="S11 79" xfId="891" xr:uid="{00000000-0005-0000-0000-000064010000}"/>
    <cellStyle name="S11 8" xfId="55" xr:uid="{00000000-0005-0000-0000-000065010000}"/>
    <cellStyle name="S11 9" xfId="58" xr:uid="{00000000-0005-0000-0000-000066010000}"/>
    <cellStyle name="S12" xfId="13" xr:uid="{00000000-0005-0000-0000-000067010000}"/>
    <cellStyle name="S12 10" xfId="60" xr:uid="{00000000-0005-0000-0000-000068010000}"/>
    <cellStyle name="S12 11" xfId="63" xr:uid="{00000000-0005-0000-0000-000069010000}"/>
    <cellStyle name="S12 12" xfId="66" xr:uid="{00000000-0005-0000-0000-00006A010000}"/>
    <cellStyle name="S12 13" xfId="69" xr:uid="{00000000-0005-0000-0000-00006B010000}"/>
    <cellStyle name="S12 14" xfId="72" xr:uid="{00000000-0005-0000-0000-00006C010000}"/>
    <cellStyle name="S12 15" xfId="75" xr:uid="{00000000-0005-0000-0000-00006D010000}"/>
    <cellStyle name="S12 16" xfId="78" xr:uid="{00000000-0005-0000-0000-00006E010000}"/>
    <cellStyle name="S12 17" xfId="81" xr:uid="{00000000-0005-0000-0000-00006F010000}"/>
    <cellStyle name="S12 18" xfId="84" xr:uid="{00000000-0005-0000-0000-000070010000}"/>
    <cellStyle name="S12 19" xfId="87" xr:uid="{00000000-0005-0000-0000-000071010000}"/>
    <cellStyle name="S12 2" xfId="24" xr:uid="{00000000-0005-0000-0000-000072010000}"/>
    <cellStyle name="S12 20" xfId="90" xr:uid="{00000000-0005-0000-0000-000073010000}"/>
    <cellStyle name="S12 21" xfId="93" xr:uid="{00000000-0005-0000-0000-000074010000}"/>
    <cellStyle name="S12 22" xfId="96" xr:uid="{00000000-0005-0000-0000-000075010000}"/>
    <cellStyle name="S12 23" xfId="99" xr:uid="{00000000-0005-0000-0000-000076010000}"/>
    <cellStyle name="S12 24" xfId="102" xr:uid="{00000000-0005-0000-0000-000077010000}"/>
    <cellStyle name="S12 25" xfId="105" xr:uid="{00000000-0005-0000-0000-000078010000}"/>
    <cellStyle name="S12 26" xfId="108" xr:uid="{00000000-0005-0000-0000-000079010000}"/>
    <cellStyle name="S12 27" xfId="111" xr:uid="{00000000-0005-0000-0000-00007A010000}"/>
    <cellStyle name="S12 28" xfId="114" xr:uid="{00000000-0005-0000-0000-00007B010000}"/>
    <cellStyle name="S12 29" xfId="117" xr:uid="{00000000-0005-0000-0000-00007C010000}"/>
    <cellStyle name="S12 3" xfId="19" xr:uid="{00000000-0005-0000-0000-00007D010000}"/>
    <cellStyle name="S12 30" xfId="120" xr:uid="{00000000-0005-0000-0000-00007E010000}"/>
    <cellStyle name="S12 31" xfId="123" xr:uid="{00000000-0005-0000-0000-00007F010000}"/>
    <cellStyle name="S12 32" xfId="126" xr:uid="{00000000-0005-0000-0000-000080010000}"/>
    <cellStyle name="S12 33" xfId="129" xr:uid="{00000000-0005-0000-0000-000081010000}"/>
    <cellStyle name="S12 34" xfId="132" xr:uid="{00000000-0005-0000-0000-000082010000}"/>
    <cellStyle name="S12 35" xfId="135" xr:uid="{00000000-0005-0000-0000-000083010000}"/>
    <cellStyle name="S12 36" xfId="138" xr:uid="{00000000-0005-0000-0000-000084010000}"/>
    <cellStyle name="S12 37" xfId="141" xr:uid="{00000000-0005-0000-0000-000085010000}"/>
    <cellStyle name="S12 38" xfId="144" xr:uid="{00000000-0005-0000-0000-000086010000}"/>
    <cellStyle name="S12 39" xfId="147" xr:uid="{00000000-0005-0000-0000-000087010000}"/>
    <cellStyle name="S12 4" xfId="45" xr:uid="{00000000-0005-0000-0000-000088010000}"/>
    <cellStyle name="S12 40" xfId="150" xr:uid="{00000000-0005-0000-0000-000089010000}"/>
    <cellStyle name="S12 41" xfId="153" xr:uid="{00000000-0005-0000-0000-00008A010000}"/>
    <cellStyle name="S12 42" xfId="156" xr:uid="{00000000-0005-0000-0000-00008B010000}"/>
    <cellStyle name="S12 43" xfId="159" xr:uid="{00000000-0005-0000-0000-00008C010000}"/>
    <cellStyle name="S12 44" xfId="162" xr:uid="{00000000-0005-0000-0000-00008D010000}"/>
    <cellStyle name="S12 45" xfId="165" xr:uid="{00000000-0005-0000-0000-00008E010000}"/>
    <cellStyle name="S12 46" xfId="168" xr:uid="{00000000-0005-0000-0000-00008F010000}"/>
    <cellStyle name="S12 47" xfId="44" xr:uid="{00000000-0005-0000-0000-000090010000}"/>
    <cellStyle name="S12 48" xfId="210" xr:uid="{00000000-0005-0000-0000-000091010000}"/>
    <cellStyle name="S12 49" xfId="246" xr:uid="{00000000-0005-0000-0000-000092010000}"/>
    <cellStyle name="S12 5" xfId="27" xr:uid="{00000000-0005-0000-0000-000093010000}"/>
    <cellStyle name="S12 50" xfId="267" xr:uid="{00000000-0005-0000-0000-000094010000}"/>
    <cellStyle name="S12 51" xfId="286" xr:uid="{00000000-0005-0000-0000-000095010000}"/>
    <cellStyle name="S12 52" xfId="319" xr:uid="{00000000-0005-0000-0000-000096010000}"/>
    <cellStyle name="S12 53" xfId="340" xr:uid="{00000000-0005-0000-0000-000097010000}"/>
    <cellStyle name="S12 54" xfId="359" xr:uid="{00000000-0005-0000-0000-000098010000}"/>
    <cellStyle name="S12 55" xfId="379" xr:uid="{00000000-0005-0000-0000-000099010000}"/>
    <cellStyle name="S12 56" xfId="410" xr:uid="{00000000-0005-0000-0000-00009A010000}"/>
    <cellStyle name="S12 57" xfId="429" xr:uid="{00000000-0005-0000-0000-00009B010000}"/>
    <cellStyle name="S12 58" xfId="451" xr:uid="{00000000-0005-0000-0000-00009C010000}"/>
    <cellStyle name="S12 59" xfId="470" xr:uid="{00000000-0005-0000-0000-00009D010000}"/>
    <cellStyle name="S12 6" xfId="48" xr:uid="{00000000-0005-0000-0000-00009E010000}"/>
    <cellStyle name="S12 60" xfId="497" xr:uid="{00000000-0005-0000-0000-00009F010000}"/>
    <cellStyle name="S12 61" xfId="516" xr:uid="{00000000-0005-0000-0000-0000A0010000}"/>
    <cellStyle name="S12 62" xfId="538" xr:uid="{00000000-0005-0000-0000-0000A1010000}"/>
    <cellStyle name="S12 63" xfId="557" xr:uid="{00000000-0005-0000-0000-0000A2010000}"/>
    <cellStyle name="S12 64" xfId="587" xr:uid="{00000000-0005-0000-0000-0000A3010000}"/>
    <cellStyle name="S12 65" xfId="607" xr:uid="{00000000-0005-0000-0000-0000A4010000}"/>
    <cellStyle name="S12 66" xfId="630" xr:uid="{00000000-0005-0000-0000-0000A5010000}"/>
    <cellStyle name="S12 67" xfId="652" xr:uid="{00000000-0005-0000-0000-0000A6010000}"/>
    <cellStyle name="S12 68" xfId="673" xr:uid="{00000000-0005-0000-0000-0000A7010000}"/>
    <cellStyle name="S12 69" xfId="693" xr:uid="{00000000-0005-0000-0000-0000A8010000}"/>
    <cellStyle name="S12 7" xfId="51" xr:uid="{00000000-0005-0000-0000-0000A9010000}"/>
    <cellStyle name="S12 70" xfId="715" xr:uid="{00000000-0005-0000-0000-0000AA010000}"/>
    <cellStyle name="S12 71" xfId="734" xr:uid="{00000000-0005-0000-0000-0000AB010000}"/>
    <cellStyle name="S12 72" xfId="756" xr:uid="{00000000-0005-0000-0000-0000AC010000}"/>
    <cellStyle name="S12 73" xfId="777" xr:uid="{00000000-0005-0000-0000-0000AD010000}"/>
    <cellStyle name="S12 74" xfId="797" xr:uid="{00000000-0005-0000-0000-0000AE010000}"/>
    <cellStyle name="S12 75" xfId="816" xr:uid="{00000000-0005-0000-0000-0000AF010000}"/>
    <cellStyle name="S12 76" xfId="835" xr:uid="{00000000-0005-0000-0000-0000B0010000}"/>
    <cellStyle name="S12 77" xfId="854" xr:uid="{00000000-0005-0000-0000-0000B1010000}"/>
    <cellStyle name="S12 78" xfId="873" xr:uid="{00000000-0005-0000-0000-0000B2010000}"/>
    <cellStyle name="S12 79" xfId="892" xr:uid="{00000000-0005-0000-0000-0000B3010000}"/>
    <cellStyle name="S12 8" xfId="54" xr:uid="{00000000-0005-0000-0000-0000B4010000}"/>
    <cellStyle name="S12 9" xfId="57" xr:uid="{00000000-0005-0000-0000-0000B5010000}"/>
    <cellStyle name="S13" xfId="14" xr:uid="{00000000-0005-0000-0000-0000B6010000}"/>
    <cellStyle name="S13 10" xfId="411" xr:uid="{00000000-0005-0000-0000-0000B7010000}"/>
    <cellStyle name="S13 11" xfId="430" xr:uid="{00000000-0005-0000-0000-0000B8010000}"/>
    <cellStyle name="S13 12" xfId="452" xr:uid="{00000000-0005-0000-0000-0000B9010000}"/>
    <cellStyle name="S13 13" xfId="471" xr:uid="{00000000-0005-0000-0000-0000BA010000}"/>
    <cellStyle name="S13 14" xfId="498" xr:uid="{00000000-0005-0000-0000-0000BB010000}"/>
    <cellStyle name="S13 15" xfId="517" xr:uid="{00000000-0005-0000-0000-0000BC010000}"/>
    <cellStyle name="S13 16" xfId="539" xr:uid="{00000000-0005-0000-0000-0000BD010000}"/>
    <cellStyle name="S13 17" xfId="558" xr:uid="{00000000-0005-0000-0000-0000BE010000}"/>
    <cellStyle name="S13 18" xfId="588" xr:uid="{00000000-0005-0000-0000-0000BF010000}"/>
    <cellStyle name="S13 19" xfId="608" xr:uid="{00000000-0005-0000-0000-0000C0010000}"/>
    <cellStyle name="S13 2" xfId="211" xr:uid="{00000000-0005-0000-0000-0000C1010000}"/>
    <cellStyle name="S13 20" xfId="631" xr:uid="{00000000-0005-0000-0000-0000C2010000}"/>
    <cellStyle name="S13 21" xfId="653" xr:uid="{00000000-0005-0000-0000-0000C3010000}"/>
    <cellStyle name="S13 22" xfId="674" xr:uid="{00000000-0005-0000-0000-0000C4010000}"/>
    <cellStyle name="S13 23" xfId="694" xr:uid="{00000000-0005-0000-0000-0000C5010000}"/>
    <cellStyle name="S13 24" xfId="716" xr:uid="{00000000-0005-0000-0000-0000C6010000}"/>
    <cellStyle name="S13 25" xfId="735" xr:uid="{00000000-0005-0000-0000-0000C7010000}"/>
    <cellStyle name="S13 26" xfId="757" xr:uid="{00000000-0005-0000-0000-0000C8010000}"/>
    <cellStyle name="S13 27" xfId="778" xr:uid="{00000000-0005-0000-0000-0000C9010000}"/>
    <cellStyle name="S13 28" xfId="798" xr:uid="{00000000-0005-0000-0000-0000CA010000}"/>
    <cellStyle name="S13 29" xfId="817" xr:uid="{00000000-0005-0000-0000-0000CB010000}"/>
    <cellStyle name="S13 3" xfId="247" xr:uid="{00000000-0005-0000-0000-0000CC010000}"/>
    <cellStyle name="S13 30" xfId="836" xr:uid="{00000000-0005-0000-0000-0000CD010000}"/>
    <cellStyle name="S13 31" xfId="855" xr:uid="{00000000-0005-0000-0000-0000CE010000}"/>
    <cellStyle name="S13 32" xfId="874" xr:uid="{00000000-0005-0000-0000-0000CF010000}"/>
    <cellStyle name="S13 33" xfId="893" xr:uid="{00000000-0005-0000-0000-0000D0010000}"/>
    <cellStyle name="S13 4" xfId="268" xr:uid="{00000000-0005-0000-0000-0000D1010000}"/>
    <cellStyle name="S13 5" xfId="287" xr:uid="{00000000-0005-0000-0000-0000D2010000}"/>
    <cellStyle name="S13 6" xfId="320" xr:uid="{00000000-0005-0000-0000-0000D3010000}"/>
    <cellStyle name="S13 7" xfId="341" xr:uid="{00000000-0005-0000-0000-0000D4010000}"/>
    <cellStyle name="S13 8" xfId="360" xr:uid="{00000000-0005-0000-0000-0000D5010000}"/>
    <cellStyle name="S13 9" xfId="380" xr:uid="{00000000-0005-0000-0000-0000D6010000}"/>
    <cellStyle name="S14" xfId="15" xr:uid="{00000000-0005-0000-0000-0000D7010000}"/>
    <cellStyle name="S14 10" xfId="412" xr:uid="{00000000-0005-0000-0000-0000D8010000}"/>
    <cellStyle name="S14 11" xfId="431" xr:uid="{00000000-0005-0000-0000-0000D9010000}"/>
    <cellStyle name="S14 12" xfId="453" xr:uid="{00000000-0005-0000-0000-0000DA010000}"/>
    <cellStyle name="S14 13" xfId="472" xr:uid="{00000000-0005-0000-0000-0000DB010000}"/>
    <cellStyle name="S14 14" xfId="499" xr:uid="{00000000-0005-0000-0000-0000DC010000}"/>
    <cellStyle name="S14 15" xfId="518" xr:uid="{00000000-0005-0000-0000-0000DD010000}"/>
    <cellStyle name="S14 16" xfId="540" xr:uid="{00000000-0005-0000-0000-0000DE010000}"/>
    <cellStyle name="S14 17" xfId="559" xr:uid="{00000000-0005-0000-0000-0000DF010000}"/>
    <cellStyle name="S14 18" xfId="589" xr:uid="{00000000-0005-0000-0000-0000E0010000}"/>
    <cellStyle name="S14 19" xfId="609" xr:uid="{00000000-0005-0000-0000-0000E1010000}"/>
    <cellStyle name="S14 2" xfId="212" xr:uid="{00000000-0005-0000-0000-0000E2010000}"/>
    <cellStyle name="S14 20" xfId="632" xr:uid="{00000000-0005-0000-0000-0000E3010000}"/>
    <cellStyle name="S14 21" xfId="654" xr:uid="{00000000-0005-0000-0000-0000E4010000}"/>
    <cellStyle name="S14 22" xfId="675" xr:uid="{00000000-0005-0000-0000-0000E5010000}"/>
    <cellStyle name="S14 23" xfId="695" xr:uid="{00000000-0005-0000-0000-0000E6010000}"/>
    <cellStyle name="S14 24" xfId="717" xr:uid="{00000000-0005-0000-0000-0000E7010000}"/>
    <cellStyle name="S14 25" xfId="736" xr:uid="{00000000-0005-0000-0000-0000E8010000}"/>
    <cellStyle name="S14 26" xfId="758" xr:uid="{00000000-0005-0000-0000-0000E9010000}"/>
    <cellStyle name="S14 27" xfId="779" xr:uid="{00000000-0005-0000-0000-0000EA010000}"/>
    <cellStyle name="S14 28" xfId="799" xr:uid="{00000000-0005-0000-0000-0000EB010000}"/>
    <cellStyle name="S14 29" xfId="818" xr:uid="{00000000-0005-0000-0000-0000EC010000}"/>
    <cellStyle name="S14 3" xfId="248" xr:uid="{00000000-0005-0000-0000-0000ED010000}"/>
    <cellStyle name="S14 30" xfId="837" xr:uid="{00000000-0005-0000-0000-0000EE010000}"/>
    <cellStyle name="S14 31" xfId="856" xr:uid="{00000000-0005-0000-0000-0000EF010000}"/>
    <cellStyle name="S14 32" xfId="875" xr:uid="{00000000-0005-0000-0000-0000F0010000}"/>
    <cellStyle name="S14 33" xfId="894" xr:uid="{00000000-0005-0000-0000-0000F1010000}"/>
    <cellStyle name="S14 4" xfId="269" xr:uid="{00000000-0005-0000-0000-0000F2010000}"/>
    <cellStyle name="S14 5" xfId="288" xr:uid="{00000000-0005-0000-0000-0000F3010000}"/>
    <cellStyle name="S14 6" xfId="321" xr:uid="{00000000-0005-0000-0000-0000F4010000}"/>
    <cellStyle name="S14 7" xfId="342" xr:uid="{00000000-0005-0000-0000-0000F5010000}"/>
    <cellStyle name="S14 8" xfId="361" xr:uid="{00000000-0005-0000-0000-0000F6010000}"/>
    <cellStyle name="S14 9" xfId="381" xr:uid="{00000000-0005-0000-0000-0000F7010000}"/>
    <cellStyle name="S15" xfId="16" xr:uid="{00000000-0005-0000-0000-0000F8010000}"/>
    <cellStyle name="S15 10" xfId="413" xr:uid="{00000000-0005-0000-0000-0000F9010000}"/>
    <cellStyle name="S15 11" xfId="432" xr:uid="{00000000-0005-0000-0000-0000FA010000}"/>
    <cellStyle name="S15 12" xfId="454" xr:uid="{00000000-0005-0000-0000-0000FB010000}"/>
    <cellStyle name="S15 13" xfId="473" xr:uid="{00000000-0005-0000-0000-0000FC010000}"/>
    <cellStyle name="S15 14" xfId="500" xr:uid="{00000000-0005-0000-0000-0000FD010000}"/>
    <cellStyle name="S15 15" xfId="519" xr:uid="{00000000-0005-0000-0000-0000FE010000}"/>
    <cellStyle name="S15 16" xfId="541" xr:uid="{00000000-0005-0000-0000-0000FF010000}"/>
    <cellStyle name="S15 17" xfId="560" xr:uid="{00000000-0005-0000-0000-000000020000}"/>
    <cellStyle name="S15 18" xfId="590" xr:uid="{00000000-0005-0000-0000-000001020000}"/>
    <cellStyle name="S15 19" xfId="610" xr:uid="{00000000-0005-0000-0000-000002020000}"/>
    <cellStyle name="S15 2" xfId="213" xr:uid="{00000000-0005-0000-0000-000003020000}"/>
    <cellStyle name="S15 20" xfId="633" xr:uid="{00000000-0005-0000-0000-000004020000}"/>
    <cellStyle name="S15 21" xfId="655" xr:uid="{00000000-0005-0000-0000-000005020000}"/>
    <cellStyle name="S15 22" xfId="676" xr:uid="{00000000-0005-0000-0000-000006020000}"/>
    <cellStyle name="S15 23" xfId="696" xr:uid="{00000000-0005-0000-0000-000007020000}"/>
    <cellStyle name="S15 24" xfId="718" xr:uid="{00000000-0005-0000-0000-000008020000}"/>
    <cellStyle name="S15 25" xfId="737" xr:uid="{00000000-0005-0000-0000-000009020000}"/>
    <cellStyle name="S15 26" xfId="759" xr:uid="{00000000-0005-0000-0000-00000A020000}"/>
    <cellStyle name="S15 27" xfId="780" xr:uid="{00000000-0005-0000-0000-00000B020000}"/>
    <cellStyle name="S15 28" xfId="800" xr:uid="{00000000-0005-0000-0000-00000C020000}"/>
    <cellStyle name="S15 29" xfId="819" xr:uid="{00000000-0005-0000-0000-00000D020000}"/>
    <cellStyle name="S15 3" xfId="249" xr:uid="{00000000-0005-0000-0000-00000E020000}"/>
    <cellStyle name="S15 30" xfId="838" xr:uid="{00000000-0005-0000-0000-00000F020000}"/>
    <cellStyle name="S15 31" xfId="857" xr:uid="{00000000-0005-0000-0000-000010020000}"/>
    <cellStyle name="S15 32" xfId="876" xr:uid="{00000000-0005-0000-0000-000011020000}"/>
    <cellStyle name="S15 33" xfId="895" xr:uid="{00000000-0005-0000-0000-000012020000}"/>
    <cellStyle name="S15 4" xfId="270" xr:uid="{00000000-0005-0000-0000-000013020000}"/>
    <cellStyle name="S15 5" xfId="289" xr:uid="{00000000-0005-0000-0000-000014020000}"/>
    <cellStyle name="S15 6" xfId="322" xr:uid="{00000000-0005-0000-0000-000015020000}"/>
    <cellStyle name="S15 7" xfId="343" xr:uid="{00000000-0005-0000-0000-000016020000}"/>
    <cellStyle name="S15 8" xfId="362" xr:uid="{00000000-0005-0000-0000-000017020000}"/>
    <cellStyle name="S15 9" xfId="382" xr:uid="{00000000-0005-0000-0000-000018020000}"/>
    <cellStyle name="S16" xfId="17" xr:uid="{00000000-0005-0000-0000-000019020000}"/>
    <cellStyle name="S16 10" xfId="414" xr:uid="{00000000-0005-0000-0000-00001A020000}"/>
    <cellStyle name="S16 11" xfId="433" xr:uid="{00000000-0005-0000-0000-00001B020000}"/>
    <cellStyle name="S16 12" xfId="455" xr:uid="{00000000-0005-0000-0000-00001C020000}"/>
    <cellStyle name="S16 13" xfId="474" xr:uid="{00000000-0005-0000-0000-00001D020000}"/>
    <cellStyle name="S16 14" xfId="501" xr:uid="{00000000-0005-0000-0000-00001E020000}"/>
    <cellStyle name="S16 15" xfId="520" xr:uid="{00000000-0005-0000-0000-00001F020000}"/>
    <cellStyle name="S16 16" xfId="542" xr:uid="{00000000-0005-0000-0000-000020020000}"/>
    <cellStyle name="S16 17" xfId="561" xr:uid="{00000000-0005-0000-0000-000021020000}"/>
    <cellStyle name="S16 18" xfId="591" xr:uid="{00000000-0005-0000-0000-000022020000}"/>
    <cellStyle name="S16 19" xfId="611" xr:uid="{00000000-0005-0000-0000-000023020000}"/>
    <cellStyle name="S16 2" xfId="214" xr:uid="{00000000-0005-0000-0000-000024020000}"/>
    <cellStyle name="S16 20" xfId="634" xr:uid="{00000000-0005-0000-0000-000025020000}"/>
    <cellStyle name="S16 21" xfId="656" xr:uid="{00000000-0005-0000-0000-000026020000}"/>
    <cellStyle name="S16 22" xfId="677" xr:uid="{00000000-0005-0000-0000-000027020000}"/>
    <cellStyle name="S16 23" xfId="697" xr:uid="{00000000-0005-0000-0000-000028020000}"/>
    <cellStyle name="S16 24" xfId="719" xr:uid="{00000000-0005-0000-0000-000029020000}"/>
    <cellStyle name="S16 25" xfId="738" xr:uid="{00000000-0005-0000-0000-00002A020000}"/>
    <cellStyle name="S16 26" xfId="760" xr:uid="{00000000-0005-0000-0000-00002B020000}"/>
    <cellStyle name="S16 27" xfId="781" xr:uid="{00000000-0005-0000-0000-00002C020000}"/>
    <cellStyle name="S16 28" xfId="801" xr:uid="{00000000-0005-0000-0000-00002D020000}"/>
    <cellStyle name="S16 29" xfId="820" xr:uid="{00000000-0005-0000-0000-00002E020000}"/>
    <cellStyle name="S16 3" xfId="250" xr:uid="{00000000-0005-0000-0000-00002F020000}"/>
    <cellStyle name="S16 30" xfId="839" xr:uid="{00000000-0005-0000-0000-000030020000}"/>
    <cellStyle name="S16 31" xfId="858" xr:uid="{00000000-0005-0000-0000-000031020000}"/>
    <cellStyle name="S16 32" xfId="877" xr:uid="{00000000-0005-0000-0000-000032020000}"/>
    <cellStyle name="S16 33" xfId="896" xr:uid="{00000000-0005-0000-0000-000033020000}"/>
    <cellStyle name="S16 4" xfId="271" xr:uid="{00000000-0005-0000-0000-000034020000}"/>
    <cellStyle name="S16 5" xfId="290" xr:uid="{00000000-0005-0000-0000-000035020000}"/>
    <cellStyle name="S16 6" xfId="323" xr:uid="{00000000-0005-0000-0000-000036020000}"/>
    <cellStyle name="S16 7" xfId="344" xr:uid="{00000000-0005-0000-0000-000037020000}"/>
    <cellStyle name="S16 8" xfId="363" xr:uid="{00000000-0005-0000-0000-000038020000}"/>
    <cellStyle name="S16 9" xfId="383" xr:uid="{00000000-0005-0000-0000-000039020000}"/>
    <cellStyle name="S17" xfId="18" xr:uid="{00000000-0005-0000-0000-00003A020000}"/>
    <cellStyle name="S17 10" xfId="415" xr:uid="{00000000-0005-0000-0000-00003B020000}"/>
    <cellStyle name="S17 11" xfId="434" xr:uid="{00000000-0005-0000-0000-00003C020000}"/>
    <cellStyle name="S17 12" xfId="456" xr:uid="{00000000-0005-0000-0000-00003D020000}"/>
    <cellStyle name="S17 13" xfId="475" xr:uid="{00000000-0005-0000-0000-00003E020000}"/>
    <cellStyle name="S17 14" xfId="502" xr:uid="{00000000-0005-0000-0000-00003F020000}"/>
    <cellStyle name="S17 15" xfId="521" xr:uid="{00000000-0005-0000-0000-000040020000}"/>
    <cellStyle name="S17 16" xfId="543" xr:uid="{00000000-0005-0000-0000-000041020000}"/>
    <cellStyle name="S17 17" xfId="562" xr:uid="{00000000-0005-0000-0000-000042020000}"/>
    <cellStyle name="S17 18" xfId="592" xr:uid="{00000000-0005-0000-0000-000043020000}"/>
    <cellStyle name="S17 19" xfId="612" xr:uid="{00000000-0005-0000-0000-000044020000}"/>
    <cellStyle name="S17 2" xfId="215" xr:uid="{00000000-0005-0000-0000-000045020000}"/>
    <cellStyle name="S17 20" xfId="635" xr:uid="{00000000-0005-0000-0000-000046020000}"/>
    <cellStyle name="S17 21" xfId="657" xr:uid="{00000000-0005-0000-0000-000047020000}"/>
    <cellStyle name="S17 22" xfId="678" xr:uid="{00000000-0005-0000-0000-000048020000}"/>
    <cellStyle name="S17 23" xfId="698" xr:uid="{00000000-0005-0000-0000-000049020000}"/>
    <cellStyle name="S17 24" xfId="720" xr:uid="{00000000-0005-0000-0000-00004A020000}"/>
    <cellStyle name="S17 25" xfId="739" xr:uid="{00000000-0005-0000-0000-00004B020000}"/>
    <cellStyle name="S17 26" xfId="761" xr:uid="{00000000-0005-0000-0000-00004C020000}"/>
    <cellStyle name="S17 27" xfId="782" xr:uid="{00000000-0005-0000-0000-00004D020000}"/>
    <cellStyle name="S17 28" xfId="802" xr:uid="{00000000-0005-0000-0000-00004E020000}"/>
    <cellStyle name="S17 29" xfId="821" xr:uid="{00000000-0005-0000-0000-00004F020000}"/>
    <cellStyle name="S17 3" xfId="251" xr:uid="{00000000-0005-0000-0000-000050020000}"/>
    <cellStyle name="S17 30" xfId="840" xr:uid="{00000000-0005-0000-0000-000051020000}"/>
    <cellStyle name="S17 31" xfId="859" xr:uid="{00000000-0005-0000-0000-000052020000}"/>
    <cellStyle name="S17 32" xfId="878" xr:uid="{00000000-0005-0000-0000-000053020000}"/>
    <cellStyle name="S17 33" xfId="897" xr:uid="{00000000-0005-0000-0000-000054020000}"/>
    <cellStyle name="S17 4" xfId="272" xr:uid="{00000000-0005-0000-0000-000055020000}"/>
    <cellStyle name="S17 5" xfId="291" xr:uid="{00000000-0005-0000-0000-000056020000}"/>
    <cellStyle name="S17 6" xfId="324" xr:uid="{00000000-0005-0000-0000-000057020000}"/>
    <cellStyle name="S17 7" xfId="345" xr:uid="{00000000-0005-0000-0000-000058020000}"/>
    <cellStyle name="S17 8" xfId="364" xr:uid="{00000000-0005-0000-0000-000059020000}"/>
    <cellStyle name="S17 9" xfId="384" xr:uid="{00000000-0005-0000-0000-00005A020000}"/>
    <cellStyle name="S18" xfId="30" xr:uid="{00000000-0005-0000-0000-00005B020000}"/>
    <cellStyle name="S18 10" xfId="416" xr:uid="{00000000-0005-0000-0000-00005C020000}"/>
    <cellStyle name="S18 11" xfId="435" xr:uid="{00000000-0005-0000-0000-00005D020000}"/>
    <cellStyle name="S18 12" xfId="457" xr:uid="{00000000-0005-0000-0000-00005E020000}"/>
    <cellStyle name="S18 13" xfId="476" xr:uid="{00000000-0005-0000-0000-00005F020000}"/>
    <cellStyle name="S18 14" xfId="503" xr:uid="{00000000-0005-0000-0000-000060020000}"/>
    <cellStyle name="S18 15" xfId="522" xr:uid="{00000000-0005-0000-0000-000061020000}"/>
    <cellStyle name="S18 16" xfId="544" xr:uid="{00000000-0005-0000-0000-000062020000}"/>
    <cellStyle name="S18 17" xfId="563" xr:uid="{00000000-0005-0000-0000-000063020000}"/>
    <cellStyle name="S18 18" xfId="593" xr:uid="{00000000-0005-0000-0000-000064020000}"/>
    <cellStyle name="S18 19" xfId="613" xr:uid="{00000000-0005-0000-0000-000065020000}"/>
    <cellStyle name="S18 2" xfId="216" xr:uid="{00000000-0005-0000-0000-000066020000}"/>
    <cellStyle name="S18 20" xfId="636" xr:uid="{00000000-0005-0000-0000-000067020000}"/>
    <cellStyle name="S18 21" xfId="658" xr:uid="{00000000-0005-0000-0000-000068020000}"/>
    <cellStyle name="S18 22" xfId="679" xr:uid="{00000000-0005-0000-0000-000069020000}"/>
    <cellStyle name="S18 23" xfId="699" xr:uid="{00000000-0005-0000-0000-00006A020000}"/>
    <cellStyle name="S18 24" xfId="721" xr:uid="{00000000-0005-0000-0000-00006B020000}"/>
    <cellStyle name="S18 25" xfId="740" xr:uid="{00000000-0005-0000-0000-00006C020000}"/>
    <cellStyle name="S18 26" xfId="762" xr:uid="{00000000-0005-0000-0000-00006D020000}"/>
    <cellStyle name="S18 27" xfId="783" xr:uid="{00000000-0005-0000-0000-00006E020000}"/>
    <cellStyle name="S18 28" xfId="803" xr:uid="{00000000-0005-0000-0000-00006F020000}"/>
    <cellStyle name="S18 29" xfId="822" xr:uid="{00000000-0005-0000-0000-000070020000}"/>
    <cellStyle name="S18 3" xfId="252" xr:uid="{00000000-0005-0000-0000-000071020000}"/>
    <cellStyle name="S18 30" xfId="841" xr:uid="{00000000-0005-0000-0000-000072020000}"/>
    <cellStyle name="S18 31" xfId="860" xr:uid="{00000000-0005-0000-0000-000073020000}"/>
    <cellStyle name="S18 32" xfId="879" xr:uid="{00000000-0005-0000-0000-000074020000}"/>
    <cellStyle name="S18 33" xfId="898" xr:uid="{00000000-0005-0000-0000-000075020000}"/>
    <cellStyle name="S18 4" xfId="273" xr:uid="{00000000-0005-0000-0000-000076020000}"/>
    <cellStyle name="S18 5" xfId="292" xr:uid="{00000000-0005-0000-0000-000077020000}"/>
    <cellStyle name="S18 6" xfId="325" xr:uid="{00000000-0005-0000-0000-000078020000}"/>
    <cellStyle name="S18 7" xfId="346" xr:uid="{00000000-0005-0000-0000-000079020000}"/>
    <cellStyle name="S18 8" xfId="365" xr:uid="{00000000-0005-0000-0000-00007A020000}"/>
    <cellStyle name="S18 9" xfId="385" xr:uid="{00000000-0005-0000-0000-00007B020000}"/>
    <cellStyle name="S19" xfId="31" xr:uid="{00000000-0005-0000-0000-00007C020000}"/>
    <cellStyle name="S2" xfId="32" xr:uid="{00000000-0005-0000-0000-00007D020000}"/>
    <cellStyle name="S2 10" xfId="417" xr:uid="{00000000-0005-0000-0000-00007E020000}"/>
    <cellStyle name="S2 11" xfId="436" xr:uid="{00000000-0005-0000-0000-00007F020000}"/>
    <cellStyle name="S2 12" xfId="458" xr:uid="{00000000-0005-0000-0000-000080020000}"/>
    <cellStyle name="S2 13" xfId="477" xr:uid="{00000000-0005-0000-0000-000081020000}"/>
    <cellStyle name="S2 14" xfId="504" xr:uid="{00000000-0005-0000-0000-000082020000}"/>
    <cellStyle name="S2 15" xfId="523" xr:uid="{00000000-0005-0000-0000-000083020000}"/>
    <cellStyle name="S2 16" xfId="545" xr:uid="{00000000-0005-0000-0000-000084020000}"/>
    <cellStyle name="S2 17" xfId="564" xr:uid="{00000000-0005-0000-0000-000085020000}"/>
    <cellStyle name="S2 18" xfId="594" xr:uid="{00000000-0005-0000-0000-000086020000}"/>
    <cellStyle name="S2 19" xfId="614" xr:uid="{00000000-0005-0000-0000-000087020000}"/>
    <cellStyle name="S2 2" xfId="217" xr:uid="{00000000-0005-0000-0000-000088020000}"/>
    <cellStyle name="S2 20" xfId="637" xr:uid="{00000000-0005-0000-0000-000089020000}"/>
    <cellStyle name="S2 21" xfId="659" xr:uid="{00000000-0005-0000-0000-00008A020000}"/>
    <cellStyle name="S2 22" xfId="680" xr:uid="{00000000-0005-0000-0000-00008B020000}"/>
    <cellStyle name="S2 23" xfId="700" xr:uid="{00000000-0005-0000-0000-00008C020000}"/>
    <cellStyle name="S2 24" xfId="722" xr:uid="{00000000-0005-0000-0000-00008D020000}"/>
    <cellStyle name="S2 25" xfId="741" xr:uid="{00000000-0005-0000-0000-00008E020000}"/>
    <cellStyle name="S2 26" xfId="763" xr:uid="{00000000-0005-0000-0000-00008F020000}"/>
    <cellStyle name="S2 27" xfId="784" xr:uid="{00000000-0005-0000-0000-000090020000}"/>
    <cellStyle name="S2 28" xfId="804" xr:uid="{00000000-0005-0000-0000-000091020000}"/>
    <cellStyle name="S2 29" xfId="823" xr:uid="{00000000-0005-0000-0000-000092020000}"/>
    <cellStyle name="S2 3" xfId="253" xr:uid="{00000000-0005-0000-0000-000093020000}"/>
    <cellStyle name="S2 30" xfId="842" xr:uid="{00000000-0005-0000-0000-000094020000}"/>
    <cellStyle name="S2 31" xfId="861" xr:uid="{00000000-0005-0000-0000-000095020000}"/>
    <cellStyle name="S2 32" xfId="880" xr:uid="{00000000-0005-0000-0000-000096020000}"/>
    <cellStyle name="S2 33" xfId="899" xr:uid="{00000000-0005-0000-0000-000097020000}"/>
    <cellStyle name="S2 4" xfId="274" xr:uid="{00000000-0005-0000-0000-000098020000}"/>
    <cellStyle name="S2 5" xfId="293" xr:uid="{00000000-0005-0000-0000-000099020000}"/>
    <cellStyle name="S2 6" xfId="326" xr:uid="{00000000-0005-0000-0000-00009A020000}"/>
    <cellStyle name="S2 7" xfId="347" xr:uid="{00000000-0005-0000-0000-00009B020000}"/>
    <cellStyle name="S2 8" xfId="366" xr:uid="{00000000-0005-0000-0000-00009C020000}"/>
    <cellStyle name="S2 9" xfId="386" xr:uid="{00000000-0005-0000-0000-00009D020000}"/>
    <cellStyle name="S20" xfId="33" xr:uid="{00000000-0005-0000-0000-00009E020000}"/>
    <cellStyle name="S21" xfId="34" xr:uid="{00000000-0005-0000-0000-00009F020000}"/>
    <cellStyle name="S22" xfId="35" xr:uid="{00000000-0005-0000-0000-0000A0020000}"/>
    <cellStyle name="S23" xfId="36" xr:uid="{00000000-0005-0000-0000-0000A1020000}"/>
    <cellStyle name="S3" xfId="37" xr:uid="{00000000-0005-0000-0000-0000A2020000}"/>
    <cellStyle name="S3 10" xfId="418" xr:uid="{00000000-0005-0000-0000-0000A3020000}"/>
    <cellStyle name="S3 11" xfId="437" xr:uid="{00000000-0005-0000-0000-0000A4020000}"/>
    <cellStyle name="S3 12" xfId="459" xr:uid="{00000000-0005-0000-0000-0000A5020000}"/>
    <cellStyle name="S3 13" xfId="478" xr:uid="{00000000-0005-0000-0000-0000A6020000}"/>
    <cellStyle name="S3 14" xfId="505" xr:uid="{00000000-0005-0000-0000-0000A7020000}"/>
    <cellStyle name="S3 15" xfId="524" xr:uid="{00000000-0005-0000-0000-0000A8020000}"/>
    <cellStyle name="S3 16" xfId="546" xr:uid="{00000000-0005-0000-0000-0000A9020000}"/>
    <cellStyle name="S3 17" xfId="565" xr:uid="{00000000-0005-0000-0000-0000AA020000}"/>
    <cellStyle name="S3 18" xfId="595" xr:uid="{00000000-0005-0000-0000-0000AB020000}"/>
    <cellStyle name="S3 19" xfId="615" xr:uid="{00000000-0005-0000-0000-0000AC020000}"/>
    <cellStyle name="S3 2" xfId="218" xr:uid="{00000000-0005-0000-0000-0000AD020000}"/>
    <cellStyle name="S3 20" xfId="638" xr:uid="{00000000-0005-0000-0000-0000AE020000}"/>
    <cellStyle name="S3 21" xfId="660" xr:uid="{00000000-0005-0000-0000-0000AF020000}"/>
    <cellStyle name="S3 22" xfId="681" xr:uid="{00000000-0005-0000-0000-0000B0020000}"/>
    <cellStyle name="S3 23" xfId="701" xr:uid="{00000000-0005-0000-0000-0000B1020000}"/>
    <cellStyle name="S3 24" xfId="723" xr:uid="{00000000-0005-0000-0000-0000B2020000}"/>
    <cellStyle name="S3 25" xfId="742" xr:uid="{00000000-0005-0000-0000-0000B3020000}"/>
    <cellStyle name="S3 26" xfId="764" xr:uid="{00000000-0005-0000-0000-0000B4020000}"/>
    <cellStyle name="S3 27" xfId="785" xr:uid="{00000000-0005-0000-0000-0000B5020000}"/>
    <cellStyle name="S3 28" xfId="805" xr:uid="{00000000-0005-0000-0000-0000B6020000}"/>
    <cellStyle name="S3 29" xfId="824" xr:uid="{00000000-0005-0000-0000-0000B7020000}"/>
    <cellStyle name="S3 3" xfId="254" xr:uid="{00000000-0005-0000-0000-0000B8020000}"/>
    <cellStyle name="S3 30" xfId="843" xr:uid="{00000000-0005-0000-0000-0000B9020000}"/>
    <cellStyle name="S3 31" xfId="862" xr:uid="{00000000-0005-0000-0000-0000BA020000}"/>
    <cellStyle name="S3 32" xfId="881" xr:uid="{00000000-0005-0000-0000-0000BB020000}"/>
    <cellStyle name="S3 33" xfId="900" xr:uid="{00000000-0005-0000-0000-0000BC020000}"/>
    <cellStyle name="S3 4" xfId="275" xr:uid="{00000000-0005-0000-0000-0000BD020000}"/>
    <cellStyle name="S3 5" xfId="294" xr:uid="{00000000-0005-0000-0000-0000BE020000}"/>
    <cellStyle name="S3 6" xfId="327" xr:uid="{00000000-0005-0000-0000-0000BF020000}"/>
    <cellStyle name="S3 7" xfId="348" xr:uid="{00000000-0005-0000-0000-0000C0020000}"/>
    <cellStyle name="S3 8" xfId="367" xr:uid="{00000000-0005-0000-0000-0000C1020000}"/>
    <cellStyle name="S3 9" xfId="387" xr:uid="{00000000-0005-0000-0000-0000C2020000}"/>
    <cellStyle name="S4" xfId="38" xr:uid="{00000000-0005-0000-0000-0000C3020000}"/>
    <cellStyle name="S4 10" xfId="419" xr:uid="{00000000-0005-0000-0000-0000C4020000}"/>
    <cellStyle name="S4 11" xfId="438" xr:uid="{00000000-0005-0000-0000-0000C5020000}"/>
    <cellStyle name="S4 12" xfId="460" xr:uid="{00000000-0005-0000-0000-0000C6020000}"/>
    <cellStyle name="S4 13" xfId="479" xr:uid="{00000000-0005-0000-0000-0000C7020000}"/>
    <cellStyle name="S4 14" xfId="506" xr:uid="{00000000-0005-0000-0000-0000C8020000}"/>
    <cellStyle name="S4 15" xfId="525" xr:uid="{00000000-0005-0000-0000-0000C9020000}"/>
    <cellStyle name="S4 16" xfId="547" xr:uid="{00000000-0005-0000-0000-0000CA020000}"/>
    <cellStyle name="S4 17" xfId="566" xr:uid="{00000000-0005-0000-0000-0000CB020000}"/>
    <cellStyle name="S4 18" xfId="596" xr:uid="{00000000-0005-0000-0000-0000CC020000}"/>
    <cellStyle name="S4 19" xfId="616" xr:uid="{00000000-0005-0000-0000-0000CD020000}"/>
    <cellStyle name="S4 2" xfId="219" xr:uid="{00000000-0005-0000-0000-0000CE020000}"/>
    <cellStyle name="S4 20" xfId="639" xr:uid="{00000000-0005-0000-0000-0000CF020000}"/>
    <cellStyle name="S4 21" xfId="661" xr:uid="{00000000-0005-0000-0000-0000D0020000}"/>
    <cellStyle name="S4 22" xfId="682" xr:uid="{00000000-0005-0000-0000-0000D1020000}"/>
    <cellStyle name="S4 23" xfId="702" xr:uid="{00000000-0005-0000-0000-0000D2020000}"/>
    <cellStyle name="S4 24" xfId="724" xr:uid="{00000000-0005-0000-0000-0000D3020000}"/>
    <cellStyle name="S4 25" xfId="743" xr:uid="{00000000-0005-0000-0000-0000D4020000}"/>
    <cellStyle name="S4 26" xfId="765" xr:uid="{00000000-0005-0000-0000-0000D5020000}"/>
    <cellStyle name="S4 27" xfId="786" xr:uid="{00000000-0005-0000-0000-0000D6020000}"/>
    <cellStyle name="S4 28" xfId="806" xr:uid="{00000000-0005-0000-0000-0000D7020000}"/>
    <cellStyle name="S4 29" xfId="825" xr:uid="{00000000-0005-0000-0000-0000D8020000}"/>
    <cellStyle name="S4 3" xfId="255" xr:uid="{00000000-0005-0000-0000-0000D9020000}"/>
    <cellStyle name="S4 30" xfId="844" xr:uid="{00000000-0005-0000-0000-0000DA020000}"/>
    <cellStyle name="S4 31" xfId="863" xr:uid="{00000000-0005-0000-0000-0000DB020000}"/>
    <cellStyle name="S4 32" xfId="882" xr:uid="{00000000-0005-0000-0000-0000DC020000}"/>
    <cellStyle name="S4 33" xfId="901" xr:uid="{00000000-0005-0000-0000-0000DD020000}"/>
    <cellStyle name="S4 4" xfId="276" xr:uid="{00000000-0005-0000-0000-0000DE020000}"/>
    <cellStyle name="S4 5" xfId="295" xr:uid="{00000000-0005-0000-0000-0000DF020000}"/>
    <cellStyle name="S4 6" xfId="328" xr:uid="{00000000-0005-0000-0000-0000E0020000}"/>
    <cellStyle name="S4 7" xfId="349" xr:uid="{00000000-0005-0000-0000-0000E1020000}"/>
    <cellStyle name="S4 8" xfId="368" xr:uid="{00000000-0005-0000-0000-0000E2020000}"/>
    <cellStyle name="S4 9" xfId="388" xr:uid="{00000000-0005-0000-0000-0000E3020000}"/>
    <cellStyle name="S5" xfId="39" xr:uid="{00000000-0005-0000-0000-0000E4020000}"/>
    <cellStyle name="S5 10" xfId="420" xr:uid="{00000000-0005-0000-0000-0000E5020000}"/>
    <cellStyle name="S5 11" xfId="439" xr:uid="{00000000-0005-0000-0000-0000E6020000}"/>
    <cellStyle name="S5 12" xfId="461" xr:uid="{00000000-0005-0000-0000-0000E7020000}"/>
    <cellStyle name="S5 13" xfId="480" xr:uid="{00000000-0005-0000-0000-0000E8020000}"/>
    <cellStyle name="S5 14" xfId="507" xr:uid="{00000000-0005-0000-0000-0000E9020000}"/>
    <cellStyle name="S5 15" xfId="526" xr:uid="{00000000-0005-0000-0000-0000EA020000}"/>
    <cellStyle name="S5 16" xfId="548" xr:uid="{00000000-0005-0000-0000-0000EB020000}"/>
    <cellStyle name="S5 17" xfId="567" xr:uid="{00000000-0005-0000-0000-0000EC020000}"/>
    <cellStyle name="S5 18" xfId="597" xr:uid="{00000000-0005-0000-0000-0000ED020000}"/>
    <cellStyle name="S5 19" xfId="617" xr:uid="{00000000-0005-0000-0000-0000EE020000}"/>
    <cellStyle name="S5 2" xfId="220" xr:uid="{00000000-0005-0000-0000-0000EF020000}"/>
    <cellStyle name="S5 20" xfId="640" xr:uid="{00000000-0005-0000-0000-0000F0020000}"/>
    <cellStyle name="S5 21" xfId="662" xr:uid="{00000000-0005-0000-0000-0000F1020000}"/>
    <cellStyle name="S5 22" xfId="683" xr:uid="{00000000-0005-0000-0000-0000F2020000}"/>
    <cellStyle name="S5 23" xfId="703" xr:uid="{00000000-0005-0000-0000-0000F3020000}"/>
    <cellStyle name="S5 24" xfId="725" xr:uid="{00000000-0005-0000-0000-0000F4020000}"/>
    <cellStyle name="S5 25" xfId="744" xr:uid="{00000000-0005-0000-0000-0000F5020000}"/>
    <cellStyle name="S5 26" xfId="766" xr:uid="{00000000-0005-0000-0000-0000F6020000}"/>
    <cellStyle name="S5 27" xfId="787" xr:uid="{00000000-0005-0000-0000-0000F7020000}"/>
    <cellStyle name="S5 28" xfId="807" xr:uid="{00000000-0005-0000-0000-0000F8020000}"/>
    <cellStyle name="S5 29" xfId="826" xr:uid="{00000000-0005-0000-0000-0000F9020000}"/>
    <cellStyle name="S5 3" xfId="256" xr:uid="{00000000-0005-0000-0000-0000FA020000}"/>
    <cellStyle name="S5 30" xfId="845" xr:uid="{00000000-0005-0000-0000-0000FB020000}"/>
    <cellStyle name="S5 31" xfId="864" xr:uid="{00000000-0005-0000-0000-0000FC020000}"/>
    <cellStyle name="S5 32" xfId="883" xr:uid="{00000000-0005-0000-0000-0000FD020000}"/>
    <cellStyle name="S5 33" xfId="902" xr:uid="{00000000-0005-0000-0000-0000FE020000}"/>
    <cellStyle name="S5 4" xfId="277" xr:uid="{00000000-0005-0000-0000-0000FF020000}"/>
    <cellStyle name="S5 5" xfId="296" xr:uid="{00000000-0005-0000-0000-000000030000}"/>
    <cellStyle name="S5 6" xfId="329" xr:uid="{00000000-0005-0000-0000-000001030000}"/>
    <cellStyle name="S5 7" xfId="350" xr:uid="{00000000-0005-0000-0000-000002030000}"/>
    <cellStyle name="S5 8" xfId="369" xr:uid="{00000000-0005-0000-0000-000003030000}"/>
    <cellStyle name="S5 9" xfId="389" xr:uid="{00000000-0005-0000-0000-000004030000}"/>
    <cellStyle name="S6" xfId="40" xr:uid="{00000000-0005-0000-0000-000005030000}"/>
    <cellStyle name="S6 10" xfId="421" xr:uid="{00000000-0005-0000-0000-000006030000}"/>
    <cellStyle name="S6 11" xfId="440" xr:uid="{00000000-0005-0000-0000-000007030000}"/>
    <cellStyle name="S6 12" xfId="462" xr:uid="{00000000-0005-0000-0000-000008030000}"/>
    <cellStyle name="S6 13" xfId="481" xr:uid="{00000000-0005-0000-0000-000009030000}"/>
    <cellStyle name="S6 14" xfId="508" xr:uid="{00000000-0005-0000-0000-00000A030000}"/>
    <cellStyle name="S6 15" xfId="527" xr:uid="{00000000-0005-0000-0000-00000B030000}"/>
    <cellStyle name="S6 16" xfId="549" xr:uid="{00000000-0005-0000-0000-00000C030000}"/>
    <cellStyle name="S6 17" xfId="568" xr:uid="{00000000-0005-0000-0000-00000D030000}"/>
    <cellStyle name="S6 18" xfId="598" xr:uid="{00000000-0005-0000-0000-00000E030000}"/>
    <cellStyle name="S6 19" xfId="618" xr:uid="{00000000-0005-0000-0000-00000F030000}"/>
    <cellStyle name="S6 2" xfId="221" xr:uid="{00000000-0005-0000-0000-000010030000}"/>
    <cellStyle name="S6 20" xfId="641" xr:uid="{00000000-0005-0000-0000-000011030000}"/>
    <cellStyle name="S6 21" xfId="663" xr:uid="{00000000-0005-0000-0000-000012030000}"/>
    <cellStyle name="S6 22" xfId="684" xr:uid="{00000000-0005-0000-0000-000013030000}"/>
    <cellStyle name="S6 23" xfId="704" xr:uid="{00000000-0005-0000-0000-000014030000}"/>
    <cellStyle name="S6 24" xfId="726" xr:uid="{00000000-0005-0000-0000-000015030000}"/>
    <cellStyle name="S6 25" xfId="745" xr:uid="{00000000-0005-0000-0000-000016030000}"/>
    <cellStyle name="S6 26" xfId="767" xr:uid="{00000000-0005-0000-0000-000017030000}"/>
    <cellStyle name="S6 27" xfId="788" xr:uid="{00000000-0005-0000-0000-000018030000}"/>
    <cellStyle name="S6 28" xfId="808" xr:uid="{00000000-0005-0000-0000-000019030000}"/>
    <cellStyle name="S6 29" xfId="827" xr:uid="{00000000-0005-0000-0000-00001A030000}"/>
    <cellStyle name="S6 3" xfId="257" xr:uid="{00000000-0005-0000-0000-00001B030000}"/>
    <cellStyle name="S6 30" xfId="846" xr:uid="{00000000-0005-0000-0000-00001C030000}"/>
    <cellStyle name="S6 31" xfId="865" xr:uid="{00000000-0005-0000-0000-00001D030000}"/>
    <cellStyle name="S6 32" xfId="884" xr:uid="{00000000-0005-0000-0000-00001E030000}"/>
    <cellStyle name="S6 33" xfId="903" xr:uid="{00000000-0005-0000-0000-00001F030000}"/>
    <cellStyle name="S6 4" xfId="278" xr:uid="{00000000-0005-0000-0000-000020030000}"/>
    <cellStyle name="S6 5" xfId="297" xr:uid="{00000000-0005-0000-0000-000021030000}"/>
    <cellStyle name="S6 6" xfId="330" xr:uid="{00000000-0005-0000-0000-000022030000}"/>
    <cellStyle name="S6 7" xfId="351" xr:uid="{00000000-0005-0000-0000-000023030000}"/>
    <cellStyle name="S6 8" xfId="370" xr:uid="{00000000-0005-0000-0000-000024030000}"/>
    <cellStyle name="S6 9" xfId="390" xr:uid="{00000000-0005-0000-0000-000025030000}"/>
    <cellStyle name="S7" xfId="41" xr:uid="{00000000-0005-0000-0000-000026030000}"/>
    <cellStyle name="S7 10" xfId="422" xr:uid="{00000000-0005-0000-0000-000027030000}"/>
    <cellStyle name="S7 11" xfId="441" xr:uid="{00000000-0005-0000-0000-000028030000}"/>
    <cellStyle name="S7 12" xfId="463" xr:uid="{00000000-0005-0000-0000-000029030000}"/>
    <cellStyle name="S7 13" xfId="482" xr:uid="{00000000-0005-0000-0000-00002A030000}"/>
    <cellStyle name="S7 14" xfId="509" xr:uid="{00000000-0005-0000-0000-00002B030000}"/>
    <cellStyle name="S7 15" xfId="528" xr:uid="{00000000-0005-0000-0000-00002C030000}"/>
    <cellStyle name="S7 16" xfId="550" xr:uid="{00000000-0005-0000-0000-00002D030000}"/>
    <cellStyle name="S7 17" xfId="569" xr:uid="{00000000-0005-0000-0000-00002E030000}"/>
    <cellStyle name="S7 18" xfId="599" xr:uid="{00000000-0005-0000-0000-00002F030000}"/>
    <cellStyle name="S7 19" xfId="619" xr:uid="{00000000-0005-0000-0000-000030030000}"/>
    <cellStyle name="S7 2" xfId="222" xr:uid="{00000000-0005-0000-0000-000031030000}"/>
    <cellStyle name="S7 20" xfId="642" xr:uid="{00000000-0005-0000-0000-000032030000}"/>
    <cellStyle name="S7 21" xfId="664" xr:uid="{00000000-0005-0000-0000-000033030000}"/>
    <cellStyle name="S7 22" xfId="685" xr:uid="{00000000-0005-0000-0000-000034030000}"/>
    <cellStyle name="S7 23" xfId="705" xr:uid="{00000000-0005-0000-0000-000035030000}"/>
    <cellStyle name="S7 24" xfId="727" xr:uid="{00000000-0005-0000-0000-000036030000}"/>
    <cellStyle name="S7 25" xfId="746" xr:uid="{00000000-0005-0000-0000-000037030000}"/>
    <cellStyle name="S7 26" xfId="768" xr:uid="{00000000-0005-0000-0000-000038030000}"/>
    <cellStyle name="S7 27" xfId="789" xr:uid="{00000000-0005-0000-0000-000039030000}"/>
    <cellStyle name="S7 28" xfId="809" xr:uid="{00000000-0005-0000-0000-00003A030000}"/>
    <cellStyle name="S7 29" xfId="828" xr:uid="{00000000-0005-0000-0000-00003B030000}"/>
    <cellStyle name="S7 3" xfId="258" xr:uid="{00000000-0005-0000-0000-00003C030000}"/>
    <cellStyle name="S7 30" xfId="847" xr:uid="{00000000-0005-0000-0000-00003D030000}"/>
    <cellStyle name="S7 31" xfId="866" xr:uid="{00000000-0005-0000-0000-00003E030000}"/>
    <cellStyle name="S7 32" xfId="885" xr:uid="{00000000-0005-0000-0000-00003F030000}"/>
    <cellStyle name="S7 33" xfId="904" xr:uid="{00000000-0005-0000-0000-000040030000}"/>
    <cellStyle name="S7 4" xfId="279" xr:uid="{00000000-0005-0000-0000-000041030000}"/>
    <cellStyle name="S7 5" xfId="298" xr:uid="{00000000-0005-0000-0000-000042030000}"/>
    <cellStyle name="S7 6" xfId="331" xr:uid="{00000000-0005-0000-0000-000043030000}"/>
    <cellStyle name="S7 7" xfId="352" xr:uid="{00000000-0005-0000-0000-000044030000}"/>
    <cellStyle name="S7 8" xfId="371" xr:uid="{00000000-0005-0000-0000-000045030000}"/>
    <cellStyle name="S7 9" xfId="391" xr:uid="{00000000-0005-0000-0000-000046030000}"/>
    <cellStyle name="S8" xfId="42" xr:uid="{00000000-0005-0000-0000-000047030000}"/>
    <cellStyle name="S8 10" xfId="423" xr:uid="{00000000-0005-0000-0000-000048030000}"/>
    <cellStyle name="S8 11" xfId="442" xr:uid="{00000000-0005-0000-0000-000049030000}"/>
    <cellStyle name="S8 12" xfId="464" xr:uid="{00000000-0005-0000-0000-00004A030000}"/>
    <cellStyle name="S8 13" xfId="483" xr:uid="{00000000-0005-0000-0000-00004B030000}"/>
    <cellStyle name="S8 14" xfId="510" xr:uid="{00000000-0005-0000-0000-00004C030000}"/>
    <cellStyle name="S8 15" xfId="529" xr:uid="{00000000-0005-0000-0000-00004D030000}"/>
    <cellStyle name="S8 16" xfId="551" xr:uid="{00000000-0005-0000-0000-00004E030000}"/>
    <cellStyle name="S8 17" xfId="570" xr:uid="{00000000-0005-0000-0000-00004F030000}"/>
    <cellStyle name="S8 18" xfId="600" xr:uid="{00000000-0005-0000-0000-000050030000}"/>
    <cellStyle name="S8 19" xfId="620" xr:uid="{00000000-0005-0000-0000-000051030000}"/>
    <cellStyle name="S8 2" xfId="223" xr:uid="{00000000-0005-0000-0000-000052030000}"/>
    <cellStyle name="S8 20" xfId="643" xr:uid="{00000000-0005-0000-0000-000053030000}"/>
    <cellStyle name="S8 21" xfId="665" xr:uid="{00000000-0005-0000-0000-000054030000}"/>
    <cellStyle name="S8 22" xfId="686" xr:uid="{00000000-0005-0000-0000-000055030000}"/>
    <cellStyle name="S8 23" xfId="706" xr:uid="{00000000-0005-0000-0000-000056030000}"/>
    <cellStyle name="S8 24" xfId="728" xr:uid="{00000000-0005-0000-0000-000057030000}"/>
    <cellStyle name="S8 25" xfId="747" xr:uid="{00000000-0005-0000-0000-000058030000}"/>
    <cellStyle name="S8 26" xfId="769" xr:uid="{00000000-0005-0000-0000-000059030000}"/>
    <cellStyle name="S8 27" xfId="790" xr:uid="{00000000-0005-0000-0000-00005A030000}"/>
    <cellStyle name="S8 28" xfId="810" xr:uid="{00000000-0005-0000-0000-00005B030000}"/>
    <cellStyle name="S8 29" xfId="829" xr:uid="{00000000-0005-0000-0000-00005C030000}"/>
    <cellStyle name="S8 3" xfId="259" xr:uid="{00000000-0005-0000-0000-00005D030000}"/>
    <cellStyle name="S8 30" xfId="848" xr:uid="{00000000-0005-0000-0000-00005E030000}"/>
    <cellStyle name="S8 31" xfId="867" xr:uid="{00000000-0005-0000-0000-00005F030000}"/>
    <cellStyle name="S8 32" xfId="886" xr:uid="{00000000-0005-0000-0000-000060030000}"/>
    <cellStyle name="S8 33" xfId="905" xr:uid="{00000000-0005-0000-0000-000061030000}"/>
    <cellStyle name="S8 4" xfId="280" xr:uid="{00000000-0005-0000-0000-000062030000}"/>
    <cellStyle name="S8 5" xfId="299" xr:uid="{00000000-0005-0000-0000-000063030000}"/>
    <cellStyle name="S8 6" xfId="332" xr:uid="{00000000-0005-0000-0000-000064030000}"/>
    <cellStyle name="S8 7" xfId="353" xr:uid="{00000000-0005-0000-0000-000065030000}"/>
    <cellStyle name="S8 8" xfId="372" xr:uid="{00000000-0005-0000-0000-000066030000}"/>
    <cellStyle name="S8 9" xfId="392" xr:uid="{00000000-0005-0000-0000-000067030000}"/>
    <cellStyle name="S9" xfId="43" xr:uid="{00000000-0005-0000-0000-000068030000}"/>
    <cellStyle name="S9 10" xfId="424" xr:uid="{00000000-0005-0000-0000-000069030000}"/>
    <cellStyle name="S9 11" xfId="443" xr:uid="{00000000-0005-0000-0000-00006A030000}"/>
    <cellStyle name="S9 12" xfId="465" xr:uid="{00000000-0005-0000-0000-00006B030000}"/>
    <cellStyle name="S9 13" xfId="484" xr:uid="{00000000-0005-0000-0000-00006C030000}"/>
    <cellStyle name="S9 14" xfId="511" xr:uid="{00000000-0005-0000-0000-00006D030000}"/>
    <cellStyle name="S9 15" xfId="530" xr:uid="{00000000-0005-0000-0000-00006E030000}"/>
    <cellStyle name="S9 16" xfId="552" xr:uid="{00000000-0005-0000-0000-00006F030000}"/>
    <cellStyle name="S9 17" xfId="571" xr:uid="{00000000-0005-0000-0000-000070030000}"/>
    <cellStyle name="S9 18" xfId="601" xr:uid="{00000000-0005-0000-0000-000071030000}"/>
    <cellStyle name="S9 19" xfId="621" xr:uid="{00000000-0005-0000-0000-000072030000}"/>
    <cellStyle name="S9 2" xfId="224" xr:uid="{00000000-0005-0000-0000-000073030000}"/>
    <cellStyle name="S9 20" xfId="644" xr:uid="{00000000-0005-0000-0000-000074030000}"/>
    <cellStyle name="S9 21" xfId="666" xr:uid="{00000000-0005-0000-0000-000075030000}"/>
    <cellStyle name="S9 22" xfId="687" xr:uid="{00000000-0005-0000-0000-000076030000}"/>
    <cellStyle name="S9 23" xfId="707" xr:uid="{00000000-0005-0000-0000-000077030000}"/>
    <cellStyle name="S9 24" xfId="729" xr:uid="{00000000-0005-0000-0000-000078030000}"/>
    <cellStyle name="S9 25" xfId="748" xr:uid="{00000000-0005-0000-0000-000079030000}"/>
    <cellStyle name="S9 26" xfId="770" xr:uid="{00000000-0005-0000-0000-00007A030000}"/>
    <cellStyle name="S9 27" xfId="791" xr:uid="{00000000-0005-0000-0000-00007B030000}"/>
    <cellStyle name="S9 28" xfId="811" xr:uid="{00000000-0005-0000-0000-00007C030000}"/>
    <cellStyle name="S9 29" xfId="830" xr:uid="{00000000-0005-0000-0000-00007D030000}"/>
    <cellStyle name="S9 3" xfId="260" xr:uid="{00000000-0005-0000-0000-00007E030000}"/>
    <cellStyle name="S9 30" xfId="849" xr:uid="{00000000-0005-0000-0000-00007F030000}"/>
    <cellStyle name="S9 31" xfId="868" xr:uid="{00000000-0005-0000-0000-000080030000}"/>
    <cellStyle name="S9 32" xfId="887" xr:uid="{00000000-0005-0000-0000-000081030000}"/>
    <cellStyle name="S9 33" xfId="906" xr:uid="{00000000-0005-0000-0000-000082030000}"/>
    <cellStyle name="S9 4" xfId="281" xr:uid="{00000000-0005-0000-0000-000083030000}"/>
    <cellStyle name="S9 5" xfId="300" xr:uid="{00000000-0005-0000-0000-000084030000}"/>
    <cellStyle name="S9 6" xfId="333" xr:uid="{00000000-0005-0000-0000-000085030000}"/>
    <cellStyle name="S9 7" xfId="354" xr:uid="{00000000-0005-0000-0000-000086030000}"/>
    <cellStyle name="S9 8" xfId="373" xr:uid="{00000000-0005-0000-0000-000087030000}"/>
    <cellStyle name="S9 9" xfId="393" xr:uid="{00000000-0005-0000-0000-000088030000}"/>
    <cellStyle name="Walutowy" xfId="1" builtinId="4"/>
    <cellStyle name="Walutowy 2 2" xfId="7" xr:uid="{00000000-0005-0000-0000-00008A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T99"/>
  <sheetViews>
    <sheetView tabSelected="1" view="pageLayout" topLeftCell="A7" zoomScale="70" zoomScaleNormal="100" zoomScaleSheetLayoutView="80" zoomScalePageLayoutView="70" workbookViewId="0">
      <selection activeCell="B12" sqref="B12:T12"/>
    </sheetView>
  </sheetViews>
  <sheetFormatPr defaultRowHeight="15"/>
  <cols>
    <col min="1" max="1" width="6.125" style="16" customWidth="1"/>
    <col min="2" max="2" width="47" style="34" customWidth="1"/>
    <col min="3" max="3" width="20.25" style="2" customWidth="1"/>
    <col min="4" max="4" width="18.875" style="1" customWidth="1"/>
    <col min="5" max="5" width="12.25" style="3" customWidth="1"/>
    <col min="6" max="6" width="9.25" style="9" customWidth="1"/>
    <col min="7" max="7" width="11" style="1" customWidth="1"/>
    <col min="8" max="8" width="10.375" style="14" customWidth="1"/>
    <col min="9" max="9" width="10.375" style="8" customWidth="1"/>
    <col min="10" max="10" width="17.5" style="1" customWidth="1"/>
    <col min="11" max="11" width="13.75" style="15" bestFit="1" customWidth="1"/>
    <col min="12" max="12" width="6.625" style="4" customWidth="1"/>
    <col min="13" max="13" width="7.875" style="12" customWidth="1"/>
    <col min="14" max="14" width="13.5" style="5" customWidth="1"/>
    <col min="15" max="15" width="11.375" style="5" customWidth="1"/>
    <col min="16" max="16" width="7.375" bestFit="1" customWidth="1"/>
    <col min="17" max="17" width="10.875" bestFit="1" customWidth="1"/>
    <col min="18" max="18" width="10.375" customWidth="1"/>
    <col min="19" max="20" width="10.125" style="13" customWidth="1"/>
  </cols>
  <sheetData>
    <row r="1" spans="1:20" ht="16.5">
      <c r="A1" s="17"/>
      <c r="B1" s="32" t="s">
        <v>115</v>
      </c>
    </row>
    <row r="2" spans="1:20" ht="16.5">
      <c r="A2" s="17"/>
      <c r="B2" s="32" t="s">
        <v>86</v>
      </c>
    </row>
    <row r="3" spans="1:20" ht="16.5">
      <c r="B3" s="32" t="s">
        <v>116</v>
      </c>
    </row>
    <row r="4" spans="1:20" ht="16.5">
      <c r="B4" s="33" t="s">
        <v>55</v>
      </c>
    </row>
    <row r="5" spans="1:20" ht="16.5">
      <c r="B5" s="33" t="s">
        <v>34</v>
      </c>
    </row>
    <row r="6" spans="1:20" ht="16.5">
      <c r="B6" s="33" t="s">
        <v>35</v>
      </c>
    </row>
    <row r="7" spans="1:20" ht="16.5">
      <c r="B7" s="33" t="s">
        <v>57</v>
      </c>
    </row>
    <row r="8" spans="1:20" ht="16.5">
      <c r="B8" s="33" t="s">
        <v>56</v>
      </c>
    </row>
    <row r="9" spans="1:20" ht="16.5">
      <c r="B9" s="33" t="s">
        <v>43</v>
      </c>
    </row>
    <row r="10" spans="1:20" ht="16.5">
      <c r="B10" s="33" t="s">
        <v>62</v>
      </c>
    </row>
    <row r="11" spans="1:20" ht="16.5">
      <c r="B11" s="33" t="s">
        <v>82</v>
      </c>
    </row>
    <row r="12" spans="1:20" ht="30.75" customHeight="1">
      <c r="B12" s="153" t="s">
        <v>124</v>
      </c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</row>
    <row r="13" spans="1:20" ht="15.75" thickBot="1"/>
    <row r="14" spans="1:20" ht="51.75" thickBot="1">
      <c r="A14" s="18" t="s">
        <v>0</v>
      </c>
      <c r="B14" s="6" t="s">
        <v>22</v>
      </c>
      <c r="C14" s="6" t="s">
        <v>23</v>
      </c>
      <c r="D14" s="6" t="s">
        <v>6</v>
      </c>
      <c r="E14" s="6" t="s">
        <v>24</v>
      </c>
      <c r="F14" s="6" t="s">
        <v>58</v>
      </c>
      <c r="G14" s="6" t="s">
        <v>117</v>
      </c>
      <c r="H14" s="6" t="s">
        <v>123</v>
      </c>
      <c r="I14" s="6" t="s">
        <v>63</v>
      </c>
      <c r="J14" s="6" t="s">
        <v>33</v>
      </c>
      <c r="K14" s="6" t="s">
        <v>1</v>
      </c>
      <c r="L14" s="6" t="s">
        <v>2</v>
      </c>
      <c r="M14" s="6" t="s">
        <v>3</v>
      </c>
      <c r="N14" s="6" t="s">
        <v>4</v>
      </c>
      <c r="O14" s="6" t="s">
        <v>5</v>
      </c>
      <c r="P14" s="6" t="s">
        <v>120</v>
      </c>
      <c r="Q14" s="6" t="s">
        <v>91</v>
      </c>
      <c r="R14" s="6" t="s">
        <v>92</v>
      </c>
      <c r="S14" s="6" t="s">
        <v>97</v>
      </c>
      <c r="T14" s="6" t="s">
        <v>98</v>
      </c>
    </row>
    <row r="15" spans="1:20" ht="17.25" thickBot="1">
      <c r="A15" s="7" t="s">
        <v>8</v>
      </c>
      <c r="B15" s="35" t="s">
        <v>9</v>
      </c>
      <c r="C15" s="7" t="s">
        <v>10</v>
      </c>
      <c r="D15" s="7" t="s">
        <v>11</v>
      </c>
      <c r="E15" s="7" t="s">
        <v>12</v>
      </c>
      <c r="F15" s="7" t="s">
        <v>13</v>
      </c>
      <c r="G15" s="7" t="s">
        <v>14</v>
      </c>
      <c r="H15" s="7" t="s">
        <v>15</v>
      </c>
      <c r="I15" s="7" t="s">
        <v>16</v>
      </c>
      <c r="J15" s="7" t="s">
        <v>17</v>
      </c>
      <c r="K15" s="7" t="s">
        <v>18</v>
      </c>
      <c r="L15" s="7" t="s">
        <v>19</v>
      </c>
      <c r="M15" s="7" t="s">
        <v>20</v>
      </c>
      <c r="N15" s="7" t="s">
        <v>59</v>
      </c>
      <c r="O15" s="7" t="s">
        <v>60</v>
      </c>
      <c r="P15" s="7" t="s">
        <v>61</v>
      </c>
      <c r="Q15" s="7" t="s">
        <v>90</v>
      </c>
      <c r="R15" s="7" t="s">
        <v>21</v>
      </c>
      <c r="S15" s="7" t="s">
        <v>93</v>
      </c>
      <c r="T15" s="7" t="s">
        <v>96</v>
      </c>
    </row>
    <row r="16" spans="1:20" ht="16.5">
      <c r="A16" s="47" t="str">
        <f>B18</f>
        <v>Zadanie 1</v>
      </c>
      <c r="B16" s="36"/>
      <c r="C16" s="48" t="s">
        <v>70</v>
      </c>
      <c r="D16" s="48"/>
      <c r="E16" s="51"/>
      <c r="F16" s="49"/>
      <c r="G16" s="48"/>
      <c r="H16" s="50"/>
      <c r="I16" s="49"/>
      <c r="J16" s="51"/>
      <c r="K16" s="52"/>
      <c r="L16" s="48"/>
      <c r="M16" s="51"/>
      <c r="N16" s="53"/>
      <c r="O16" s="53"/>
      <c r="P16" s="53"/>
      <c r="Q16" s="53"/>
      <c r="R16" s="53"/>
      <c r="S16" s="54"/>
      <c r="T16" s="54"/>
    </row>
    <row r="17" spans="1:20" s="31" customFormat="1" ht="262.5" customHeight="1">
      <c r="A17" s="20">
        <v>1</v>
      </c>
      <c r="B17" s="127" t="s">
        <v>125</v>
      </c>
      <c r="C17" s="21" t="s">
        <v>72</v>
      </c>
      <c r="D17" s="21" t="s">
        <v>71</v>
      </c>
      <c r="E17" s="131" t="s">
        <v>29</v>
      </c>
      <c r="F17" s="144">
        <v>100000</v>
      </c>
      <c r="G17" s="145"/>
      <c r="H17" s="22"/>
      <c r="I17" s="146"/>
      <c r="J17" s="23"/>
      <c r="K17" s="24"/>
      <c r="L17" s="25">
        <v>0.08</v>
      </c>
      <c r="M17" s="26">
        <f>K17*(1+L17)</f>
        <v>0</v>
      </c>
      <c r="N17" s="27">
        <f>H17*K17</f>
        <v>0</v>
      </c>
      <c r="O17" s="27">
        <f>N17*(1+L17)</f>
        <v>0</v>
      </c>
      <c r="P17" s="28">
        <f>INT(H17*0.49)</f>
        <v>0</v>
      </c>
      <c r="Q17" s="29">
        <f>P17*K17</f>
        <v>0</v>
      </c>
      <c r="R17" s="29">
        <f>Q17*(1+L17)</f>
        <v>0</v>
      </c>
      <c r="S17" s="30">
        <f>N17+Q17</f>
        <v>0</v>
      </c>
      <c r="T17" s="30">
        <f>O17+R17</f>
        <v>0</v>
      </c>
    </row>
    <row r="18" spans="1:20" ht="16.5">
      <c r="A18" s="55"/>
      <c r="B18" s="37" t="str">
        <f>"Zadanie "&amp;COUNTIF(C$16:$C18,"=Razem")</f>
        <v>Zadanie 1</v>
      </c>
      <c r="C18" s="56" t="s">
        <v>7</v>
      </c>
      <c r="D18" s="57"/>
      <c r="E18" s="61"/>
      <c r="F18" s="58"/>
      <c r="G18" s="142"/>
      <c r="H18" s="143"/>
      <c r="I18" s="58"/>
      <c r="J18" s="61"/>
      <c r="K18" s="62"/>
      <c r="L18" s="59"/>
      <c r="M18" s="61"/>
      <c r="N18" s="63">
        <f>SUM(N17:N17)</f>
        <v>0</v>
      </c>
      <c r="O18" s="64">
        <f>SUM(O17:O17)</f>
        <v>0</v>
      </c>
      <c r="P18" s="31"/>
      <c r="Q18" s="65">
        <f>SUM(Q17)</f>
        <v>0</v>
      </c>
      <c r="R18" s="65">
        <f>SUM(R17)</f>
        <v>0</v>
      </c>
      <c r="S18" s="66">
        <f>SUM(S17)</f>
        <v>0</v>
      </c>
      <c r="T18" s="66">
        <f>SUM(T17)</f>
        <v>0</v>
      </c>
    </row>
    <row r="19" spans="1:20" ht="16.5">
      <c r="A19" s="32" t="s">
        <v>32</v>
      </c>
      <c r="B19" s="38" t="s">
        <v>103</v>
      </c>
      <c r="C19" s="56"/>
      <c r="D19" s="57"/>
      <c r="E19" s="61"/>
      <c r="F19" s="58"/>
      <c r="G19" s="59"/>
      <c r="H19" s="60"/>
      <c r="I19" s="58"/>
      <c r="J19" s="61"/>
      <c r="K19" s="62"/>
      <c r="L19" s="59"/>
      <c r="M19" s="61"/>
      <c r="N19" s="63"/>
      <c r="O19" s="64"/>
      <c r="P19" s="31"/>
      <c r="Q19" s="65"/>
      <c r="R19" s="65"/>
      <c r="S19" s="66"/>
      <c r="T19" s="66"/>
    </row>
    <row r="20" spans="1:20" ht="16.5">
      <c r="A20" s="32"/>
      <c r="B20" s="32" t="s">
        <v>121</v>
      </c>
      <c r="C20" s="56"/>
      <c r="D20" s="57"/>
      <c r="E20" s="61"/>
      <c r="F20" s="58"/>
      <c r="G20" s="59"/>
      <c r="H20" s="60"/>
      <c r="I20" s="58"/>
      <c r="J20" s="61"/>
      <c r="K20" s="62"/>
      <c r="L20" s="59"/>
      <c r="M20" s="61"/>
      <c r="N20" s="63"/>
      <c r="O20" s="64"/>
      <c r="P20" s="31"/>
      <c r="Q20" s="65"/>
      <c r="R20" s="65"/>
      <c r="S20" s="66"/>
      <c r="T20" s="66"/>
    </row>
    <row r="21" spans="1:20" ht="16.5">
      <c r="A21" s="32"/>
      <c r="B21" s="32" t="s">
        <v>104</v>
      </c>
      <c r="C21" s="56"/>
      <c r="D21" s="57"/>
      <c r="E21" s="61"/>
      <c r="F21" s="58"/>
      <c r="G21" s="142"/>
      <c r="H21" s="60"/>
      <c r="I21" s="58"/>
      <c r="J21" s="61"/>
      <c r="K21" s="62"/>
      <c r="L21" s="59"/>
      <c r="M21" s="61"/>
      <c r="N21" s="63"/>
      <c r="O21" s="64"/>
      <c r="P21" s="31"/>
      <c r="Q21" s="65"/>
      <c r="R21" s="65"/>
      <c r="S21" s="66"/>
      <c r="T21" s="66"/>
    </row>
    <row r="22" spans="1:20" ht="16.5">
      <c r="A22" s="32"/>
      <c r="B22" s="32" t="s">
        <v>105</v>
      </c>
      <c r="C22" s="56"/>
      <c r="D22" s="57"/>
      <c r="E22" s="61"/>
      <c r="F22" s="58"/>
      <c r="G22" s="59"/>
      <c r="H22" s="60"/>
      <c r="I22" s="58"/>
      <c r="J22" s="61"/>
      <c r="K22" s="62"/>
      <c r="L22" s="59"/>
      <c r="M22" s="61"/>
      <c r="N22" s="63"/>
      <c r="O22" s="64"/>
      <c r="P22" s="31"/>
      <c r="Q22" s="65"/>
      <c r="R22" s="65"/>
      <c r="S22" s="66"/>
      <c r="T22" s="66"/>
    </row>
    <row r="23" spans="1:20" ht="16.5">
      <c r="A23" s="32"/>
      <c r="B23" s="32" t="s">
        <v>106</v>
      </c>
      <c r="C23" s="56"/>
      <c r="D23" s="57"/>
      <c r="E23" s="61"/>
      <c r="F23" s="58"/>
      <c r="G23" s="59"/>
      <c r="H23" s="60"/>
      <c r="I23" s="58"/>
      <c r="J23" s="61"/>
      <c r="K23" s="62"/>
      <c r="L23" s="59"/>
      <c r="M23" s="61"/>
      <c r="N23" s="63"/>
      <c r="O23" s="64"/>
      <c r="P23" s="31"/>
      <c r="Q23" s="65"/>
      <c r="R23" s="65"/>
      <c r="S23" s="66"/>
      <c r="T23" s="66"/>
    </row>
    <row r="24" spans="1:20" ht="16.5">
      <c r="A24" s="32"/>
      <c r="B24" s="32" t="s">
        <v>107</v>
      </c>
      <c r="C24" s="56"/>
      <c r="D24" s="57"/>
      <c r="E24" s="61"/>
      <c r="F24" s="58"/>
      <c r="G24" s="59"/>
      <c r="H24" s="60"/>
      <c r="I24" s="58"/>
      <c r="J24" s="61"/>
      <c r="K24" s="62"/>
      <c r="L24" s="59"/>
      <c r="M24" s="61"/>
      <c r="N24" s="63"/>
      <c r="O24" s="64"/>
      <c r="P24" s="31"/>
      <c r="Q24" s="65"/>
      <c r="R24" s="65"/>
      <c r="S24" s="66"/>
      <c r="T24" s="66"/>
    </row>
    <row r="25" spans="1:20" ht="16.5">
      <c r="A25" s="55"/>
      <c r="B25" s="39" t="s">
        <v>108</v>
      </c>
      <c r="C25" s="56"/>
      <c r="D25" s="57"/>
      <c r="E25" s="61"/>
      <c r="F25" s="58"/>
      <c r="G25" s="59"/>
      <c r="H25" s="60"/>
      <c r="I25" s="58"/>
      <c r="J25" s="61"/>
      <c r="K25" s="62"/>
      <c r="L25" s="59"/>
      <c r="M25" s="61"/>
      <c r="N25" s="63"/>
      <c r="O25" s="64"/>
      <c r="P25" s="31"/>
      <c r="Q25" s="65"/>
      <c r="R25" s="65"/>
      <c r="S25" s="66"/>
      <c r="T25" s="66"/>
    </row>
    <row r="26" spans="1:20" ht="16.5">
      <c r="A26" s="55"/>
      <c r="B26" s="39" t="s">
        <v>118</v>
      </c>
      <c r="C26" s="56"/>
      <c r="D26" s="57"/>
      <c r="E26" s="61"/>
      <c r="F26" s="58"/>
      <c r="G26" s="59"/>
      <c r="H26" s="60"/>
      <c r="I26" s="58"/>
      <c r="J26" s="61"/>
      <c r="K26" s="62"/>
      <c r="L26" s="59"/>
      <c r="M26" s="61"/>
      <c r="N26" s="63"/>
      <c r="O26" s="64"/>
      <c r="P26" s="31"/>
      <c r="Q26" s="65"/>
      <c r="R26" s="65"/>
      <c r="S26" s="66"/>
      <c r="T26" s="66"/>
    </row>
    <row r="27" spans="1:20" ht="16.5">
      <c r="A27" s="55"/>
      <c r="B27" s="39"/>
      <c r="C27" s="56"/>
      <c r="D27" s="57"/>
      <c r="E27" s="61"/>
      <c r="F27" s="58"/>
      <c r="G27" s="59"/>
      <c r="H27" s="60"/>
      <c r="I27" s="58"/>
      <c r="J27" s="61"/>
      <c r="K27" s="62"/>
      <c r="L27" s="59"/>
      <c r="M27" s="61"/>
      <c r="N27" s="63"/>
      <c r="O27" s="64"/>
      <c r="P27" s="31"/>
      <c r="Q27" s="65"/>
      <c r="R27" s="65"/>
      <c r="S27" s="66"/>
      <c r="T27" s="66"/>
    </row>
    <row r="28" spans="1:20" ht="16.5">
      <c r="A28" s="47" t="str">
        <f>B31</f>
        <v>Zadanie 2</v>
      </c>
      <c r="B28" s="36"/>
      <c r="C28" s="48" t="s">
        <v>53</v>
      </c>
      <c r="D28" s="48"/>
      <c r="E28" s="51"/>
      <c r="F28" s="49"/>
      <c r="G28" s="48"/>
      <c r="H28" s="50"/>
      <c r="I28" s="49"/>
      <c r="J28" s="51"/>
      <c r="K28" s="52"/>
      <c r="L28" s="48"/>
      <c r="M28" s="51"/>
      <c r="N28" s="53"/>
      <c r="O28" s="53"/>
      <c r="P28" s="53"/>
      <c r="Q28" s="53"/>
      <c r="R28" s="53"/>
      <c r="S28" s="54"/>
      <c r="T28" s="54"/>
    </row>
    <row r="29" spans="1:20" ht="278.25" customHeight="1">
      <c r="A29" s="67">
        <v>1</v>
      </c>
      <c r="B29" s="40" t="s">
        <v>77</v>
      </c>
      <c r="C29" s="40" t="s">
        <v>76</v>
      </c>
      <c r="D29" s="40" t="s">
        <v>75</v>
      </c>
      <c r="E29" s="132" t="s">
        <v>54</v>
      </c>
      <c r="F29" s="11">
        <v>3564</v>
      </c>
      <c r="G29" s="10" t="s">
        <v>36</v>
      </c>
      <c r="H29" s="68"/>
      <c r="I29" s="147"/>
      <c r="J29" s="69"/>
      <c r="K29" s="70"/>
      <c r="L29" s="71">
        <v>0.08</v>
      </c>
      <c r="M29" s="26">
        <v>22</v>
      </c>
      <c r="N29" s="27">
        <f t="shared" ref="N29:N30" si="0">H29*K29</f>
        <v>0</v>
      </c>
      <c r="O29" s="27">
        <f t="shared" ref="O29:O30" si="1">N29*(1+L29)</f>
        <v>0</v>
      </c>
      <c r="P29" s="28">
        <f>INT(H29*0.49)</f>
        <v>0</v>
      </c>
      <c r="Q29" s="29">
        <f t="shared" ref="Q29:Q30" si="2">P29*K29</f>
        <v>0</v>
      </c>
      <c r="R29" s="29">
        <f t="shared" ref="R29:R30" si="3">Q29*(1+L29)</f>
        <v>0</v>
      </c>
      <c r="S29" s="30">
        <f t="shared" ref="S29:S30" si="4">N29+Q29</f>
        <v>0</v>
      </c>
      <c r="T29" s="30">
        <f t="shared" ref="T29:T30" si="5">O29+R29</f>
        <v>0</v>
      </c>
    </row>
    <row r="30" spans="1:20" ht="144.75" customHeight="1">
      <c r="A30" s="72">
        <v>2</v>
      </c>
      <c r="B30" s="41" t="s">
        <v>77</v>
      </c>
      <c r="C30" s="40" t="s">
        <v>76</v>
      </c>
      <c r="D30" s="40" t="s">
        <v>94</v>
      </c>
      <c r="E30" s="132" t="s">
        <v>54</v>
      </c>
      <c r="F30" s="11">
        <v>1720.4</v>
      </c>
      <c r="G30" s="10" t="s">
        <v>36</v>
      </c>
      <c r="H30" s="73"/>
      <c r="I30" s="147"/>
      <c r="J30" s="74"/>
      <c r="K30" s="70"/>
      <c r="L30" s="71">
        <v>0.08</v>
      </c>
      <c r="M30" s="26">
        <f t="shared" ref="M30" si="6">K30*(1+L30)</f>
        <v>0</v>
      </c>
      <c r="N30" s="27">
        <f t="shared" si="0"/>
        <v>0</v>
      </c>
      <c r="O30" s="27">
        <f t="shared" si="1"/>
        <v>0</v>
      </c>
      <c r="P30" s="28">
        <f>INT(H30*0.49)</f>
        <v>0</v>
      </c>
      <c r="Q30" s="29">
        <f t="shared" si="2"/>
        <v>0</v>
      </c>
      <c r="R30" s="29">
        <f t="shared" si="3"/>
        <v>0</v>
      </c>
      <c r="S30" s="30">
        <f t="shared" si="4"/>
        <v>0</v>
      </c>
      <c r="T30" s="30">
        <f t="shared" si="5"/>
        <v>0</v>
      </c>
    </row>
    <row r="31" spans="1:20" ht="16.5">
      <c r="A31" s="55"/>
      <c r="B31" s="37" t="str">
        <f>"Zadanie "&amp;COUNTIF(C$16:$C31,"=Razem")</f>
        <v>Zadanie 2</v>
      </c>
      <c r="C31" s="56" t="s">
        <v>7</v>
      </c>
      <c r="D31" s="57"/>
      <c r="E31" s="61"/>
      <c r="F31" s="58"/>
      <c r="G31" s="59"/>
      <c r="H31" s="143"/>
      <c r="I31" s="58"/>
      <c r="J31" s="61"/>
      <c r="K31" s="62"/>
      <c r="L31" s="59"/>
      <c r="M31" s="61"/>
      <c r="N31" s="141">
        <f>SUM(N29:N30)</f>
        <v>0</v>
      </c>
      <c r="O31" s="116">
        <f>SUM(O29:O30)</f>
        <v>0</v>
      </c>
      <c r="P31" s="31"/>
      <c r="Q31" s="65">
        <f>SUM(Q29:Q30)</f>
        <v>0</v>
      </c>
      <c r="R31" s="65">
        <f>SUM(R29:R30)</f>
        <v>0</v>
      </c>
      <c r="S31" s="66">
        <f>SUM(S29:S30)</f>
        <v>0</v>
      </c>
      <c r="T31" s="66">
        <f>SUM(T29:T30)</f>
        <v>0</v>
      </c>
    </row>
    <row r="32" spans="1:20" ht="16.5">
      <c r="A32" s="32" t="s">
        <v>32</v>
      </c>
      <c r="B32" s="38" t="s">
        <v>109</v>
      </c>
      <c r="C32" s="56"/>
      <c r="D32" s="57"/>
      <c r="E32" s="61"/>
      <c r="F32" s="58"/>
      <c r="G32" s="59"/>
      <c r="H32" s="60"/>
      <c r="I32" s="58"/>
      <c r="J32" s="61"/>
      <c r="K32" s="62"/>
      <c r="L32" s="59"/>
      <c r="M32" s="61"/>
      <c r="N32" s="63"/>
      <c r="O32" s="64"/>
      <c r="P32" s="31"/>
      <c r="Q32" s="65"/>
      <c r="R32" s="65"/>
      <c r="S32" s="66"/>
      <c r="T32" s="66"/>
    </row>
    <row r="33" spans="1:20" ht="16.5">
      <c r="A33" s="32"/>
      <c r="B33" s="32" t="s">
        <v>121</v>
      </c>
      <c r="C33" s="56"/>
      <c r="D33" s="57"/>
      <c r="E33" s="61"/>
      <c r="F33" s="58"/>
      <c r="G33" s="59"/>
      <c r="H33" s="60"/>
      <c r="I33" s="58"/>
      <c r="J33" s="61"/>
      <c r="K33" s="62"/>
      <c r="L33" s="59"/>
      <c r="M33" s="61"/>
      <c r="N33" s="63"/>
      <c r="O33" s="64"/>
      <c r="P33" s="31"/>
      <c r="Q33" s="65"/>
      <c r="R33" s="65"/>
      <c r="S33" s="66"/>
      <c r="T33" s="66"/>
    </row>
    <row r="34" spans="1:20" ht="16.5">
      <c r="A34" s="32"/>
      <c r="B34" s="32" t="s">
        <v>104</v>
      </c>
      <c r="C34" s="56"/>
      <c r="D34" s="57"/>
      <c r="E34" s="61"/>
      <c r="F34" s="58"/>
      <c r="G34" s="59"/>
      <c r="H34" s="60"/>
      <c r="I34" s="58"/>
      <c r="J34" s="61"/>
      <c r="K34" s="62"/>
      <c r="L34" s="59"/>
      <c r="M34" s="61"/>
      <c r="N34" s="63"/>
      <c r="O34" s="64"/>
      <c r="P34" s="31"/>
      <c r="Q34" s="65"/>
      <c r="R34" s="65"/>
      <c r="S34" s="66"/>
      <c r="T34" s="66"/>
    </row>
    <row r="35" spans="1:20" ht="16.5">
      <c r="A35" s="32"/>
      <c r="B35" s="32" t="s">
        <v>105</v>
      </c>
      <c r="C35" s="56"/>
      <c r="D35" s="57"/>
      <c r="E35" s="61"/>
      <c r="F35" s="58"/>
      <c r="G35" s="59"/>
      <c r="H35" s="60"/>
      <c r="I35" s="58"/>
      <c r="J35" s="61"/>
      <c r="K35" s="62"/>
      <c r="L35" s="59"/>
      <c r="M35" s="61"/>
      <c r="N35" s="63"/>
      <c r="O35" s="64"/>
      <c r="P35" s="31"/>
      <c r="Q35" s="65"/>
      <c r="R35" s="65"/>
      <c r="S35" s="66"/>
      <c r="T35" s="66"/>
    </row>
    <row r="36" spans="1:20" ht="16.5">
      <c r="A36" s="32"/>
      <c r="B36" s="32" t="s">
        <v>106</v>
      </c>
      <c r="C36" s="56"/>
      <c r="D36" s="57"/>
      <c r="E36" s="61"/>
      <c r="F36" s="58"/>
      <c r="G36" s="59"/>
      <c r="H36" s="60"/>
      <c r="I36" s="58"/>
      <c r="J36" s="61"/>
      <c r="K36" s="62"/>
      <c r="L36" s="59"/>
      <c r="M36" s="61"/>
      <c r="N36" s="63"/>
      <c r="O36" s="64"/>
      <c r="P36" s="31"/>
      <c r="Q36" s="65"/>
      <c r="R36" s="65"/>
      <c r="S36" s="66"/>
      <c r="T36" s="66"/>
    </row>
    <row r="37" spans="1:20" ht="16.5">
      <c r="A37" s="32"/>
      <c r="B37" s="32" t="s">
        <v>107</v>
      </c>
      <c r="C37" s="56"/>
      <c r="D37" s="57"/>
      <c r="E37" s="61"/>
      <c r="F37" s="58"/>
      <c r="G37" s="59"/>
      <c r="H37" s="60"/>
      <c r="I37" s="58"/>
      <c r="J37" s="61"/>
      <c r="K37" s="62"/>
      <c r="L37" s="59"/>
      <c r="M37" s="61"/>
      <c r="N37" s="63"/>
      <c r="O37" s="64"/>
      <c r="P37" s="31"/>
      <c r="Q37" s="65"/>
      <c r="R37" s="65"/>
      <c r="S37" s="66"/>
      <c r="T37" s="66"/>
    </row>
    <row r="38" spans="1:20" ht="16.5">
      <c r="A38" s="55"/>
      <c r="B38" s="39" t="s">
        <v>108</v>
      </c>
      <c r="C38" s="56"/>
      <c r="D38" s="57"/>
      <c r="E38" s="61"/>
      <c r="F38" s="58"/>
      <c r="G38" s="59"/>
      <c r="H38" s="60"/>
      <c r="I38" s="58"/>
      <c r="J38" s="61"/>
      <c r="K38" s="62"/>
      <c r="L38" s="59"/>
      <c r="M38" s="61"/>
      <c r="N38" s="63"/>
      <c r="O38" s="64"/>
      <c r="P38" s="31"/>
      <c r="Q38" s="65"/>
      <c r="R38" s="65"/>
      <c r="S38" s="66"/>
      <c r="T38" s="66"/>
    </row>
    <row r="39" spans="1:20" ht="16.5">
      <c r="A39" s="55"/>
      <c r="B39" s="39" t="s">
        <v>118</v>
      </c>
      <c r="C39" s="56"/>
      <c r="D39" s="57"/>
      <c r="E39" s="61"/>
      <c r="F39" s="58"/>
      <c r="G39" s="59"/>
      <c r="H39" s="60"/>
      <c r="I39" s="58"/>
      <c r="J39" s="61"/>
      <c r="K39" s="62"/>
      <c r="L39" s="59"/>
      <c r="M39" s="61"/>
      <c r="N39" s="63"/>
      <c r="O39" s="64"/>
      <c r="P39" s="31"/>
      <c r="Q39" s="65"/>
      <c r="R39" s="65"/>
      <c r="S39" s="66"/>
      <c r="T39" s="66"/>
    </row>
    <row r="40" spans="1:20" ht="16.5">
      <c r="A40" s="55"/>
      <c r="B40" s="37"/>
      <c r="C40" s="56"/>
      <c r="D40" s="57"/>
      <c r="E40" s="61"/>
      <c r="F40" s="58"/>
      <c r="G40" s="59"/>
      <c r="H40" s="60"/>
      <c r="I40" s="58"/>
      <c r="J40" s="61"/>
      <c r="K40" s="62"/>
      <c r="L40" s="59"/>
      <c r="M40" s="61"/>
      <c r="N40" s="63"/>
      <c r="O40" s="64"/>
      <c r="P40" s="31"/>
      <c r="Q40" s="65"/>
      <c r="R40" s="65"/>
      <c r="S40" s="66"/>
      <c r="T40" s="66"/>
    </row>
    <row r="41" spans="1:20" ht="16.5">
      <c r="A41" s="55"/>
      <c r="B41" s="37"/>
      <c r="C41" s="56"/>
      <c r="D41" s="57"/>
      <c r="E41" s="61"/>
      <c r="F41" s="58"/>
      <c r="G41" s="59"/>
      <c r="H41" s="60"/>
      <c r="I41" s="58"/>
      <c r="J41" s="61"/>
      <c r="K41" s="62"/>
      <c r="L41" s="59"/>
      <c r="M41" s="61"/>
      <c r="N41" s="63"/>
      <c r="O41" s="64"/>
      <c r="P41" s="31"/>
      <c r="Q41" s="65"/>
      <c r="R41" s="65"/>
      <c r="S41" s="66"/>
      <c r="T41" s="66"/>
    </row>
    <row r="42" spans="1:20" ht="16.5">
      <c r="A42" s="47" t="str">
        <f>B45</f>
        <v>Zadanie 3</v>
      </c>
      <c r="B42" s="36"/>
      <c r="C42" s="48" t="s">
        <v>52</v>
      </c>
      <c r="D42" s="48"/>
      <c r="E42" s="51"/>
      <c r="F42" s="49"/>
      <c r="G42" s="48"/>
      <c r="H42" s="50"/>
      <c r="I42" s="49"/>
      <c r="J42" s="51"/>
      <c r="K42" s="52"/>
      <c r="L42" s="48"/>
      <c r="M42" s="51"/>
      <c r="N42" s="53"/>
      <c r="O42" s="53"/>
      <c r="P42" s="53"/>
      <c r="Q42" s="53"/>
      <c r="R42" s="53"/>
      <c r="S42" s="54"/>
      <c r="T42" s="54"/>
    </row>
    <row r="43" spans="1:20" ht="312" customHeight="1">
      <c r="A43" s="75">
        <v>1</v>
      </c>
      <c r="B43" s="126" t="s">
        <v>78</v>
      </c>
      <c r="C43" s="42" t="s">
        <v>68</v>
      </c>
      <c r="D43" s="42" t="s">
        <v>74</v>
      </c>
      <c r="E43" s="133" t="s">
        <v>69</v>
      </c>
      <c r="F43" s="76">
        <v>200</v>
      </c>
      <c r="G43" s="77" t="s">
        <v>36</v>
      </c>
      <c r="H43" s="78"/>
      <c r="I43" s="149"/>
      <c r="J43" s="79"/>
      <c r="K43" s="80"/>
      <c r="L43" s="81">
        <v>0.08</v>
      </c>
      <c r="M43" s="26">
        <f t="shared" ref="M43" si="7">K43*(1+L43)</f>
        <v>0</v>
      </c>
      <c r="N43" s="27">
        <f t="shared" ref="N43" si="8">H43*K43</f>
        <v>0</v>
      </c>
      <c r="O43" s="27">
        <f t="shared" ref="O43" si="9">N43*(1+L43)</f>
        <v>0</v>
      </c>
      <c r="P43" s="28">
        <f>INT(H43*0.49)</f>
        <v>0</v>
      </c>
      <c r="Q43" s="29">
        <f t="shared" ref="Q43:Q44" si="10">P43*K43</f>
        <v>0</v>
      </c>
      <c r="R43" s="29">
        <f t="shared" ref="R43:R44" si="11">Q43*(1+L43)</f>
        <v>0</v>
      </c>
      <c r="S43" s="30">
        <f t="shared" ref="S43:S44" si="12">N43+Q43</f>
        <v>0</v>
      </c>
      <c r="T43" s="30">
        <f t="shared" ref="T43:T44" si="13">O43+R43</f>
        <v>0</v>
      </c>
    </row>
    <row r="44" spans="1:20" ht="194.25" customHeight="1">
      <c r="A44" s="72">
        <v>2</v>
      </c>
      <c r="B44" s="128" t="s">
        <v>122</v>
      </c>
      <c r="C44" s="43" t="s">
        <v>81</v>
      </c>
      <c r="D44" s="43" t="s">
        <v>64</v>
      </c>
      <c r="E44" s="132" t="s">
        <v>30</v>
      </c>
      <c r="F44" s="19">
        <v>20000</v>
      </c>
      <c r="G44" s="148"/>
      <c r="H44" s="82"/>
      <c r="I44" s="150"/>
      <c r="J44" s="83"/>
      <c r="K44" s="84"/>
      <c r="L44" s="81">
        <v>0.08</v>
      </c>
      <c r="M44" s="26">
        <f>K44*(1+L44)</f>
        <v>0</v>
      </c>
      <c r="N44" s="27">
        <f>H44*K44</f>
        <v>0</v>
      </c>
      <c r="O44" s="27">
        <f>N44*(1+L44)</f>
        <v>0</v>
      </c>
      <c r="P44" s="28">
        <f>INT(H44*0.49)</f>
        <v>0</v>
      </c>
      <c r="Q44" s="29">
        <f t="shared" si="10"/>
        <v>0</v>
      </c>
      <c r="R44" s="29">
        <f t="shared" si="11"/>
        <v>0</v>
      </c>
      <c r="S44" s="30">
        <f t="shared" si="12"/>
        <v>0</v>
      </c>
      <c r="T44" s="30">
        <f t="shared" si="13"/>
        <v>0</v>
      </c>
    </row>
    <row r="45" spans="1:20" ht="16.5">
      <c r="A45" s="55"/>
      <c r="B45" s="37" t="str">
        <f>"Zadanie "&amp;COUNTIF(C$16:$C45,"=Razem")</f>
        <v>Zadanie 3</v>
      </c>
      <c r="C45" s="56" t="s">
        <v>7</v>
      </c>
      <c r="D45" s="57"/>
      <c r="E45" s="61"/>
      <c r="F45" s="58"/>
      <c r="G45" s="59"/>
      <c r="H45" s="143"/>
      <c r="I45" s="58"/>
      <c r="J45" s="61"/>
      <c r="K45" s="62"/>
      <c r="L45" s="59"/>
      <c r="M45" s="61"/>
      <c r="N45" s="141">
        <f>SUM(N43:N44)</f>
        <v>0</v>
      </c>
      <c r="O45" s="116">
        <f>SUM(O43:O44)</f>
        <v>0</v>
      </c>
      <c r="P45" s="31"/>
      <c r="Q45" s="65">
        <f>SUM(Q43:Q44)</f>
        <v>0</v>
      </c>
      <c r="R45" s="65">
        <f>SUM(R43:R44)</f>
        <v>0</v>
      </c>
      <c r="S45" s="66">
        <f>SUM(S43:S44)</f>
        <v>0</v>
      </c>
      <c r="T45" s="66">
        <f>SUM(T43:T44)</f>
        <v>0</v>
      </c>
    </row>
    <row r="46" spans="1:20" ht="16.5">
      <c r="A46" s="32" t="s">
        <v>32</v>
      </c>
      <c r="B46" s="38" t="s">
        <v>111</v>
      </c>
      <c r="C46" s="56"/>
      <c r="D46" s="57"/>
      <c r="E46" s="61"/>
      <c r="F46" s="58"/>
      <c r="G46" s="59"/>
      <c r="H46" s="60"/>
      <c r="I46" s="58"/>
      <c r="J46" s="61"/>
      <c r="K46" s="62"/>
      <c r="L46" s="59"/>
      <c r="M46" s="61"/>
      <c r="N46" s="63"/>
      <c r="O46" s="64"/>
      <c r="P46" s="31"/>
      <c r="Q46" s="31"/>
      <c r="R46" s="31"/>
      <c r="S46" s="65"/>
      <c r="T46" s="65"/>
    </row>
    <row r="47" spans="1:20" ht="15" customHeight="1">
      <c r="A47" s="32"/>
      <c r="B47" s="32" t="s">
        <v>112</v>
      </c>
      <c r="C47" s="56"/>
      <c r="D47" s="57"/>
      <c r="E47" s="61"/>
      <c r="F47" s="58"/>
      <c r="G47" s="59"/>
      <c r="H47" s="60"/>
      <c r="I47" s="58"/>
      <c r="J47" s="61"/>
      <c r="K47" s="62"/>
      <c r="L47" s="59"/>
      <c r="M47" s="61"/>
      <c r="N47" s="63"/>
      <c r="O47" s="64"/>
      <c r="P47" s="31"/>
      <c r="Q47" s="31"/>
      <c r="R47" s="31"/>
      <c r="S47" s="65"/>
      <c r="T47" s="65"/>
    </row>
    <row r="48" spans="1:20" ht="16.5">
      <c r="A48" s="32"/>
      <c r="B48" s="38" t="s">
        <v>110</v>
      </c>
      <c r="C48" s="56"/>
      <c r="D48" s="57"/>
      <c r="E48" s="61"/>
      <c r="F48" s="58"/>
      <c r="G48" s="59"/>
      <c r="H48" s="60"/>
      <c r="I48" s="58"/>
      <c r="J48" s="61"/>
      <c r="K48" s="62"/>
      <c r="L48" s="59"/>
      <c r="M48" s="61"/>
      <c r="N48" s="63"/>
      <c r="O48" s="64"/>
      <c r="P48" s="31"/>
      <c r="Q48" s="65"/>
      <c r="R48" s="65"/>
      <c r="S48" s="66"/>
      <c r="T48" s="66"/>
    </row>
    <row r="49" spans="1:20" ht="16.5">
      <c r="A49" s="32"/>
      <c r="B49" s="32" t="s">
        <v>121</v>
      </c>
      <c r="C49" s="56"/>
      <c r="D49" s="57"/>
      <c r="E49" s="61"/>
      <c r="F49" s="58"/>
      <c r="G49" s="59"/>
      <c r="H49" s="60"/>
      <c r="I49" s="58"/>
      <c r="J49" s="61"/>
      <c r="K49" s="62"/>
      <c r="L49" s="59"/>
      <c r="M49" s="61"/>
      <c r="N49" s="63"/>
      <c r="O49" s="64"/>
      <c r="P49" s="31"/>
      <c r="Q49" s="65"/>
      <c r="R49" s="65"/>
      <c r="S49" s="66"/>
      <c r="T49" s="66"/>
    </row>
    <row r="50" spans="1:20" ht="16.5">
      <c r="A50" s="32"/>
      <c r="B50" s="32" t="s">
        <v>104</v>
      </c>
      <c r="C50" s="56"/>
      <c r="D50" s="57"/>
      <c r="E50" s="61"/>
      <c r="F50" s="58"/>
      <c r="G50" s="59"/>
      <c r="H50" s="60"/>
      <c r="I50" s="58"/>
      <c r="J50" s="61"/>
      <c r="K50" s="62"/>
      <c r="L50" s="59"/>
      <c r="M50" s="61"/>
      <c r="N50" s="63"/>
      <c r="O50" s="64"/>
      <c r="P50" s="31"/>
      <c r="Q50" s="65"/>
      <c r="R50" s="65"/>
      <c r="S50" s="66"/>
      <c r="T50" s="66"/>
    </row>
    <row r="51" spans="1:20" ht="16.5">
      <c r="A51" s="32"/>
      <c r="B51" s="32" t="s">
        <v>105</v>
      </c>
      <c r="C51" s="56"/>
      <c r="D51" s="57"/>
      <c r="E51" s="61"/>
      <c r="F51" s="58"/>
      <c r="G51" s="59"/>
      <c r="H51" s="60"/>
      <c r="I51" s="58"/>
      <c r="J51" s="61"/>
      <c r="K51" s="62"/>
      <c r="L51" s="59"/>
      <c r="M51" s="61"/>
      <c r="N51" s="63"/>
      <c r="O51" s="64"/>
      <c r="P51" s="31"/>
      <c r="Q51" s="65"/>
      <c r="R51" s="65"/>
      <c r="S51" s="66"/>
      <c r="T51" s="66"/>
    </row>
    <row r="52" spans="1:20" ht="16.5">
      <c r="A52" s="32"/>
      <c r="B52" s="32" t="s">
        <v>106</v>
      </c>
      <c r="C52" s="56"/>
      <c r="D52" s="57"/>
      <c r="E52" s="61"/>
      <c r="F52" s="58"/>
      <c r="G52" s="59"/>
      <c r="H52" s="60"/>
      <c r="I52" s="58"/>
      <c r="J52" s="61"/>
      <c r="K52" s="62"/>
      <c r="L52" s="59"/>
      <c r="M52" s="61"/>
      <c r="N52" s="63"/>
      <c r="O52" s="64"/>
      <c r="P52" s="31"/>
      <c r="Q52" s="65"/>
      <c r="R52" s="65"/>
      <c r="S52" s="66"/>
      <c r="T52" s="66"/>
    </row>
    <row r="53" spans="1:20" ht="16.5">
      <c r="A53" s="32"/>
      <c r="B53" s="32" t="s">
        <v>107</v>
      </c>
      <c r="C53" s="56"/>
      <c r="D53" s="57"/>
      <c r="E53" s="61"/>
      <c r="F53" s="58"/>
      <c r="G53" s="59"/>
      <c r="H53" s="60"/>
      <c r="I53" s="58"/>
      <c r="J53" s="61"/>
      <c r="K53" s="62"/>
      <c r="L53" s="59"/>
      <c r="M53" s="61"/>
      <c r="N53" s="63"/>
      <c r="O53" s="64"/>
      <c r="P53" s="31"/>
      <c r="Q53" s="65"/>
      <c r="R53" s="65"/>
      <c r="S53" s="66"/>
      <c r="T53" s="66"/>
    </row>
    <row r="54" spans="1:20" ht="16.5">
      <c r="A54" s="55"/>
      <c r="B54" s="39" t="s">
        <v>108</v>
      </c>
      <c r="C54" s="56"/>
      <c r="D54" s="57"/>
      <c r="E54" s="61"/>
      <c r="F54" s="58"/>
      <c r="G54" s="59"/>
      <c r="H54" s="60"/>
      <c r="I54" s="58"/>
      <c r="J54" s="61"/>
      <c r="K54" s="62"/>
      <c r="L54" s="59"/>
      <c r="M54" s="61"/>
      <c r="N54" s="63"/>
      <c r="O54" s="64"/>
      <c r="P54" s="31"/>
      <c r="Q54" s="65"/>
      <c r="R54" s="65"/>
      <c r="S54" s="66"/>
      <c r="T54" s="66"/>
    </row>
    <row r="55" spans="1:20" ht="16.5">
      <c r="A55" s="55"/>
      <c r="B55" s="39" t="s">
        <v>118</v>
      </c>
      <c r="C55" s="56"/>
      <c r="D55" s="57"/>
      <c r="E55" s="61"/>
      <c r="F55" s="58"/>
      <c r="G55" s="59"/>
      <c r="H55" s="60"/>
      <c r="I55" s="58"/>
      <c r="J55" s="61"/>
      <c r="K55" s="62"/>
      <c r="L55" s="59"/>
      <c r="M55" s="61"/>
      <c r="N55" s="63"/>
      <c r="O55" s="64"/>
      <c r="P55" s="31"/>
      <c r="Q55" s="65"/>
      <c r="R55" s="65"/>
      <c r="S55" s="66"/>
      <c r="T55" s="66"/>
    </row>
    <row r="56" spans="1:20" ht="16.5">
      <c r="A56" s="55"/>
      <c r="B56" s="39" t="s">
        <v>119</v>
      </c>
      <c r="C56" s="56"/>
      <c r="D56" s="57"/>
      <c r="E56" s="61"/>
      <c r="F56" s="58"/>
      <c r="G56" s="59"/>
      <c r="H56" s="60"/>
      <c r="I56" s="58"/>
      <c r="J56" s="61"/>
      <c r="K56" s="62"/>
      <c r="L56" s="59"/>
      <c r="M56" s="61"/>
      <c r="N56" s="63"/>
      <c r="O56" s="64"/>
      <c r="P56" s="31"/>
      <c r="Q56" s="65"/>
      <c r="R56" s="65"/>
      <c r="S56" s="66"/>
      <c r="T56" s="66"/>
    </row>
    <row r="57" spans="1:20" ht="16.5">
      <c r="A57" s="85"/>
      <c r="B57" s="39" t="s">
        <v>88</v>
      </c>
      <c r="C57" s="86"/>
      <c r="D57" s="85"/>
      <c r="E57" s="134"/>
      <c r="F57" s="87"/>
      <c r="G57" s="88"/>
      <c r="H57" s="89"/>
      <c r="I57" s="90"/>
      <c r="J57" s="88"/>
      <c r="K57" s="91"/>
      <c r="L57" s="92"/>
      <c r="M57" s="93"/>
      <c r="N57" s="94"/>
      <c r="O57" s="94"/>
      <c r="P57" s="31"/>
      <c r="Q57" s="31"/>
      <c r="R57" s="31"/>
      <c r="S57" s="95"/>
      <c r="T57" s="95"/>
    </row>
    <row r="58" spans="1:20" ht="16.5">
      <c r="A58" s="47" t="str">
        <f>B61</f>
        <v>Zadanie 4</v>
      </c>
      <c r="B58" s="36"/>
      <c r="C58" s="139" t="s">
        <v>38</v>
      </c>
      <c r="D58" s="48"/>
      <c r="E58" s="48"/>
      <c r="F58" s="48" t="s">
        <v>51</v>
      </c>
      <c r="G58" s="48"/>
      <c r="H58" s="50"/>
      <c r="I58" s="49"/>
      <c r="J58" s="51"/>
      <c r="K58" s="52"/>
      <c r="L58" s="48"/>
      <c r="M58" s="51"/>
      <c r="N58" s="53"/>
      <c r="O58" s="53"/>
      <c r="P58" s="53"/>
      <c r="Q58" s="53"/>
      <c r="R58" s="53"/>
      <c r="S58" s="53"/>
      <c r="T58" s="53"/>
    </row>
    <row r="59" spans="1:20" ht="179.25" customHeight="1">
      <c r="A59" s="75">
        <v>1</v>
      </c>
      <c r="B59" s="40" t="s">
        <v>39</v>
      </c>
      <c r="C59" s="40" t="s">
        <v>40</v>
      </c>
      <c r="D59" s="40" t="s">
        <v>65</v>
      </c>
      <c r="E59" s="135" t="s">
        <v>37</v>
      </c>
      <c r="F59" s="76">
        <v>200</v>
      </c>
      <c r="G59" s="96" t="s">
        <v>36</v>
      </c>
      <c r="H59" s="78"/>
      <c r="I59" s="149"/>
      <c r="J59" s="97"/>
      <c r="K59" s="80"/>
      <c r="L59" s="81">
        <v>0.08</v>
      </c>
      <c r="M59" s="26">
        <f t="shared" ref="M59:M60" si="14">K59*(1+L59)</f>
        <v>0</v>
      </c>
      <c r="N59" s="27">
        <f t="shared" ref="N59:N60" si="15">H59*K59</f>
        <v>0</v>
      </c>
      <c r="O59" s="27">
        <f t="shared" ref="O59:O60" si="16">N59*(1+L59)</f>
        <v>0</v>
      </c>
      <c r="P59" s="28">
        <f>INT(H59*0.49)</f>
        <v>0</v>
      </c>
      <c r="Q59" s="29">
        <f t="shared" ref="Q59:Q60" si="17">P59*K59</f>
        <v>0</v>
      </c>
      <c r="R59" s="29">
        <f t="shared" ref="R59:R60" si="18">Q59*(1+L59)</f>
        <v>0</v>
      </c>
      <c r="S59" s="30">
        <f t="shared" ref="S59:S60" si="19">N59+Q59</f>
        <v>0</v>
      </c>
      <c r="T59" s="30">
        <f t="shared" ref="T59:T60" si="20">O59+R59</f>
        <v>0</v>
      </c>
    </row>
    <row r="60" spans="1:20" ht="262.5" customHeight="1">
      <c r="A60" s="72">
        <v>2</v>
      </c>
      <c r="B60" s="40" t="s">
        <v>41</v>
      </c>
      <c r="C60" s="40" t="s">
        <v>42</v>
      </c>
      <c r="D60" s="40" t="s">
        <v>66</v>
      </c>
      <c r="E60" s="135" t="s">
        <v>37</v>
      </c>
      <c r="F60" s="76">
        <v>100</v>
      </c>
      <c r="G60" s="96" t="s">
        <v>36</v>
      </c>
      <c r="H60" s="82"/>
      <c r="I60" s="150"/>
      <c r="J60" s="83"/>
      <c r="K60" s="84"/>
      <c r="L60" s="81">
        <v>0.08</v>
      </c>
      <c r="M60" s="26">
        <f t="shared" si="14"/>
        <v>0</v>
      </c>
      <c r="N60" s="27">
        <f t="shared" si="15"/>
        <v>0</v>
      </c>
      <c r="O60" s="27">
        <f t="shared" si="16"/>
        <v>0</v>
      </c>
      <c r="P60" s="28">
        <f>INT(H60*0.49)</f>
        <v>0</v>
      </c>
      <c r="Q60" s="29">
        <f t="shared" si="17"/>
        <v>0</v>
      </c>
      <c r="R60" s="29">
        <f t="shared" si="18"/>
        <v>0</v>
      </c>
      <c r="S60" s="30">
        <f t="shared" si="19"/>
        <v>0</v>
      </c>
      <c r="T60" s="30">
        <f t="shared" si="20"/>
        <v>0</v>
      </c>
    </row>
    <row r="61" spans="1:20" ht="16.5">
      <c r="A61" s="55"/>
      <c r="B61" s="37" t="str">
        <f>"Zadanie "&amp;COUNTIF(C$16:$C61,"=Razem")</f>
        <v>Zadanie 4</v>
      </c>
      <c r="C61" s="56" t="s">
        <v>7</v>
      </c>
      <c r="D61" s="57"/>
      <c r="E61" s="61"/>
      <c r="F61" s="58"/>
      <c r="G61" s="59"/>
      <c r="H61" s="60"/>
      <c r="I61" s="58"/>
      <c r="J61" s="61"/>
      <c r="K61" s="62"/>
      <c r="L61" s="59"/>
      <c r="M61" s="61"/>
      <c r="N61" s="141">
        <f>SUM(N59:N60)</f>
        <v>0</v>
      </c>
      <c r="O61" s="116">
        <f>SUM(O59:O60)</f>
        <v>0</v>
      </c>
      <c r="P61" s="31"/>
      <c r="Q61" s="65">
        <f>SUM(Q59:Q60)</f>
        <v>0</v>
      </c>
      <c r="R61" s="65">
        <f>SUM(R59:R60)</f>
        <v>0</v>
      </c>
      <c r="S61" s="66">
        <f>SUM(S59:S60)</f>
        <v>0</v>
      </c>
      <c r="T61" s="66">
        <f>SUM(T59:T60)</f>
        <v>0</v>
      </c>
    </row>
    <row r="62" spans="1:20" ht="16.5">
      <c r="A62" s="32" t="s">
        <v>32</v>
      </c>
      <c r="B62" s="38" t="s">
        <v>101</v>
      </c>
      <c r="C62" s="86"/>
      <c r="D62" s="85"/>
      <c r="E62" s="134"/>
      <c r="F62" s="87"/>
      <c r="G62" s="88"/>
      <c r="H62" s="89"/>
      <c r="I62" s="90"/>
      <c r="J62" s="88"/>
      <c r="K62" s="91"/>
      <c r="L62" s="92"/>
      <c r="M62" s="93"/>
      <c r="N62" s="94"/>
      <c r="O62" s="94"/>
      <c r="P62" s="31"/>
      <c r="Q62" s="31"/>
      <c r="R62" s="31"/>
      <c r="S62" s="95"/>
      <c r="T62" s="95"/>
    </row>
    <row r="63" spans="1:20" ht="16.5">
      <c r="A63" s="85"/>
      <c r="B63" s="32" t="s">
        <v>87</v>
      </c>
      <c r="C63" s="86"/>
      <c r="D63" s="85"/>
      <c r="E63" s="134"/>
      <c r="F63" s="87"/>
      <c r="G63" s="88"/>
      <c r="H63" s="89"/>
      <c r="I63" s="90"/>
      <c r="J63" s="88"/>
      <c r="K63" s="91"/>
      <c r="L63" s="92"/>
      <c r="M63" s="93"/>
      <c r="N63" s="94"/>
      <c r="O63" s="94"/>
      <c r="P63" s="31"/>
      <c r="Q63" s="31"/>
      <c r="R63" s="31"/>
      <c r="S63" s="95"/>
      <c r="T63" s="95"/>
    </row>
    <row r="64" spans="1:20" ht="16.5">
      <c r="A64" s="85"/>
      <c r="B64" s="32" t="s">
        <v>88</v>
      </c>
      <c r="C64" s="86"/>
      <c r="D64" s="85"/>
      <c r="E64" s="134"/>
      <c r="F64" s="87"/>
      <c r="G64" s="88"/>
      <c r="H64" s="89"/>
      <c r="I64" s="90"/>
      <c r="J64" s="88"/>
      <c r="K64" s="91"/>
      <c r="L64" s="92"/>
      <c r="M64" s="93"/>
      <c r="N64" s="94"/>
      <c r="O64" s="94"/>
      <c r="P64" s="31"/>
      <c r="Q64" s="31"/>
      <c r="R64" s="31"/>
      <c r="S64" s="95"/>
      <c r="T64" s="95"/>
    </row>
    <row r="65" spans="1:20">
      <c r="A65" s="85"/>
      <c r="C65" s="86"/>
      <c r="D65" s="85"/>
      <c r="E65" s="134"/>
      <c r="F65" s="87"/>
      <c r="G65" s="88"/>
      <c r="H65" s="89"/>
      <c r="I65" s="90"/>
      <c r="J65" s="88"/>
      <c r="K65" s="91"/>
      <c r="L65" s="92"/>
      <c r="M65" s="93"/>
      <c r="N65" s="94"/>
      <c r="O65" s="94"/>
      <c r="P65" s="31"/>
      <c r="Q65" s="31"/>
      <c r="R65" s="31"/>
      <c r="S65" s="95"/>
      <c r="T65" s="95"/>
    </row>
    <row r="66" spans="1:20" ht="16.5">
      <c r="A66" s="47" t="str">
        <f>B70</f>
        <v>Zadanie 5</v>
      </c>
      <c r="B66" s="36"/>
      <c r="C66" s="48" t="s">
        <v>44</v>
      </c>
      <c r="D66" s="48"/>
      <c r="E66" s="48"/>
      <c r="F66" s="48" t="s">
        <v>50</v>
      </c>
      <c r="G66" s="48"/>
      <c r="H66" s="50"/>
      <c r="I66" s="49"/>
      <c r="J66" s="51"/>
      <c r="K66" s="52"/>
      <c r="L66" s="48"/>
      <c r="M66" s="51"/>
      <c r="N66" s="53"/>
      <c r="O66" s="53"/>
      <c r="P66" s="53"/>
      <c r="Q66" s="53"/>
      <c r="R66" s="53"/>
      <c r="S66" s="54"/>
      <c r="T66" s="54"/>
    </row>
    <row r="67" spans="1:20" ht="149.25" customHeight="1">
      <c r="A67" s="72">
        <v>1</v>
      </c>
      <c r="B67" s="40" t="s">
        <v>45</v>
      </c>
      <c r="C67" s="40" t="s">
        <v>46</v>
      </c>
      <c r="D67" s="140" t="s">
        <v>67</v>
      </c>
      <c r="E67" s="135" t="s">
        <v>83</v>
      </c>
      <c r="F67" s="76">
        <v>420</v>
      </c>
      <c r="G67" s="96" t="s">
        <v>36</v>
      </c>
      <c r="H67" s="98"/>
      <c r="I67" s="150"/>
      <c r="J67" s="83"/>
      <c r="K67" s="84"/>
      <c r="L67" s="81">
        <v>0.08</v>
      </c>
      <c r="M67" s="26">
        <f t="shared" ref="M67:M69" si="21">K67*(1+L67)</f>
        <v>0</v>
      </c>
      <c r="N67" s="27">
        <f t="shared" ref="N67:N69" si="22">H67*K67</f>
        <v>0</v>
      </c>
      <c r="O67" s="27">
        <f t="shared" ref="O67:O69" si="23">N67*(1+L67)</f>
        <v>0</v>
      </c>
      <c r="P67" s="28">
        <f>INT(H67*0.49)</f>
        <v>0</v>
      </c>
      <c r="Q67" s="29">
        <f t="shared" ref="Q67:Q69" si="24">P67*K67</f>
        <v>0</v>
      </c>
      <c r="R67" s="29">
        <f t="shared" ref="R67:R69" si="25">Q67*(1+L67)</f>
        <v>0</v>
      </c>
      <c r="S67" s="30">
        <f t="shared" ref="S67:S69" si="26">N67+Q67</f>
        <v>0</v>
      </c>
      <c r="T67" s="30">
        <f t="shared" ref="T67:T69" si="27">O67+R67</f>
        <v>0</v>
      </c>
    </row>
    <row r="68" spans="1:20" ht="82.5">
      <c r="A68" s="72">
        <v>2</v>
      </c>
      <c r="B68" s="40" t="s">
        <v>47</v>
      </c>
      <c r="C68" s="99" t="s">
        <v>48</v>
      </c>
      <c r="D68" s="100" t="s">
        <v>64</v>
      </c>
      <c r="E68" s="132" t="s">
        <v>84</v>
      </c>
      <c r="F68" s="76">
        <v>84</v>
      </c>
      <c r="G68" s="96" t="s">
        <v>36</v>
      </c>
      <c r="H68" s="98"/>
      <c r="I68" s="150"/>
      <c r="J68" s="83"/>
      <c r="K68" s="84"/>
      <c r="L68" s="81">
        <v>0.08</v>
      </c>
      <c r="M68" s="26">
        <f t="shared" si="21"/>
        <v>0</v>
      </c>
      <c r="N68" s="27">
        <f t="shared" si="22"/>
        <v>0</v>
      </c>
      <c r="O68" s="27">
        <f t="shared" si="23"/>
        <v>0</v>
      </c>
      <c r="P68" s="28">
        <f>INT(H68*0.49)</f>
        <v>0</v>
      </c>
      <c r="Q68" s="29">
        <f t="shared" si="24"/>
        <v>0</v>
      </c>
      <c r="R68" s="29">
        <f t="shared" si="25"/>
        <v>0</v>
      </c>
      <c r="S68" s="30">
        <f t="shared" si="26"/>
        <v>0</v>
      </c>
      <c r="T68" s="30">
        <f t="shared" si="27"/>
        <v>0</v>
      </c>
    </row>
    <row r="69" spans="1:20" ht="66">
      <c r="A69" s="72">
        <v>3</v>
      </c>
      <c r="B69" s="40" t="s">
        <v>73</v>
      </c>
      <c r="C69" s="40" t="s">
        <v>49</v>
      </c>
      <c r="D69" s="43" t="s">
        <v>64</v>
      </c>
      <c r="E69" s="132" t="s">
        <v>83</v>
      </c>
      <c r="F69" s="76">
        <v>210</v>
      </c>
      <c r="G69" s="96" t="s">
        <v>36</v>
      </c>
      <c r="H69" s="98"/>
      <c r="I69" s="150"/>
      <c r="J69" s="83"/>
      <c r="K69" s="84"/>
      <c r="L69" s="81">
        <v>0.08</v>
      </c>
      <c r="M69" s="26">
        <f t="shared" si="21"/>
        <v>0</v>
      </c>
      <c r="N69" s="27">
        <f t="shared" si="22"/>
        <v>0</v>
      </c>
      <c r="O69" s="27">
        <f t="shared" si="23"/>
        <v>0</v>
      </c>
      <c r="P69" s="28">
        <f>INT(H69*0.49)</f>
        <v>0</v>
      </c>
      <c r="Q69" s="29">
        <f t="shared" si="24"/>
        <v>0</v>
      </c>
      <c r="R69" s="29">
        <f t="shared" si="25"/>
        <v>0</v>
      </c>
      <c r="S69" s="30">
        <f t="shared" si="26"/>
        <v>0</v>
      </c>
      <c r="T69" s="30">
        <f t="shared" si="27"/>
        <v>0</v>
      </c>
    </row>
    <row r="70" spans="1:20" ht="16.5">
      <c r="A70" s="55"/>
      <c r="B70" s="37" t="str">
        <f>"Zadanie "&amp;COUNTIF(C$16:$C70,"=Razem")</f>
        <v>Zadanie 5</v>
      </c>
      <c r="C70" s="56" t="s">
        <v>7</v>
      </c>
      <c r="D70" s="57"/>
      <c r="E70" s="61"/>
      <c r="F70" s="58"/>
      <c r="G70" s="59"/>
      <c r="H70" s="60"/>
      <c r="I70" s="58"/>
      <c r="J70" s="61"/>
      <c r="K70" s="62"/>
      <c r="L70" s="59"/>
      <c r="M70" s="61"/>
      <c r="N70" s="141">
        <f>SUM(N67:N69)</f>
        <v>0</v>
      </c>
      <c r="O70" s="116">
        <f>SUM(O67:O69)</f>
        <v>0</v>
      </c>
      <c r="P70" s="31"/>
      <c r="Q70" s="31"/>
      <c r="R70" s="64">
        <f>SUM(R67:R69)</f>
        <v>0</v>
      </c>
      <c r="S70" s="66">
        <f>SUM(S67:S69)</f>
        <v>0</v>
      </c>
      <c r="T70" s="66">
        <f>SUM(T67:T69)</f>
        <v>0</v>
      </c>
    </row>
    <row r="71" spans="1:20" ht="16.5">
      <c r="A71" s="32" t="s">
        <v>100</v>
      </c>
      <c r="B71" s="38" t="s">
        <v>102</v>
      </c>
      <c r="C71" s="86"/>
      <c r="D71" s="85"/>
      <c r="E71" s="134"/>
      <c r="F71" s="87"/>
      <c r="G71" s="88"/>
      <c r="H71" s="89"/>
      <c r="I71" s="90"/>
      <c r="J71" s="88"/>
      <c r="K71" s="91"/>
      <c r="L71" s="92"/>
      <c r="M71" s="93"/>
      <c r="N71" s="94"/>
      <c r="O71" s="94"/>
      <c r="P71" s="31"/>
      <c r="Q71" s="31"/>
      <c r="R71" s="31"/>
      <c r="S71" s="95"/>
      <c r="T71" s="95"/>
    </row>
    <row r="72" spans="1:20" ht="16.5">
      <c r="A72" s="32"/>
      <c r="B72" s="32" t="s">
        <v>99</v>
      </c>
      <c r="C72" s="86"/>
      <c r="D72" s="85"/>
      <c r="E72" s="134"/>
      <c r="F72" s="87"/>
      <c r="G72" s="88"/>
      <c r="H72" s="89"/>
      <c r="I72" s="90"/>
      <c r="J72" s="88"/>
      <c r="K72" s="91"/>
      <c r="L72" s="92"/>
      <c r="M72" s="93"/>
      <c r="N72" s="94"/>
      <c r="O72" s="94"/>
      <c r="P72" s="31"/>
      <c r="Q72" s="31"/>
      <c r="R72" s="31"/>
      <c r="S72" s="95"/>
      <c r="T72" s="95"/>
    </row>
    <row r="73" spans="1:20" ht="16.5">
      <c r="A73" s="85"/>
      <c r="B73" s="32" t="s">
        <v>88</v>
      </c>
      <c r="C73" s="86"/>
      <c r="D73" s="85"/>
      <c r="E73" s="134"/>
      <c r="F73" s="87"/>
      <c r="G73" s="88"/>
      <c r="H73" s="89"/>
      <c r="I73" s="90"/>
      <c r="J73" s="88"/>
      <c r="K73" s="91"/>
      <c r="L73" s="92"/>
      <c r="M73" s="93"/>
      <c r="N73" s="94"/>
      <c r="O73" s="94"/>
      <c r="P73" s="31"/>
      <c r="Q73" s="31"/>
      <c r="R73" s="31"/>
      <c r="S73" s="95"/>
      <c r="T73" s="95"/>
    </row>
    <row r="74" spans="1:20" ht="16.5">
      <c r="A74" s="47" t="str">
        <f>B77</f>
        <v>Zadanie 6</v>
      </c>
      <c r="B74" s="36"/>
      <c r="C74" s="48" t="s">
        <v>25</v>
      </c>
      <c r="D74" s="48"/>
      <c r="E74" s="51"/>
      <c r="F74" s="48"/>
      <c r="G74" s="48"/>
      <c r="H74" s="51"/>
      <c r="I74" s="101"/>
      <c r="J74" s="48"/>
      <c r="K74" s="48"/>
      <c r="L74" s="53"/>
      <c r="M74" s="53"/>
      <c r="N74" s="53"/>
      <c r="O74" s="53"/>
      <c r="P74" s="53"/>
      <c r="Q74" s="53"/>
      <c r="R74" s="53"/>
      <c r="S74" s="54"/>
      <c r="T74" s="54"/>
    </row>
    <row r="75" spans="1:20" ht="148.5">
      <c r="A75" s="102">
        <v>1</v>
      </c>
      <c r="B75" s="130" t="s">
        <v>95</v>
      </c>
      <c r="C75" s="44" t="s">
        <v>79</v>
      </c>
      <c r="D75" s="43" t="s">
        <v>64</v>
      </c>
      <c r="E75" s="136" t="s">
        <v>26</v>
      </c>
      <c r="F75" s="76">
        <v>5000</v>
      </c>
      <c r="G75" s="96" t="s">
        <v>36</v>
      </c>
      <c r="H75" s="103"/>
      <c r="I75" s="150"/>
      <c r="J75" s="104"/>
      <c r="K75" s="105"/>
      <c r="L75" s="106">
        <v>0.08</v>
      </c>
      <c r="M75" s="107">
        <f>ROUND(K75*(1+L75),2)</f>
        <v>0</v>
      </c>
      <c r="N75" s="108">
        <f>ROUND(H75*K75,2)</f>
        <v>0</v>
      </c>
      <c r="O75" s="109">
        <f>ROUND(N75*(1+L75),2)</f>
        <v>0</v>
      </c>
      <c r="P75" s="28">
        <f>INT(H75*0.49)</f>
        <v>0</v>
      </c>
      <c r="Q75" s="29">
        <f t="shared" ref="Q75:Q76" si="28">P75*K75</f>
        <v>0</v>
      </c>
      <c r="R75" s="29">
        <f t="shared" ref="R75:R76" si="29">Q75*(1+L75)</f>
        <v>0</v>
      </c>
      <c r="S75" s="30">
        <f t="shared" ref="S75:S76" si="30">N75+Q75</f>
        <v>0</v>
      </c>
      <c r="T75" s="30">
        <f t="shared" ref="T75:T76" si="31">O75+R75</f>
        <v>0</v>
      </c>
    </row>
    <row r="76" spans="1:20" ht="148.5">
      <c r="A76" s="110">
        <v>2</v>
      </c>
      <c r="B76" s="130" t="s">
        <v>95</v>
      </c>
      <c r="C76" s="44" t="s">
        <v>79</v>
      </c>
      <c r="D76" s="43" t="s">
        <v>64</v>
      </c>
      <c r="E76" s="137" t="s">
        <v>31</v>
      </c>
      <c r="F76" s="76">
        <v>4000</v>
      </c>
      <c r="G76" s="96" t="s">
        <v>36</v>
      </c>
      <c r="H76" s="103"/>
      <c r="I76" s="150"/>
      <c r="J76" s="111"/>
      <c r="K76" s="112"/>
      <c r="L76" s="113">
        <v>0.08</v>
      </c>
      <c r="M76" s="107">
        <f>ROUND(K76*(1+L76),2)</f>
        <v>0</v>
      </c>
      <c r="N76" s="108">
        <f>ROUND(H76*K76,2)</f>
        <v>0</v>
      </c>
      <c r="O76" s="108">
        <f>ROUND(N76*(1+L76),2)</f>
        <v>0</v>
      </c>
      <c r="P76" s="28">
        <f>INT(H76*0.49)</f>
        <v>0</v>
      </c>
      <c r="Q76" s="29">
        <f t="shared" si="28"/>
        <v>0</v>
      </c>
      <c r="R76" s="29">
        <f t="shared" si="29"/>
        <v>0</v>
      </c>
      <c r="S76" s="30">
        <f t="shared" si="30"/>
        <v>0</v>
      </c>
      <c r="T76" s="30">
        <f t="shared" si="31"/>
        <v>0</v>
      </c>
    </row>
    <row r="77" spans="1:20" ht="16.5">
      <c r="A77" s="55"/>
      <c r="B77" s="37" t="str">
        <f>"Zadanie "&amp;COUNTIF(C$16:$C77,"=Razem")</f>
        <v>Zadanie 6</v>
      </c>
      <c r="C77" s="56" t="s">
        <v>7</v>
      </c>
      <c r="D77" s="57"/>
      <c r="E77" s="61"/>
      <c r="F77" s="59"/>
      <c r="G77" s="88"/>
      <c r="H77" s="114"/>
      <c r="I77" s="90"/>
      <c r="J77" s="59"/>
      <c r="K77" s="115"/>
      <c r="L77" s="59"/>
      <c r="M77" s="59"/>
      <c r="N77" s="63">
        <f>SUM(N75:N76)</f>
        <v>0</v>
      </c>
      <c r="O77" s="64">
        <f>SUM(O75:O76)</f>
        <v>0</v>
      </c>
      <c r="P77" s="31"/>
      <c r="Q77" s="64">
        <f>SUM(Q75:Q76)</f>
        <v>0</v>
      </c>
      <c r="R77" s="64">
        <f>SUM(R75:R76)</f>
        <v>0</v>
      </c>
      <c r="S77" s="116">
        <f>SUM(S75:S76)</f>
        <v>0</v>
      </c>
      <c r="T77" s="116">
        <f>SUM(T75:T76)</f>
        <v>0</v>
      </c>
    </row>
    <row r="78" spans="1:20" ht="16.5">
      <c r="A78" s="32" t="s">
        <v>32</v>
      </c>
      <c r="B78" s="38" t="s">
        <v>113</v>
      </c>
      <c r="C78" s="56"/>
      <c r="D78" s="57"/>
      <c r="E78" s="61"/>
      <c r="F78" s="58"/>
      <c r="G78" s="59"/>
      <c r="H78" s="60"/>
      <c r="I78" s="58"/>
      <c r="J78" s="61"/>
      <c r="K78" s="62"/>
      <c r="L78" s="59"/>
      <c r="M78" s="61"/>
      <c r="N78" s="63"/>
      <c r="O78" s="64"/>
      <c r="P78" s="31"/>
      <c r="Q78" s="31"/>
      <c r="R78" s="31"/>
      <c r="S78" s="65"/>
      <c r="T78" s="65"/>
    </row>
    <row r="79" spans="1:20" ht="15" customHeight="1">
      <c r="A79" s="32"/>
      <c r="B79" s="32" t="s">
        <v>121</v>
      </c>
      <c r="C79" s="56"/>
      <c r="D79" s="57"/>
      <c r="E79" s="61"/>
      <c r="F79" s="58"/>
      <c r="G79" s="59"/>
      <c r="H79" s="60"/>
      <c r="I79" s="58"/>
      <c r="J79" s="61"/>
      <c r="K79" s="62"/>
      <c r="L79" s="59"/>
      <c r="M79" s="61"/>
      <c r="N79" s="63"/>
      <c r="O79" s="64"/>
      <c r="P79" s="31"/>
      <c r="Q79" s="31"/>
      <c r="R79" s="31"/>
      <c r="S79" s="65"/>
      <c r="T79" s="65"/>
    </row>
    <row r="80" spans="1:20" ht="16.5">
      <c r="A80" s="32"/>
      <c r="B80" s="32" t="s">
        <v>104</v>
      </c>
      <c r="C80" s="56"/>
      <c r="D80" s="57"/>
      <c r="E80" s="61"/>
      <c r="F80" s="58"/>
      <c r="G80" s="59"/>
      <c r="H80" s="60"/>
      <c r="I80" s="58"/>
      <c r="J80" s="61"/>
      <c r="K80" s="62"/>
      <c r="L80" s="59"/>
      <c r="M80" s="61"/>
      <c r="N80" s="63"/>
      <c r="O80" s="64"/>
      <c r="P80" s="31"/>
      <c r="Q80" s="65"/>
      <c r="R80" s="65"/>
      <c r="S80" s="66"/>
      <c r="T80" s="66"/>
    </row>
    <row r="81" spans="1:20" ht="16.5">
      <c r="A81" s="32"/>
      <c r="B81" s="32" t="s">
        <v>105</v>
      </c>
      <c r="C81" s="56"/>
      <c r="D81" s="57"/>
      <c r="E81" s="61"/>
      <c r="F81" s="58"/>
      <c r="G81" s="59"/>
      <c r="H81" s="60"/>
      <c r="I81" s="58"/>
      <c r="J81" s="61"/>
      <c r="K81" s="62"/>
      <c r="L81" s="59"/>
      <c r="M81" s="61"/>
      <c r="N81" s="63"/>
      <c r="O81" s="64"/>
      <c r="P81" s="31"/>
      <c r="Q81" s="65"/>
      <c r="R81" s="65"/>
      <c r="S81" s="66"/>
      <c r="T81" s="66"/>
    </row>
    <row r="82" spans="1:20" ht="16.5">
      <c r="A82" s="32"/>
      <c r="B82" s="32" t="s">
        <v>106</v>
      </c>
      <c r="C82" s="56"/>
      <c r="D82" s="57"/>
      <c r="E82" s="61"/>
      <c r="F82" s="58"/>
      <c r="G82" s="59"/>
      <c r="H82" s="60"/>
      <c r="I82" s="58"/>
      <c r="J82" s="61"/>
      <c r="K82" s="62"/>
      <c r="L82" s="59"/>
      <c r="M82" s="61"/>
      <c r="N82" s="63"/>
      <c r="O82" s="64"/>
      <c r="P82" s="31"/>
      <c r="Q82" s="65"/>
      <c r="R82" s="65"/>
      <c r="S82" s="66"/>
      <c r="T82" s="66"/>
    </row>
    <row r="83" spans="1:20" ht="16.5">
      <c r="A83" s="32"/>
      <c r="B83" s="32" t="s">
        <v>107</v>
      </c>
      <c r="C83" s="56"/>
      <c r="D83" s="57"/>
      <c r="E83" s="61"/>
      <c r="F83" s="58"/>
      <c r="G83" s="59"/>
      <c r="H83" s="60"/>
      <c r="I83" s="58"/>
      <c r="J83" s="61"/>
      <c r="K83" s="62"/>
      <c r="L83" s="59"/>
      <c r="M83" s="61"/>
      <c r="N83" s="63"/>
      <c r="O83" s="64"/>
      <c r="P83" s="31"/>
      <c r="Q83" s="65"/>
      <c r="R83" s="65"/>
      <c r="S83" s="66"/>
      <c r="T83" s="66"/>
    </row>
    <row r="84" spans="1:20" ht="16.5">
      <c r="A84" s="32"/>
      <c r="B84" s="39" t="s">
        <v>108</v>
      </c>
      <c r="C84" s="56"/>
      <c r="D84" s="57"/>
      <c r="E84" s="61"/>
      <c r="F84" s="58"/>
      <c r="G84" s="59"/>
      <c r="H84" s="60"/>
      <c r="I84" s="58"/>
      <c r="J84" s="61"/>
      <c r="K84" s="62"/>
      <c r="L84" s="59"/>
      <c r="M84" s="61"/>
      <c r="N84" s="63"/>
      <c r="O84" s="64"/>
      <c r="P84" s="31"/>
      <c r="Q84" s="65"/>
      <c r="R84" s="65"/>
      <c r="S84" s="66"/>
      <c r="T84" s="66"/>
    </row>
    <row r="85" spans="1:20" ht="16.5">
      <c r="A85" s="32"/>
      <c r="B85" s="39" t="s">
        <v>118</v>
      </c>
      <c r="C85" s="56"/>
      <c r="D85" s="57"/>
      <c r="E85" s="61"/>
      <c r="F85" s="58"/>
      <c r="G85" s="59"/>
      <c r="H85" s="60"/>
      <c r="I85" s="58"/>
      <c r="J85" s="61"/>
      <c r="K85" s="62"/>
      <c r="L85" s="59"/>
      <c r="M85" s="61"/>
      <c r="N85" s="63"/>
      <c r="O85" s="64"/>
      <c r="P85" s="31"/>
      <c r="Q85" s="65"/>
      <c r="R85" s="65"/>
      <c r="S85" s="66"/>
      <c r="T85" s="66"/>
    </row>
    <row r="86" spans="1:20" ht="16.5">
      <c r="A86" s="55"/>
      <c r="C86" s="56"/>
      <c r="D86" s="57"/>
      <c r="E86" s="61"/>
      <c r="F86" s="58"/>
      <c r="G86" s="59"/>
      <c r="H86" s="60"/>
      <c r="I86" s="58"/>
      <c r="J86" s="61"/>
      <c r="K86" s="62"/>
      <c r="L86" s="59"/>
      <c r="M86" s="61"/>
      <c r="N86" s="63"/>
      <c r="O86" s="64"/>
      <c r="P86" s="31"/>
      <c r="Q86" s="65"/>
      <c r="R86" s="65"/>
      <c r="S86" s="66"/>
      <c r="T86" s="66"/>
    </row>
    <row r="87" spans="1:20" ht="16.5">
      <c r="A87" s="117"/>
      <c r="C87" s="86"/>
      <c r="D87" s="85"/>
      <c r="E87" s="134"/>
      <c r="F87" s="87"/>
      <c r="G87" s="88"/>
      <c r="H87" s="89"/>
      <c r="I87" s="90"/>
      <c r="J87" s="88"/>
      <c r="K87" s="91"/>
      <c r="L87" s="92"/>
      <c r="M87" s="93"/>
      <c r="N87" s="94"/>
      <c r="O87" s="94"/>
      <c r="P87" s="31"/>
      <c r="Q87" s="31"/>
      <c r="R87" s="31"/>
      <c r="S87" s="95"/>
      <c r="T87" s="95"/>
    </row>
    <row r="88" spans="1:20" ht="16.5">
      <c r="A88" s="47" t="str">
        <f>B90</f>
        <v>Zadanie 7</v>
      </c>
      <c r="B88" s="36"/>
      <c r="C88" s="48" t="s">
        <v>28</v>
      </c>
      <c r="D88" s="48"/>
      <c r="E88" s="51"/>
      <c r="F88" s="48"/>
      <c r="G88" s="48"/>
      <c r="H88" s="48"/>
      <c r="I88" s="48"/>
      <c r="J88" s="51"/>
      <c r="K88" s="101"/>
      <c r="L88" s="48"/>
      <c r="M88" s="48"/>
      <c r="N88" s="53"/>
      <c r="O88" s="53"/>
      <c r="P88" s="53"/>
      <c r="Q88" s="53"/>
      <c r="R88" s="53"/>
      <c r="S88" s="53"/>
      <c r="T88" s="53"/>
    </row>
    <row r="89" spans="1:20" ht="284.25" customHeight="1">
      <c r="A89" s="118">
        <v>1</v>
      </c>
      <c r="B89" s="129" t="s">
        <v>85</v>
      </c>
      <c r="C89" s="45" t="s">
        <v>89</v>
      </c>
      <c r="D89" s="45" t="s">
        <v>80</v>
      </c>
      <c r="E89" s="138" t="s">
        <v>27</v>
      </c>
      <c r="F89" s="76">
        <v>270000</v>
      </c>
      <c r="G89" s="152"/>
      <c r="H89" s="119"/>
      <c r="I89" s="151"/>
      <c r="J89" s="120"/>
      <c r="K89" s="121"/>
      <c r="L89" s="122">
        <v>0.08</v>
      </c>
      <c r="M89" s="107">
        <f>ROUND(K89*(1+L89),2)</f>
        <v>0</v>
      </c>
      <c r="N89" s="108">
        <f>ROUND(I89*K89,2)</f>
        <v>0</v>
      </c>
      <c r="O89" s="108">
        <f>ROUND(N89*(1+L89),2)</f>
        <v>0</v>
      </c>
      <c r="P89" s="28">
        <f>INT(H89*0.49)</f>
        <v>0</v>
      </c>
      <c r="Q89" s="29">
        <f>P89*K89</f>
        <v>0</v>
      </c>
      <c r="R89" s="29">
        <f>Q89*(1+L89)</f>
        <v>0</v>
      </c>
      <c r="S89" s="30">
        <f>N89+Q89</f>
        <v>0</v>
      </c>
      <c r="T89" s="30">
        <f>O89+R89</f>
        <v>0</v>
      </c>
    </row>
    <row r="90" spans="1:20" ht="16.5">
      <c r="A90" s="55"/>
      <c r="B90" s="46" t="str">
        <f>"Zadanie "&amp;COUNTIF(C$16:$C90,"=Razem")</f>
        <v>Zadanie 7</v>
      </c>
      <c r="C90" s="123" t="s">
        <v>7</v>
      </c>
      <c r="D90" s="59"/>
      <c r="E90" s="61"/>
      <c r="F90" s="59"/>
      <c r="G90" s="88"/>
      <c r="H90" s="89"/>
      <c r="I90" s="59"/>
      <c r="J90" s="61"/>
      <c r="K90" s="115"/>
      <c r="L90" s="59"/>
      <c r="M90" s="59"/>
      <c r="N90" s="63">
        <f>SUM(N89)</f>
        <v>0</v>
      </c>
      <c r="O90" s="64">
        <f>SUM(O89)</f>
        <v>0</v>
      </c>
      <c r="P90" s="31"/>
      <c r="Q90" s="64">
        <f>SUM(Q89)</f>
        <v>0</v>
      </c>
      <c r="R90" s="64">
        <f t="shared" ref="R90" si="32">SUM(R89)</f>
        <v>0</v>
      </c>
      <c r="S90" s="116">
        <f>SUM(S89)</f>
        <v>0</v>
      </c>
      <c r="T90" s="116">
        <f>SUM(T89)</f>
        <v>0</v>
      </c>
    </row>
    <row r="91" spans="1:20" ht="16.5">
      <c r="A91" s="32" t="s">
        <v>32</v>
      </c>
      <c r="B91" s="38" t="s">
        <v>114</v>
      </c>
      <c r="C91" s="56"/>
      <c r="D91" s="57"/>
      <c r="E91" s="61"/>
      <c r="F91" s="58"/>
      <c r="G91" s="59"/>
      <c r="H91" s="60"/>
      <c r="I91" s="58"/>
      <c r="J91" s="61"/>
      <c r="K91" s="62"/>
      <c r="L91" s="59"/>
      <c r="M91" s="61"/>
      <c r="N91" s="63"/>
      <c r="O91" s="64"/>
      <c r="P91" s="31"/>
      <c r="Q91" s="31"/>
      <c r="R91" s="31"/>
      <c r="S91" s="65"/>
      <c r="T91" s="65"/>
    </row>
    <row r="92" spans="1:20" ht="15" customHeight="1">
      <c r="A92" s="32"/>
      <c r="B92" s="32" t="s">
        <v>121</v>
      </c>
      <c r="C92" s="56"/>
      <c r="D92" s="57"/>
      <c r="E92" s="61"/>
      <c r="F92" s="58"/>
      <c r="G92" s="59"/>
      <c r="H92" s="60"/>
      <c r="I92" s="58"/>
      <c r="J92" s="61"/>
      <c r="K92" s="62"/>
      <c r="L92" s="59"/>
      <c r="M92" s="61"/>
      <c r="N92" s="63"/>
      <c r="O92" s="64"/>
      <c r="P92" s="31"/>
      <c r="Q92" s="31"/>
      <c r="R92" s="31"/>
      <c r="S92" s="124"/>
      <c r="T92" s="124"/>
    </row>
    <row r="93" spans="1:20" ht="16.5">
      <c r="A93" s="32"/>
      <c r="B93" s="32" t="s">
        <v>104</v>
      </c>
      <c r="C93" s="56"/>
      <c r="D93" s="57"/>
      <c r="E93" s="61"/>
      <c r="F93" s="58"/>
      <c r="G93" s="59"/>
      <c r="H93" s="60"/>
      <c r="I93" s="58"/>
      <c r="J93" s="61"/>
      <c r="K93" s="62"/>
      <c r="L93" s="59"/>
      <c r="M93" s="61"/>
      <c r="N93" s="63"/>
      <c r="O93" s="64"/>
      <c r="P93" s="31"/>
      <c r="Q93" s="124"/>
      <c r="R93" s="124"/>
      <c r="S93" s="125"/>
      <c r="T93" s="125"/>
    </row>
    <row r="94" spans="1:20" ht="16.5">
      <c r="A94" s="32"/>
      <c r="B94" s="32" t="s">
        <v>105</v>
      </c>
      <c r="C94" s="56"/>
      <c r="D94" s="57"/>
      <c r="E94" s="61"/>
      <c r="F94" s="58"/>
      <c r="G94" s="59"/>
      <c r="H94" s="60"/>
      <c r="I94" s="58"/>
      <c r="J94" s="61"/>
      <c r="K94" s="62"/>
      <c r="L94" s="59"/>
      <c r="M94" s="61"/>
      <c r="N94" s="63"/>
      <c r="O94" s="64"/>
      <c r="P94" s="31"/>
      <c r="Q94" s="124"/>
      <c r="R94" s="124"/>
      <c r="S94" s="125"/>
      <c r="T94" s="125"/>
    </row>
    <row r="95" spans="1:20" ht="16.5">
      <c r="A95" s="32"/>
      <c r="B95" s="32" t="s">
        <v>106</v>
      </c>
      <c r="C95" s="56"/>
      <c r="D95" s="57"/>
      <c r="E95" s="61"/>
      <c r="F95" s="58"/>
      <c r="G95" s="59"/>
      <c r="H95" s="60"/>
      <c r="I95" s="58"/>
      <c r="J95" s="61"/>
      <c r="K95" s="62"/>
      <c r="L95" s="59"/>
      <c r="M95" s="61"/>
      <c r="N95" s="63"/>
      <c r="O95" s="64"/>
      <c r="P95" s="31"/>
      <c r="Q95" s="124"/>
      <c r="R95" s="124"/>
      <c r="S95" s="125"/>
      <c r="T95" s="125"/>
    </row>
    <row r="96" spans="1:20" ht="16.5">
      <c r="A96" s="32"/>
      <c r="B96" s="32" t="s">
        <v>107</v>
      </c>
      <c r="C96" s="56"/>
      <c r="D96" s="57"/>
      <c r="E96" s="61"/>
      <c r="F96" s="58"/>
      <c r="G96" s="59"/>
      <c r="H96" s="60"/>
      <c r="I96" s="58"/>
      <c r="J96" s="61"/>
      <c r="K96" s="62"/>
      <c r="L96" s="59"/>
      <c r="M96" s="61"/>
      <c r="N96" s="63"/>
      <c r="O96" s="64"/>
      <c r="P96" s="31"/>
      <c r="Q96" s="124"/>
      <c r="R96" s="124"/>
      <c r="S96" s="125"/>
      <c r="T96" s="125"/>
    </row>
    <row r="97" spans="1:20" ht="16.5">
      <c r="A97" s="32"/>
      <c r="B97" s="39" t="s">
        <v>108</v>
      </c>
      <c r="C97" s="56"/>
      <c r="D97" s="57"/>
      <c r="E97" s="61"/>
      <c r="F97" s="58"/>
      <c r="G97" s="59"/>
      <c r="H97" s="60"/>
      <c r="I97" s="58"/>
      <c r="J97" s="61"/>
      <c r="K97" s="62"/>
      <c r="L97" s="59"/>
      <c r="M97" s="61"/>
      <c r="N97" s="63"/>
      <c r="O97" s="64"/>
      <c r="P97" s="31"/>
      <c r="Q97" s="124"/>
      <c r="R97" s="124"/>
      <c r="S97" s="125"/>
      <c r="T97" s="125"/>
    </row>
    <row r="98" spans="1:20" ht="16.5">
      <c r="A98" s="32"/>
      <c r="B98" s="39" t="s">
        <v>118</v>
      </c>
      <c r="C98" s="56"/>
      <c r="D98" s="57"/>
      <c r="E98" s="61"/>
      <c r="F98" s="58"/>
      <c r="G98" s="59"/>
      <c r="H98" s="60"/>
      <c r="I98" s="58"/>
      <c r="J98" s="61"/>
      <c r="K98" s="62"/>
      <c r="L98" s="59"/>
      <c r="M98" s="61"/>
      <c r="N98" s="63"/>
      <c r="O98" s="64"/>
      <c r="P98" s="31"/>
      <c r="Q98" s="124"/>
      <c r="R98" s="124"/>
      <c r="S98" s="125"/>
      <c r="T98" s="125"/>
    </row>
    <row r="99" spans="1:20">
      <c r="A99" s="17"/>
    </row>
  </sheetData>
  <autoFilter ref="K1:K99" xr:uid="{00000000-0009-0000-0000-000000000000}"/>
  <mergeCells count="1">
    <mergeCell ref="B12:T12"/>
  </mergeCells>
  <phoneticPr fontId="35" type="noConversion"/>
  <pageMargins left="0.31496062992125984" right="0.35433070866141736" top="0.74803149606299213" bottom="0.74803149606299213" header="0.31496062992125984" footer="0.31496062992125984"/>
  <pageSetup paperSize="9" scale="47" fitToHeight="0" orientation="landscape" blackAndWhite="1" horizontalDpi="300" verticalDpi="300" r:id="rId1"/>
  <headerFooter>
    <oddHeader>&amp;L&amp;"Czcionka tekstu podstawowego,Pogrubiony"Nr sprawy 93/2024&amp;C&amp;"Czcionka tekstu podstawowego,Pogrubiony"FORMULARZ CENOWY&amp;R&amp;"Czcionka tekstu podstawowego,Pogrubiony"Załącznik nr 2 .do SWZ</oddHeader>
    <oddFooter>Strona &amp;P z &amp;N</oddFooter>
  </headerFooter>
  <rowBreaks count="6" manualBreakCount="6">
    <brk id="27" max="19" man="1"/>
    <brk id="41" max="19" man="1"/>
    <brk id="57" max="19" man="1"/>
    <brk id="65" max="19" man="1"/>
    <brk id="73" max="19" man="1"/>
    <brk id="87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Zadania</vt:lpstr>
      <vt:lpstr>Zadania!Print_Area</vt:lpstr>
      <vt:lpstr>Zadania!Print_Titles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10 wsk</cp:lastModifiedBy>
  <cp:lastPrinted>2024-08-05T11:11:48Z</cp:lastPrinted>
  <dcterms:created xsi:type="dcterms:W3CDTF">2023-02-17T08:07:13Z</dcterms:created>
  <dcterms:modified xsi:type="dcterms:W3CDTF">2024-08-05T11:11:50Z</dcterms:modified>
</cp:coreProperties>
</file>