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6225EC9-B0DF-4EA8-95F7-FACC93E756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ersja ostateczn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5" i="2" l="1"/>
  <c r="M32" i="2"/>
  <c r="M29" i="2"/>
  <c r="M19" i="2"/>
  <c r="M20" i="2"/>
  <c r="M21" i="2"/>
  <c r="M22" i="2"/>
  <c r="M23" i="2"/>
  <c r="M24" i="2"/>
  <c r="M25" i="2"/>
  <c r="M26" i="2"/>
  <c r="M18" i="2"/>
  <c r="M5" i="2"/>
  <c r="M6" i="2"/>
  <c r="M7" i="2"/>
  <c r="M8" i="2"/>
  <c r="M9" i="2"/>
  <c r="M10" i="2"/>
  <c r="M11" i="2"/>
  <c r="M12" i="2"/>
  <c r="M13" i="2"/>
  <c r="M14" i="2"/>
  <c r="M15" i="2"/>
  <c r="M4" i="2"/>
  <c r="N35" i="2" l="1"/>
  <c r="O35" i="2" s="1"/>
  <c r="N32" i="2"/>
  <c r="O32" i="2" s="1"/>
  <c r="N18" i="2" l="1"/>
  <c r="O18" i="2" s="1"/>
  <c r="N19" i="2"/>
  <c r="O19" i="2" s="1"/>
  <c r="N20" i="2"/>
  <c r="O20" i="2" s="1"/>
  <c r="N21" i="2"/>
  <c r="O21" i="2" s="1"/>
  <c r="N22" i="2"/>
  <c r="O22" i="2" s="1"/>
  <c r="N23" i="2"/>
  <c r="O23" i="2" s="1"/>
  <c r="N24" i="2"/>
  <c r="O24" i="2" s="1"/>
  <c r="N25" i="2"/>
  <c r="O25" i="2" s="1"/>
  <c r="N26" i="2"/>
  <c r="O26" i="2" s="1"/>
  <c r="O27" i="2" l="1"/>
  <c r="N27" i="2"/>
  <c r="N5" i="2" l="1"/>
  <c r="O5" i="2" s="1"/>
  <c r="N6" i="2"/>
  <c r="O6" i="2" s="1"/>
  <c r="N7" i="2"/>
  <c r="O7" i="2" s="1"/>
  <c r="N8" i="2"/>
  <c r="O8" i="2" s="1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15" i="2"/>
  <c r="O15" i="2" s="1"/>
  <c r="N4" i="2"/>
  <c r="O4" i="2" s="1"/>
  <c r="O16" i="2" l="1"/>
  <c r="N16" i="2"/>
  <c r="J4" i="2" l="1"/>
  <c r="N29" i="2"/>
  <c r="N37" i="2" s="1"/>
  <c r="O29" i="2" l="1"/>
  <c r="O37" i="2" s="1"/>
</calcChain>
</file>

<file path=xl/sharedStrings.xml><?xml version="1.0" encoding="utf-8"?>
<sst xmlns="http://schemas.openxmlformats.org/spreadsheetml/2006/main" count="152" uniqueCount="86">
  <si>
    <t>Jodek sodowy do celów terapeutycznych o aktywnościach:</t>
  </si>
  <si>
    <t>120 MBq</t>
  </si>
  <si>
    <t>kaps.</t>
  </si>
  <si>
    <t>200 MBq</t>
  </si>
  <si>
    <t>240 MBq</t>
  </si>
  <si>
    <t>280 MBq</t>
  </si>
  <si>
    <t>400 MBq</t>
  </si>
  <si>
    <t>600 MBq</t>
  </si>
  <si>
    <t>800 MBq</t>
  </si>
  <si>
    <t>szt.</t>
  </si>
  <si>
    <t>Wartość brutto</t>
  </si>
  <si>
    <t>zest.</t>
  </si>
  <si>
    <t>4 MBq</t>
  </si>
  <si>
    <t>Zadanie 1</t>
  </si>
  <si>
    <t>Zadanie 2</t>
  </si>
  <si>
    <t>Zadanie 3</t>
  </si>
  <si>
    <t>fiol.</t>
  </si>
  <si>
    <t>80 MBq</t>
  </si>
  <si>
    <t xml:space="preserve">Chlorek Samaru Sm-153 do celów terapeutycznych </t>
  </si>
  <si>
    <t>L.p.</t>
  </si>
  <si>
    <t>Nazwa substancji czynnej</t>
  </si>
  <si>
    <t>Postać</t>
  </si>
  <si>
    <t>Zawartość opakowania</t>
  </si>
  <si>
    <t>Ilość opakowań 24 miesiące</t>
  </si>
  <si>
    <t>J.m.</t>
  </si>
  <si>
    <t xml:space="preserve">Nazwa  handlowa wycenionego leku, postać,dawka, ilość w opakowaniu </t>
  </si>
  <si>
    <t>Kod EAN lub inny kod odpowiadajacy kodowi EAN</t>
  </si>
  <si>
    <t>Cena netto</t>
  </si>
  <si>
    <t xml:space="preserve"> % VAT</t>
  </si>
  <si>
    <t>Cena brutto</t>
  </si>
  <si>
    <t>Wartość netto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</si>
  <si>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</si>
  <si>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</si>
  <si>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</si>
  <si>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</si>
  <si>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</si>
  <si>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</si>
  <si>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</si>
  <si>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</si>
  <si>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</si>
  <si>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</si>
  <si>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</si>
  <si>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</si>
  <si>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</si>
  <si>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</si>
  <si>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</si>
  <si>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Razem</t>
  </si>
  <si>
    <t>20 mg</t>
  </si>
  <si>
    <t>5 mg</t>
  </si>
  <si>
    <t>op.</t>
  </si>
  <si>
    <t>6 fiol.</t>
  </si>
  <si>
    <t>1 fiol.</t>
  </si>
  <si>
    <t>1 mg</t>
  </si>
  <si>
    <t>13,25 mg</t>
  </si>
  <si>
    <t>13,4 mg</t>
  </si>
  <si>
    <t>Generator 99Mo/99mTc</t>
  </si>
  <si>
    <t xml:space="preserve">Cytrynian Itru 90Y roztwór koloidalny </t>
  </si>
  <si>
    <t>Dawka/ Moc</t>
  </si>
  <si>
    <t>aktywność 1110 MBq</t>
  </si>
  <si>
    <t>altywność 4.0 GBq</t>
  </si>
  <si>
    <t>aktywność 555MBq</t>
  </si>
  <si>
    <t>Zadanie 4</t>
  </si>
  <si>
    <t>Zestaw do scyntygrafii wątroby Koloid Cynawy</t>
  </si>
  <si>
    <t>1 kaps.</t>
  </si>
  <si>
    <t>Zadanie 5</t>
  </si>
  <si>
    <t>Chlorek Strontu do celów terapeutycznych 89Sr (aktywność 37 MBq)</t>
  </si>
  <si>
    <t>aktywność 37 MBq</t>
  </si>
  <si>
    <t>1 fiol</t>
  </si>
  <si>
    <t>0,17 mg</t>
  </si>
  <si>
    <t xml:space="preserve">Zestaw do scyntygrafii limfoscyntygrafii </t>
  </si>
  <si>
    <t>Zestawy do scyntygrafii</t>
  </si>
  <si>
    <t>Limfoscyntygrafia</t>
  </si>
  <si>
    <t>Scyntygrafia wątroby</t>
  </si>
  <si>
    <t>Chlorek strontu</t>
  </si>
  <si>
    <t>Jodek sodowy</t>
  </si>
  <si>
    <t>Zestaw do scyntygrafii nerek dynamicznej</t>
  </si>
  <si>
    <t>Zestaw do scyntygrafii nerek statycznej</t>
  </si>
  <si>
    <t>Zestaw do scyntygrafii dróg żółciowych i wątroby</t>
  </si>
  <si>
    <t>Zestaw do scyntygrafii układu kostnego</t>
  </si>
  <si>
    <t xml:space="preserve">Zestaw do scyntygrafii serca </t>
  </si>
  <si>
    <t xml:space="preserve">Zestaw do scyntygrafii mózgu </t>
  </si>
  <si>
    <t xml:space="preserve">Zestaw do scyntygrafii płuc </t>
  </si>
  <si>
    <t>Zestaw do scyntygrafii puli krwi</t>
  </si>
  <si>
    <t>0,5mg</t>
  </si>
  <si>
    <t>aktywność 15 GBq (akt. kalkulow. na środy)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</si>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</sst>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&quot;Zadanie&quot;\ General"/>
    <numFmt numFmtId="165" formatCode="#,##0.00\ &quot;zł&quot;"/>
  </numFmts>
  <fonts count="15">
    <font>
      <sz val="10"/>
      <name val="Arial CE"/>
      <family val="2"/>
      <charset val="238"/>
    </font>
    <font>
      <sz val="8"/>
      <name val="Arial CE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</font>
    <font>
      <sz val="11"/>
      <color theme="1"/>
      <name val="Czcionka tekstu podstawowego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11"/>
      <name val="Arial"/>
      <family val="2"/>
      <charset val="238"/>
    </font>
    <font>
      <i/>
      <sz val="11"/>
      <name val="Arial Narrow"/>
      <family val="2"/>
      <charset val="238"/>
    </font>
    <font>
      <b/>
      <i/>
      <sz val="1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2" fillId="0" borderId="0"/>
    <xf numFmtId="0" fontId="3" fillId="0" borderId="0" applyBorder="0"/>
    <xf numFmtId="0" fontId="3" fillId="0" borderId="0" applyBorder="0"/>
    <xf numFmtId="0" fontId="3" fillId="0" borderId="0" applyBorder="0"/>
    <xf numFmtId="0" fontId="3" fillId="0" borderId="0" applyBorder="0"/>
    <xf numFmtId="0" fontId="3" fillId="0" borderId="0" applyBorder="0"/>
    <xf numFmtId="44" fontId="4" fillId="0" borderId="0" applyFont="0" applyFill="0" applyBorder="0" applyAlignment="0" applyProtection="0"/>
  </cellStyleXfs>
  <cellXfs count="129">
    <xf numFmtId="0" fontId="0" fillId="0" borderId="0" xfId="0"/>
    <xf numFmtId="0" fontId="7" fillId="0" borderId="0" xfId="0" applyFont="1"/>
    <xf numFmtId="0" fontId="8" fillId="2" borderId="4" xfId="0" applyFont="1" applyFill="1" applyBorder="1" applyAlignment="1">
      <alignment vertical="center"/>
    </xf>
    <xf numFmtId="0" fontId="8" fillId="2" borderId="10" xfId="0" applyFont="1" applyFill="1" applyBorder="1" applyAlignment="1">
      <alignment vertical="center"/>
    </xf>
    <xf numFmtId="9" fontId="8" fillId="2" borderId="4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" fontId="10" fillId="5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9" fontId="9" fillId="0" borderId="2" xfId="0" applyNumberFormat="1" applyFont="1" applyBorder="1" applyAlignment="1" applyProtection="1">
      <alignment horizontal="center" vertical="center" wrapText="1"/>
      <protection locked="0"/>
    </xf>
    <xf numFmtId="165" fontId="9" fillId="0" borderId="2" xfId="0" applyNumberFormat="1" applyFont="1" applyBorder="1" applyAlignment="1">
      <alignment horizontal="right" vertical="center" wrapText="1"/>
    </xf>
    <xf numFmtId="165" fontId="9" fillId="0" borderId="2" xfId="0" applyNumberFormat="1" applyFont="1" applyBorder="1" applyAlignment="1" applyProtection="1">
      <alignment horizontal="right" vertical="center" wrapText="1"/>
      <protection locked="0"/>
    </xf>
    <xf numFmtId="0" fontId="9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" fontId="10" fillId="5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 applyProtection="1">
      <alignment horizontal="right" vertical="center" wrapText="1"/>
      <protection locked="0"/>
    </xf>
    <xf numFmtId="9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" fontId="10" fillId="5" borderId="3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165" fontId="9" fillId="0" borderId="3" xfId="0" applyNumberFormat="1" applyFont="1" applyBorder="1" applyAlignment="1" applyProtection="1">
      <alignment horizontal="right" vertical="center" wrapText="1"/>
      <protection locked="0"/>
    </xf>
    <xf numFmtId="0" fontId="8" fillId="0" borderId="5" xfId="0" applyFont="1" applyBorder="1" applyAlignment="1">
      <alignment vertical="center"/>
    </xf>
    <xf numFmtId="0" fontId="8" fillId="0" borderId="4" xfId="1" applyFont="1" applyBorder="1" applyAlignment="1">
      <alignment vertical="center" wrapText="1" shrinkToFit="1"/>
    </xf>
    <xf numFmtId="0" fontId="8" fillId="0" borderId="8" xfId="0" applyFont="1" applyBorder="1" applyAlignment="1">
      <alignment vertical="center" wrapText="1" shrinkToFi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vertical="center" wrapText="1"/>
    </xf>
    <xf numFmtId="9" fontId="8" fillId="0" borderId="4" xfId="0" applyNumberFormat="1" applyFont="1" applyBorder="1" applyAlignment="1">
      <alignment vertical="center" wrapText="1"/>
    </xf>
    <xf numFmtId="165" fontId="9" fillId="0" borderId="4" xfId="0" applyNumberFormat="1" applyFont="1" applyBorder="1" applyAlignment="1">
      <alignment horizontal="center" vertical="center" wrapText="1"/>
    </xf>
    <xf numFmtId="165" fontId="8" fillId="0" borderId="4" xfId="0" applyNumberFormat="1" applyFont="1" applyBorder="1" applyAlignment="1">
      <alignment vertical="center" wrapText="1"/>
    </xf>
    <xf numFmtId="165" fontId="8" fillId="0" borderId="4" xfId="0" applyNumberFormat="1" applyFont="1" applyBorder="1" applyAlignment="1" applyProtection="1">
      <alignment vertical="center" wrapText="1"/>
      <protection locked="0"/>
    </xf>
    <xf numFmtId="164" fontId="8" fillId="2" borderId="4" xfId="0" applyNumberFormat="1" applyFont="1" applyFill="1" applyBorder="1" applyAlignment="1">
      <alignment horizontal="left" vertical="center"/>
    </xf>
    <xf numFmtId="164" fontId="11" fillId="2" borderId="4" xfId="0" applyNumberFormat="1" applyFont="1" applyFill="1" applyBorder="1" applyAlignment="1">
      <alignment horizontal="left" vertical="center"/>
    </xf>
    <xf numFmtId="164" fontId="9" fillId="2" borderId="4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left" vertical="center"/>
    </xf>
    <xf numFmtId="9" fontId="8" fillId="2" borderId="4" xfId="0" applyNumberFormat="1" applyFont="1" applyFill="1" applyBorder="1" applyAlignment="1">
      <alignment horizontal="left" vertical="center"/>
    </xf>
    <xf numFmtId="165" fontId="9" fillId="2" borderId="11" xfId="0" applyNumberFormat="1" applyFont="1" applyFill="1" applyBorder="1" applyAlignment="1">
      <alignment horizontal="center" vertical="center" wrapText="1"/>
    </xf>
    <xf numFmtId="165" fontId="8" fillId="2" borderId="4" xfId="0" applyNumberFormat="1" applyFont="1" applyFill="1" applyBorder="1" applyAlignment="1">
      <alignment horizontal="left" vertical="center"/>
    </xf>
    <xf numFmtId="165" fontId="8" fillId="2" borderId="4" xfId="0" applyNumberFormat="1" applyFont="1" applyFill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165" fontId="9" fillId="0" borderId="6" xfId="0" applyNumberFormat="1" applyFont="1" applyBorder="1" applyAlignment="1">
      <alignment horizontal="right" vertical="center" wrapText="1"/>
    </xf>
    <xf numFmtId="165" fontId="9" fillId="0" borderId="2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65" fontId="9" fillId="0" borderId="3" xfId="0" applyNumberFormat="1" applyFont="1" applyBorder="1" applyAlignment="1">
      <alignment horizontal="right" vertical="center" wrapText="1"/>
    </xf>
    <xf numFmtId="165" fontId="9" fillId="0" borderId="1" xfId="0" applyNumberFormat="1" applyFont="1" applyBorder="1" applyAlignment="1">
      <alignment vertical="center"/>
    </xf>
    <xf numFmtId="4" fontId="9" fillId="0" borderId="3" xfId="0" applyNumberFormat="1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165" fontId="9" fillId="0" borderId="3" xfId="0" applyNumberFormat="1" applyFont="1" applyBorder="1" applyAlignment="1">
      <alignment vertical="center"/>
    </xf>
    <xf numFmtId="0" fontId="9" fillId="0" borderId="5" xfId="0" applyFont="1" applyBorder="1" applyAlignment="1">
      <alignment horizontal="center"/>
    </xf>
    <xf numFmtId="0" fontId="9" fillId="0" borderId="4" xfId="0" applyFont="1" applyBorder="1" applyAlignment="1">
      <alignment wrapText="1"/>
    </xf>
    <xf numFmtId="0" fontId="8" fillId="0" borderId="1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/>
    <xf numFmtId="9" fontId="9" fillId="0" borderId="4" xfId="0" applyNumberFormat="1" applyFont="1" applyBorder="1"/>
    <xf numFmtId="165" fontId="9" fillId="0" borderId="4" xfId="0" applyNumberFormat="1" applyFont="1" applyBorder="1"/>
    <xf numFmtId="165" fontId="8" fillId="0" borderId="4" xfId="0" applyNumberFormat="1" applyFont="1" applyBorder="1"/>
    <xf numFmtId="0" fontId="9" fillId="2" borderId="4" xfId="0" applyFont="1" applyFill="1" applyBorder="1"/>
    <xf numFmtId="9" fontId="9" fillId="2" borderId="4" xfId="0" applyNumberFormat="1" applyFont="1" applyFill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wrapText="1"/>
    </xf>
    <xf numFmtId="0" fontId="9" fillId="0" borderId="2" xfId="0" applyFont="1" applyBorder="1"/>
    <xf numFmtId="9" fontId="9" fillId="0" borderId="2" xfId="0" applyNumberFormat="1" applyFont="1" applyBorder="1" applyAlignment="1">
      <alignment horizontal="center"/>
    </xf>
    <xf numFmtId="165" fontId="9" fillId="0" borderId="2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9" fontId="7" fillId="0" borderId="0" xfId="0" applyNumberFormat="1" applyFont="1" applyAlignment="1">
      <alignment horizontal="center"/>
    </xf>
    <xf numFmtId="165" fontId="9" fillId="0" borderId="1" xfId="0" applyNumberFormat="1" applyFont="1" applyBorder="1"/>
    <xf numFmtId="165" fontId="7" fillId="0" borderId="0" xfId="0" applyNumberFormat="1" applyFont="1"/>
    <xf numFmtId="0" fontId="8" fillId="2" borderId="4" xfId="0" applyFont="1" applyFill="1" applyBorder="1"/>
    <xf numFmtId="9" fontId="8" fillId="2" borderId="4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wrapText="1"/>
    </xf>
    <xf numFmtId="0" fontId="7" fillId="0" borderId="2" xfId="0" applyFont="1" applyBorder="1"/>
    <xf numFmtId="9" fontId="7" fillId="0" borderId="2" xfId="0" applyNumberFormat="1" applyFont="1" applyBorder="1" applyAlignment="1">
      <alignment horizontal="center"/>
    </xf>
    <xf numFmtId="165" fontId="7" fillId="0" borderId="6" xfId="0" applyNumberFormat="1" applyFont="1" applyBorder="1"/>
    <xf numFmtId="165" fontId="7" fillId="0" borderId="13" xfId="0" applyNumberFormat="1" applyFont="1" applyBorder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9" fontId="7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9" fontId="7" fillId="0" borderId="0" xfId="0" applyNumberFormat="1" applyFont="1"/>
    <xf numFmtId="165" fontId="8" fillId="0" borderId="5" xfId="0" applyNumberFormat="1" applyFont="1" applyBorder="1"/>
    <xf numFmtId="0" fontId="8" fillId="2" borderId="14" xfId="0" applyFont="1" applyFill="1" applyBorder="1" applyAlignment="1">
      <alignment vertical="center"/>
    </xf>
    <xf numFmtId="165" fontId="7" fillId="0" borderId="16" xfId="0" applyNumberFormat="1" applyFont="1" applyBorder="1" applyAlignment="1">
      <alignment vertical="center"/>
    </xf>
    <xf numFmtId="1" fontId="5" fillId="0" borderId="18" xfId="0" applyNumberFormat="1" applyFont="1" applyBorder="1" applyAlignment="1">
      <alignment horizontal="center" vertical="center" wrapText="1"/>
    </xf>
    <xf numFmtId="1" fontId="5" fillId="0" borderId="19" xfId="0" applyNumberFormat="1" applyFont="1" applyBorder="1" applyAlignment="1">
      <alignment horizontal="center" vertical="center" wrapText="1"/>
    </xf>
    <xf numFmtId="9" fontId="5" fillId="0" borderId="19" xfId="0" applyNumberFormat="1" applyFont="1" applyBorder="1" applyAlignment="1">
      <alignment horizontal="center" vertical="center" wrapText="1"/>
    </xf>
    <xf numFmtId="165" fontId="5" fillId="0" borderId="19" xfId="0" applyNumberFormat="1" applyFont="1" applyBorder="1" applyAlignment="1">
      <alignment horizontal="center" vertical="center" wrapText="1"/>
    </xf>
    <xf numFmtId="165" fontId="5" fillId="0" borderId="20" xfId="0" applyNumberFormat="1" applyFont="1" applyBorder="1" applyAlignment="1">
      <alignment horizontal="center" vertical="center" wrapText="1"/>
    </xf>
    <xf numFmtId="1" fontId="5" fillId="0" borderId="2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3" fontId="5" fillId="0" borderId="22" xfId="0" applyNumberFormat="1" applyFont="1" applyBorder="1" applyAlignment="1">
      <alignment horizontal="center" vertical="center" wrapText="1"/>
    </xf>
    <xf numFmtId="4" fontId="6" fillId="3" borderId="14" xfId="0" applyNumberFormat="1" applyFont="1" applyFill="1" applyBorder="1" applyAlignment="1">
      <alignment horizontal="center" vertical="center" wrapText="1" shrinkToFit="1"/>
    </xf>
    <xf numFmtId="49" fontId="5" fillId="0" borderId="11" xfId="0" applyNumberFormat="1" applyFont="1" applyBorder="1" applyAlignment="1">
      <alignment horizontal="center" vertical="center" wrapText="1"/>
    </xf>
    <xf numFmtId="4" fontId="5" fillId="4" borderId="11" xfId="0" applyNumberFormat="1" applyFont="1" applyFill="1" applyBorder="1" applyAlignment="1" applyProtection="1">
      <alignment horizontal="center" vertical="center" wrapText="1"/>
      <protection locked="0"/>
    </xf>
    <xf numFmtId="9" fontId="5" fillId="4" borderId="11" xfId="0" applyNumberFormat="1" applyFont="1" applyFill="1" applyBorder="1" applyAlignment="1" applyProtection="1">
      <alignment horizontal="center" vertical="center" wrapText="1"/>
      <protection locked="0"/>
    </xf>
    <xf numFmtId="165" fontId="5" fillId="4" borderId="11" xfId="0" applyNumberFormat="1" applyFont="1" applyFill="1" applyBorder="1" applyAlignment="1" applyProtection="1">
      <alignment horizontal="center" vertical="center" wrapText="1"/>
      <protection locked="0"/>
    </xf>
    <xf numFmtId="165" fontId="5" fillId="4" borderId="23" xfId="0" applyNumberFormat="1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2" fillId="2" borderId="4" xfId="0" applyFont="1" applyFill="1" applyBorder="1" applyAlignment="1">
      <alignment vertical="center" wrapText="1"/>
    </xf>
    <xf numFmtId="164" fontId="12" fillId="2" borderId="4" xfId="0" applyNumberFormat="1" applyFont="1" applyFill="1" applyBorder="1" applyAlignment="1">
      <alignment vertical="center" wrapText="1"/>
    </xf>
    <xf numFmtId="0" fontId="12" fillId="2" borderId="4" xfId="0" applyFont="1" applyFill="1" applyBorder="1" applyAlignment="1">
      <alignment wrapText="1"/>
    </xf>
    <xf numFmtId="0" fontId="5" fillId="2" borderId="5" xfId="0" applyFont="1" applyFill="1" applyBorder="1"/>
    <xf numFmtId="0" fontId="5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165" fontId="8" fillId="0" borderId="15" xfId="0" applyNumberFormat="1" applyFont="1" applyBorder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</cellXfs>
  <cellStyles count="8">
    <cellStyle name="Normalny" xfId="0" builtinId="0"/>
    <cellStyle name="Normalny 127" xfId="4" xr:uid="{00000000-0005-0000-0000-000001000000}"/>
    <cellStyle name="Normalny 128" xfId="5" xr:uid="{00000000-0005-0000-0000-000002000000}"/>
    <cellStyle name="Normalny 129" xfId="6" xr:uid="{00000000-0005-0000-0000-000003000000}"/>
    <cellStyle name="Normalny 2" xfId="1" xr:uid="{00000000-0005-0000-0000-000004000000}"/>
    <cellStyle name="Normalny 46" xfId="3" xr:uid="{00000000-0005-0000-0000-000005000000}"/>
    <cellStyle name="Normalny 61" xfId="2" xr:uid="{00000000-0005-0000-0000-000006000000}"/>
    <cellStyle name="Walutowy 2" xfId="7" xr:uid="{00000000-0005-0000-0000-000007000000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0"/>
  <sheetViews>
    <sheetView tabSelected="1" view="pageLayout" topLeftCell="A10" zoomScale="130" zoomScaleNormal="90" zoomScalePageLayoutView="130" workbookViewId="0">
      <selection activeCell="B35" sqref="B35"/>
    </sheetView>
  </sheetViews>
  <sheetFormatPr defaultRowHeight="12.75"/>
  <cols>
    <col min="1" max="1" width="8.28515625" style="77" customWidth="1"/>
    <col min="2" max="2" width="51.28515625" style="78" customWidth="1"/>
    <col min="3" max="3" width="8" style="1" bestFit="1" customWidth="1"/>
    <col min="4" max="4" width="25.42578125" style="77" customWidth="1"/>
    <col min="5" max="5" width="12.28515625" style="77" bestFit="1" customWidth="1"/>
    <col min="6" max="6" width="9.140625" style="77" customWidth="1"/>
    <col min="7" max="7" width="9.7109375" style="77" customWidth="1"/>
    <col min="8" max="8" width="17.7109375" style="77" customWidth="1"/>
    <col min="9" max="9" width="11.28515625" style="1" customWidth="1"/>
    <col min="10" max="10" width="1.28515625" style="1" hidden="1" customWidth="1"/>
    <col min="11" max="11" width="9.140625" style="96" customWidth="1"/>
    <col min="12" max="12" width="11.140625" style="81" bestFit="1" customWidth="1"/>
    <col min="13" max="13" width="11.85546875" style="81" bestFit="1" customWidth="1"/>
    <col min="14" max="14" width="14" style="81" bestFit="1" customWidth="1"/>
    <col min="15" max="15" width="14.7109375" style="81" bestFit="1" customWidth="1"/>
    <col min="16" max="16384" width="9.140625" style="1"/>
  </cols>
  <sheetData>
    <row r="1" spans="1:15" ht="75.75" customHeight="1" thickBot="1">
      <c r="A1" s="105" t="s">
        <v>19</v>
      </c>
      <c r="B1" s="106" t="s">
        <v>20</v>
      </c>
      <c r="C1" s="106" t="s">
        <v>21</v>
      </c>
      <c r="D1" s="107" t="s">
        <v>57</v>
      </c>
      <c r="E1" s="107" t="s">
        <v>22</v>
      </c>
      <c r="F1" s="108" t="s">
        <v>23</v>
      </c>
      <c r="G1" s="106" t="s">
        <v>24</v>
      </c>
      <c r="H1" s="109" t="s">
        <v>25</v>
      </c>
      <c r="I1" s="110" t="s">
        <v>26</v>
      </c>
      <c r="J1" s="111" t="s">
        <v>27</v>
      </c>
      <c r="K1" s="112" t="s">
        <v>28</v>
      </c>
      <c r="L1" s="113" t="s">
        <v>27</v>
      </c>
      <c r="M1" s="113" t="s">
        <v>29</v>
      </c>
      <c r="N1" s="113" t="s">
        <v>30</v>
      </c>
      <c r="O1" s="114" t="s">
        <v>10</v>
      </c>
    </row>
    <row r="2" spans="1:15" ht="21.75" customHeight="1" thickBot="1">
      <c r="A2" s="100" t="s">
        <v>31</v>
      </c>
      <c r="B2" s="101" t="s">
        <v>32</v>
      </c>
      <c r="C2" s="101" t="s">
        <v>33</v>
      </c>
      <c r="D2" s="101" t="s">
        <v>34</v>
      </c>
      <c r="E2" s="101" t="s">
        <v>35</v>
      </c>
      <c r="F2" s="101" t="s">
        <v>36</v>
      </c>
      <c r="G2" s="101" t="s">
        <v>37</v>
      </c>
      <c r="H2" s="101" t="s">
        <v>38</v>
      </c>
      <c r="I2" s="101" t="s">
        <v>39</v>
      </c>
      <c r="J2" s="101" t="s">
        <v>40</v>
      </c>
      <c r="K2" s="102" t="s">
        <v>41</v>
      </c>
      <c r="L2" s="103" t="s">
        <v>42</v>
      </c>
      <c r="M2" s="103" t="s">
        <v>43</v>
      </c>
      <c r="N2" s="103" t="s">
        <v>44</v>
      </c>
      <c r="O2" s="104" t="s">
        <v>45</v>
      </c>
    </row>
    <row r="3" spans="1:15" s="5" customFormat="1" ht="17.25" thickBot="1">
      <c r="A3" s="122" t="s">
        <v>13</v>
      </c>
      <c r="B3" s="117" t="s">
        <v>70</v>
      </c>
      <c r="C3" s="2"/>
      <c r="D3" s="2"/>
      <c r="E3" s="2"/>
      <c r="F3" s="2"/>
      <c r="G3" s="3"/>
      <c r="H3" s="2"/>
      <c r="I3" s="2"/>
      <c r="J3" s="2"/>
      <c r="K3" s="4"/>
      <c r="L3" s="2"/>
      <c r="M3" s="2"/>
      <c r="N3" s="2"/>
      <c r="O3" s="98"/>
    </row>
    <row r="4" spans="1:15" s="16" customFormat="1" ht="16.5">
      <c r="A4" s="6">
        <v>1</v>
      </c>
      <c r="B4" s="7" t="s">
        <v>75</v>
      </c>
      <c r="C4" s="8" t="s">
        <v>16</v>
      </c>
      <c r="D4" s="6" t="s">
        <v>53</v>
      </c>
      <c r="E4" s="9" t="s">
        <v>50</v>
      </c>
      <c r="F4" s="9">
        <v>30</v>
      </c>
      <c r="G4" s="10" t="s">
        <v>11</v>
      </c>
      <c r="H4" s="11"/>
      <c r="I4" s="6"/>
      <c r="J4" s="12">
        <f>M4/1.08</f>
        <v>0</v>
      </c>
      <c r="K4" s="13">
        <v>0.08</v>
      </c>
      <c r="L4" s="14"/>
      <c r="M4" s="14">
        <f>L4+(L4*K4)</f>
        <v>0</v>
      </c>
      <c r="N4" s="15">
        <f t="shared" ref="N4:N15" si="0">L4*F4</f>
        <v>0</v>
      </c>
      <c r="O4" s="14">
        <f>N4*(1+K4)</f>
        <v>0</v>
      </c>
    </row>
    <row r="5" spans="1:15" s="16" customFormat="1" ht="16.5">
      <c r="A5" s="17">
        <v>2</v>
      </c>
      <c r="B5" s="18" t="s">
        <v>78</v>
      </c>
      <c r="C5" s="10" t="s">
        <v>16</v>
      </c>
      <c r="D5" s="17" t="s">
        <v>48</v>
      </c>
      <c r="E5" s="10" t="s">
        <v>50</v>
      </c>
      <c r="F5" s="10">
        <v>22</v>
      </c>
      <c r="G5" s="10" t="s">
        <v>11</v>
      </c>
      <c r="H5" s="19"/>
      <c r="I5" s="17"/>
      <c r="J5" s="20"/>
      <c r="K5" s="13">
        <v>0.08</v>
      </c>
      <c r="L5" s="14"/>
      <c r="M5" s="14">
        <f t="shared" ref="M5:M15" si="1">L5+(L5*K5)</f>
        <v>0</v>
      </c>
      <c r="N5" s="21">
        <f t="shared" si="0"/>
        <v>0</v>
      </c>
      <c r="O5" s="14">
        <f t="shared" ref="O5:O15" si="2">N5*(1+K5)</f>
        <v>0</v>
      </c>
    </row>
    <row r="6" spans="1:15" s="16" customFormat="1" ht="16.5">
      <c r="A6" s="17">
        <v>3</v>
      </c>
      <c r="B6" s="18" t="s">
        <v>79</v>
      </c>
      <c r="C6" s="10" t="s">
        <v>16</v>
      </c>
      <c r="D6" s="17" t="s">
        <v>52</v>
      </c>
      <c r="E6" s="10" t="s">
        <v>50</v>
      </c>
      <c r="F6" s="10">
        <v>30</v>
      </c>
      <c r="G6" s="10" t="s">
        <v>11</v>
      </c>
      <c r="H6" s="19"/>
      <c r="I6" s="17"/>
      <c r="J6" s="20"/>
      <c r="K6" s="13">
        <v>0.08</v>
      </c>
      <c r="L6" s="14"/>
      <c r="M6" s="14">
        <f t="shared" si="1"/>
        <v>0</v>
      </c>
      <c r="N6" s="21">
        <f t="shared" si="0"/>
        <v>0</v>
      </c>
      <c r="O6" s="14">
        <f t="shared" si="2"/>
        <v>0</v>
      </c>
    </row>
    <row r="7" spans="1:15" s="16" customFormat="1" ht="16.5">
      <c r="A7" s="17">
        <v>4</v>
      </c>
      <c r="B7" s="18" t="s">
        <v>77</v>
      </c>
      <c r="C7" s="10" t="s">
        <v>16</v>
      </c>
      <c r="D7" s="17" t="s">
        <v>47</v>
      </c>
      <c r="E7" s="10" t="s">
        <v>50</v>
      </c>
      <c r="F7" s="10">
        <v>1</v>
      </c>
      <c r="G7" s="10" t="s">
        <v>11</v>
      </c>
      <c r="H7" s="19"/>
      <c r="I7" s="17"/>
      <c r="J7" s="20"/>
      <c r="K7" s="22">
        <v>0.08</v>
      </c>
      <c r="L7" s="14"/>
      <c r="M7" s="14">
        <f t="shared" si="1"/>
        <v>0</v>
      </c>
      <c r="N7" s="21">
        <f t="shared" si="0"/>
        <v>0</v>
      </c>
      <c r="O7" s="14">
        <f t="shared" si="2"/>
        <v>0</v>
      </c>
    </row>
    <row r="8" spans="1:15" s="16" customFormat="1" ht="16.5">
      <c r="A8" s="17">
        <v>5</v>
      </c>
      <c r="B8" s="18" t="s">
        <v>80</v>
      </c>
      <c r="C8" s="10" t="s">
        <v>16</v>
      </c>
      <c r="D8" s="17"/>
      <c r="E8" s="10" t="s">
        <v>50</v>
      </c>
      <c r="F8" s="10">
        <v>1</v>
      </c>
      <c r="G8" s="10" t="s">
        <v>11</v>
      </c>
      <c r="H8" s="19"/>
      <c r="I8" s="17"/>
      <c r="J8" s="20"/>
      <c r="K8" s="22">
        <v>0.08</v>
      </c>
      <c r="L8" s="14"/>
      <c r="M8" s="14">
        <f t="shared" si="1"/>
        <v>0</v>
      </c>
      <c r="N8" s="21">
        <f t="shared" si="0"/>
        <v>0</v>
      </c>
      <c r="O8" s="14">
        <f t="shared" si="2"/>
        <v>0</v>
      </c>
    </row>
    <row r="9" spans="1:15" s="16" customFormat="1" ht="16.5">
      <c r="A9" s="17">
        <v>6</v>
      </c>
      <c r="B9" s="18" t="s">
        <v>81</v>
      </c>
      <c r="C9" s="10" t="s">
        <v>16</v>
      </c>
      <c r="D9" s="17"/>
      <c r="E9" s="10" t="s">
        <v>50</v>
      </c>
      <c r="F9" s="10">
        <v>1</v>
      </c>
      <c r="G9" s="10" t="s">
        <v>11</v>
      </c>
      <c r="H9" s="19"/>
      <c r="I9" s="17"/>
      <c r="J9" s="20"/>
      <c r="K9" s="22">
        <v>0.08</v>
      </c>
      <c r="L9" s="14"/>
      <c r="M9" s="14">
        <f t="shared" si="1"/>
        <v>0</v>
      </c>
      <c r="N9" s="21">
        <f t="shared" si="0"/>
        <v>0</v>
      </c>
      <c r="O9" s="14">
        <f t="shared" si="2"/>
        <v>0</v>
      </c>
    </row>
    <row r="10" spans="1:15" s="16" customFormat="1" ht="16.5">
      <c r="A10" s="17">
        <v>7</v>
      </c>
      <c r="B10" s="18" t="s">
        <v>18</v>
      </c>
      <c r="C10" s="10" t="s">
        <v>16</v>
      </c>
      <c r="D10" s="17" t="s">
        <v>59</v>
      </c>
      <c r="E10" s="10" t="s">
        <v>51</v>
      </c>
      <c r="F10" s="10">
        <v>2</v>
      </c>
      <c r="G10" s="10" t="s">
        <v>49</v>
      </c>
      <c r="H10" s="19"/>
      <c r="I10" s="17"/>
      <c r="J10" s="20"/>
      <c r="K10" s="22">
        <v>0.08</v>
      </c>
      <c r="L10" s="14"/>
      <c r="M10" s="14">
        <f t="shared" si="1"/>
        <v>0</v>
      </c>
      <c r="N10" s="21">
        <f t="shared" si="0"/>
        <v>0</v>
      </c>
      <c r="O10" s="14">
        <f t="shared" si="2"/>
        <v>0</v>
      </c>
    </row>
    <row r="11" spans="1:15" s="16" customFormat="1" ht="16.5">
      <c r="A11" s="17">
        <v>8</v>
      </c>
      <c r="B11" s="18" t="s">
        <v>56</v>
      </c>
      <c r="C11" s="10" t="s">
        <v>16</v>
      </c>
      <c r="D11" s="17" t="s">
        <v>58</v>
      </c>
      <c r="E11" s="10" t="s">
        <v>51</v>
      </c>
      <c r="F11" s="10">
        <v>12</v>
      </c>
      <c r="G11" s="10" t="s">
        <v>16</v>
      </c>
      <c r="H11" s="19"/>
      <c r="I11" s="17"/>
      <c r="J11" s="20"/>
      <c r="K11" s="22">
        <v>0.08</v>
      </c>
      <c r="L11" s="14"/>
      <c r="M11" s="14">
        <f t="shared" si="1"/>
        <v>0</v>
      </c>
      <c r="N11" s="21">
        <f t="shared" si="0"/>
        <v>0</v>
      </c>
      <c r="O11" s="14">
        <f t="shared" si="2"/>
        <v>0</v>
      </c>
    </row>
    <row r="12" spans="1:15" s="16" customFormat="1" ht="16.5">
      <c r="A12" s="17">
        <v>9</v>
      </c>
      <c r="B12" s="23" t="s">
        <v>56</v>
      </c>
      <c r="C12" s="10" t="s">
        <v>16</v>
      </c>
      <c r="D12" s="17" t="s">
        <v>60</v>
      </c>
      <c r="E12" s="10" t="s">
        <v>51</v>
      </c>
      <c r="F12" s="10">
        <v>2</v>
      </c>
      <c r="G12" s="10" t="s">
        <v>16</v>
      </c>
      <c r="H12" s="19"/>
      <c r="I12" s="17"/>
      <c r="J12" s="20"/>
      <c r="K12" s="22">
        <v>0.08</v>
      </c>
      <c r="L12" s="14"/>
      <c r="M12" s="14">
        <f t="shared" si="1"/>
        <v>0</v>
      </c>
      <c r="N12" s="21">
        <f t="shared" si="0"/>
        <v>0</v>
      </c>
      <c r="O12" s="14">
        <f t="shared" si="2"/>
        <v>0</v>
      </c>
    </row>
    <row r="13" spans="1:15" s="16" customFormat="1" ht="33">
      <c r="A13" s="17">
        <v>10</v>
      </c>
      <c r="B13" s="18" t="s">
        <v>55</v>
      </c>
      <c r="C13" s="10" t="s">
        <v>16</v>
      </c>
      <c r="D13" s="17" t="s">
        <v>84</v>
      </c>
      <c r="E13" s="10" t="s">
        <v>51</v>
      </c>
      <c r="F13" s="24">
        <v>40</v>
      </c>
      <c r="G13" s="24" t="s">
        <v>9</v>
      </c>
      <c r="H13" s="19"/>
      <c r="I13" s="17"/>
      <c r="J13" s="20"/>
      <c r="K13" s="22">
        <v>0.08</v>
      </c>
      <c r="L13" s="14"/>
      <c r="M13" s="14">
        <f t="shared" si="1"/>
        <v>0</v>
      </c>
      <c r="N13" s="21">
        <f t="shared" si="0"/>
        <v>0</v>
      </c>
      <c r="O13" s="14">
        <f t="shared" si="2"/>
        <v>0</v>
      </c>
    </row>
    <row r="14" spans="1:15" s="16" customFormat="1" ht="16.5">
      <c r="A14" s="17">
        <v>11</v>
      </c>
      <c r="B14" s="23" t="s">
        <v>76</v>
      </c>
      <c r="C14" s="24" t="s">
        <v>16</v>
      </c>
      <c r="D14" s="17" t="s">
        <v>52</v>
      </c>
      <c r="E14" s="10" t="s">
        <v>50</v>
      </c>
      <c r="F14" s="10">
        <v>1</v>
      </c>
      <c r="G14" s="10" t="s">
        <v>11</v>
      </c>
      <c r="H14" s="19"/>
      <c r="I14" s="17"/>
      <c r="J14" s="20"/>
      <c r="K14" s="22">
        <v>0.08</v>
      </c>
      <c r="L14" s="14"/>
      <c r="M14" s="14">
        <f t="shared" si="1"/>
        <v>0</v>
      </c>
      <c r="N14" s="21">
        <f t="shared" si="0"/>
        <v>0</v>
      </c>
      <c r="O14" s="14">
        <f t="shared" si="2"/>
        <v>0</v>
      </c>
    </row>
    <row r="15" spans="1:15" s="16" customFormat="1" ht="19.5" customHeight="1" thickBot="1">
      <c r="A15" s="25">
        <v>12</v>
      </c>
      <c r="B15" s="26" t="s">
        <v>82</v>
      </c>
      <c r="C15" s="116" t="s">
        <v>16</v>
      </c>
      <c r="D15" s="115" t="s">
        <v>54</v>
      </c>
      <c r="E15" s="24" t="s">
        <v>50</v>
      </c>
      <c r="F15" s="24">
        <v>1</v>
      </c>
      <c r="G15" s="24" t="s">
        <v>11</v>
      </c>
      <c r="H15" s="27"/>
      <c r="I15" s="25"/>
      <c r="J15" s="28"/>
      <c r="K15" s="22">
        <v>0.08</v>
      </c>
      <c r="L15" s="14"/>
      <c r="M15" s="14">
        <f t="shared" si="1"/>
        <v>0</v>
      </c>
      <c r="N15" s="29">
        <f t="shared" si="0"/>
        <v>0</v>
      </c>
      <c r="O15" s="14">
        <f t="shared" si="2"/>
        <v>0</v>
      </c>
    </row>
    <row r="16" spans="1:15" s="16" customFormat="1" ht="17.25" thickBot="1">
      <c r="A16" s="30"/>
      <c r="B16" s="31"/>
      <c r="C16" s="32" t="s">
        <v>46</v>
      </c>
      <c r="D16" s="33"/>
      <c r="E16" s="33"/>
      <c r="F16" s="33"/>
      <c r="G16" s="33"/>
      <c r="H16" s="34"/>
      <c r="I16" s="35"/>
      <c r="J16" s="33"/>
      <c r="K16" s="36"/>
      <c r="L16" s="37"/>
      <c r="M16" s="38"/>
      <c r="N16" s="39">
        <f>SUM(N4:N15)</f>
        <v>0</v>
      </c>
      <c r="O16" s="38">
        <f>SUM(O4:O15)</f>
        <v>0</v>
      </c>
    </row>
    <row r="17" spans="1:15" s="16" customFormat="1" ht="17.25" thickBot="1">
      <c r="A17" s="121" t="s">
        <v>14</v>
      </c>
      <c r="B17" s="118" t="s">
        <v>74</v>
      </c>
      <c r="C17" s="40"/>
      <c r="D17" s="40"/>
      <c r="E17" s="41"/>
      <c r="F17" s="40"/>
      <c r="G17" s="40"/>
      <c r="H17" s="42"/>
      <c r="I17" s="43"/>
      <c r="J17" s="40"/>
      <c r="K17" s="44"/>
      <c r="L17" s="45"/>
      <c r="M17" s="46"/>
      <c r="N17" s="47"/>
      <c r="O17" s="47"/>
    </row>
    <row r="18" spans="1:15" s="16" customFormat="1" ht="16.5">
      <c r="A18" s="8">
        <v>1</v>
      </c>
      <c r="B18" s="126" t="s">
        <v>0</v>
      </c>
      <c r="C18" s="8" t="s">
        <v>2</v>
      </c>
      <c r="D18" s="8" t="s">
        <v>12</v>
      </c>
      <c r="E18" s="8" t="s">
        <v>63</v>
      </c>
      <c r="F18" s="8">
        <v>5</v>
      </c>
      <c r="G18" s="48" t="s">
        <v>49</v>
      </c>
      <c r="H18" s="49"/>
      <c r="I18" s="50"/>
      <c r="J18" s="50"/>
      <c r="K18" s="49">
        <v>0.08</v>
      </c>
      <c r="L18" s="51"/>
      <c r="M18" s="14">
        <f t="shared" ref="M18:M26" si="3">L18+(L18*K18)</f>
        <v>0</v>
      </c>
      <c r="N18" s="52">
        <f t="shared" ref="N18:N26" si="4">L18*F18</f>
        <v>0</v>
      </c>
      <c r="O18" s="14">
        <f t="shared" ref="O18:O26" si="5">N18*(1+K18)</f>
        <v>0</v>
      </c>
    </row>
    <row r="19" spans="1:15" s="16" customFormat="1" ht="16.5">
      <c r="A19" s="10">
        <v>2</v>
      </c>
      <c r="B19" s="127"/>
      <c r="C19" s="10" t="s">
        <v>2</v>
      </c>
      <c r="D19" s="10" t="s">
        <v>17</v>
      </c>
      <c r="E19" s="10" t="s">
        <v>63</v>
      </c>
      <c r="F19" s="10">
        <v>10</v>
      </c>
      <c r="G19" s="53" t="s">
        <v>49</v>
      </c>
      <c r="H19" s="54"/>
      <c r="I19" s="55"/>
      <c r="J19" s="55"/>
      <c r="K19" s="54">
        <v>0.08</v>
      </c>
      <c r="L19" s="56"/>
      <c r="M19" s="14">
        <f t="shared" si="3"/>
        <v>0</v>
      </c>
      <c r="N19" s="57">
        <f t="shared" si="4"/>
        <v>0</v>
      </c>
      <c r="O19" s="14">
        <f t="shared" si="5"/>
        <v>0</v>
      </c>
    </row>
    <row r="20" spans="1:15" s="16" customFormat="1" ht="16.5">
      <c r="A20" s="10">
        <v>3</v>
      </c>
      <c r="B20" s="127"/>
      <c r="C20" s="10" t="s">
        <v>2</v>
      </c>
      <c r="D20" s="10" t="s">
        <v>1</v>
      </c>
      <c r="E20" s="10" t="s">
        <v>63</v>
      </c>
      <c r="F20" s="10">
        <v>50</v>
      </c>
      <c r="G20" s="53" t="s">
        <v>49</v>
      </c>
      <c r="H20" s="54"/>
      <c r="I20" s="55"/>
      <c r="J20" s="55"/>
      <c r="K20" s="54">
        <v>0.08</v>
      </c>
      <c r="L20" s="56"/>
      <c r="M20" s="14">
        <f t="shared" si="3"/>
        <v>0</v>
      </c>
      <c r="N20" s="57">
        <f t="shared" si="4"/>
        <v>0</v>
      </c>
      <c r="O20" s="14">
        <f t="shared" si="5"/>
        <v>0</v>
      </c>
    </row>
    <row r="21" spans="1:15" s="16" customFormat="1" ht="16.5">
      <c r="A21" s="10">
        <v>4</v>
      </c>
      <c r="B21" s="127"/>
      <c r="C21" s="10" t="s">
        <v>2</v>
      </c>
      <c r="D21" s="10" t="s">
        <v>3</v>
      </c>
      <c r="E21" s="10" t="s">
        <v>63</v>
      </c>
      <c r="F21" s="10">
        <v>50</v>
      </c>
      <c r="G21" s="53" t="s">
        <v>49</v>
      </c>
      <c r="H21" s="54"/>
      <c r="I21" s="55"/>
      <c r="J21" s="55"/>
      <c r="K21" s="54">
        <v>0.08</v>
      </c>
      <c r="L21" s="56"/>
      <c r="M21" s="14">
        <f t="shared" si="3"/>
        <v>0</v>
      </c>
      <c r="N21" s="57">
        <f t="shared" si="4"/>
        <v>0</v>
      </c>
      <c r="O21" s="14">
        <f t="shared" si="5"/>
        <v>0</v>
      </c>
    </row>
    <row r="22" spans="1:15" s="16" customFormat="1" ht="16.5">
      <c r="A22" s="10">
        <v>5</v>
      </c>
      <c r="B22" s="127"/>
      <c r="C22" s="10" t="s">
        <v>2</v>
      </c>
      <c r="D22" s="10" t="s">
        <v>4</v>
      </c>
      <c r="E22" s="10" t="s">
        <v>63</v>
      </c>
      <c r="F22" s="10">
        <v>60</v>
      </c>
      <c r="G22" s="53" t="s">
        <v>49</v>
      </c>
      <c r="H22" s="54"/>
      <c r="I22" s="55"/>
      <c r="J22" s="55"/>
      <c r="K22" s="54">
        <v>0.08</v>
      </c>
      <c r="L22" s="56"/>
      <c r="M22" s="14">
        <f t="shared" si="3"/>
        <v>0</v>
      </c>
      <c r="N22" s="57">
        <f t="shared" si="4"/>
        <v>0</v>
      </c>
      <c r="O22" s="14">
        <f t="shared" si="5"/>
        <v>0</v>
      </c>
    </row>
    <row r="23" spans="1:15" s="16" customFormat="1" ht="16.5">
      <c r="A23" s="10">
        <v>6</v>
      </c>
      <c r="B23" s="127"/>
      <c r="C23" s="10" t="s">
        <v>2</v>
      </c>
      <c r="D23" s="10" t="s">
        <v>5</v>
      </c>
      <c r="E23" s="10" t="s">
        <v>63</v>
      </c>
      <c r="F23" s="10">
        <v>50</v>
      </c>
      <c r="G23" s="53" t="s">
        <v>49</v>
      </c>
      <c r="H23" s="54"/>
      <c r="I23" s="55"/>
      <c r="J23" s="55"/>
      <c r="K23" s="54">
        <v>0.08</v>
      </c>
      <c r="L23" s="56"/>
      <c r="M23" s="14">
        <f t="shared" si="3"/>
        <v>0</v>
      </c>
      <c r="N23" s="57">
        <f t="shared" si="4"/>
        <v>0</v>
      </c>
      <c r="O23" s="14">
        <f t="shared" si="5"/>
        <v>0</v>
      </c>
    </row>
    <row r="24" spans="1:15" s="16" customFormat="1" ht="16.5">
      <c r="A24" s="10">
        <v>7</v>
      </c>
      <c r="B24" s="127"/>
      <c r="C24" s="10" t="s">
        <v>2</v>
      </c>
      <c r="D24" s="10" t="s">
        <v>6</v>
      </c>
      <c r="E24" s="10" t="s">
        <v>63</v>
      </c>
      <c r="F24" s="10">
        <v>90</v>
      </c>
      <c r="G24" s="53" t="s">
        <v>49</v>
      </c>
      <c r="H24" s="54"/>
      <c r="I24" s="55"/>
      <c r="J24" s="55"/>
      <c r="K24" s="54">
        <v>0.08</v>
      </c>
      <c r="L24" s="56"/>
      <c r="M24" s="14">
        <f t="shared" si="3"/>
        <v>0</v>
      </c>
      <c r="N24" s="57">
        <f t="shared" si="4"/>
        <v>0</v>
      </c>
      <c r="O24" s="14">
        <f t="shared" si="5"/>
        <v>0</v>
      </c>
    </row>
    <row r="25" spans="1:15" s="16" customFormat="1" ht="16.5">
      <c r="A25" s="10">
        <v>8</v>
      </c>
      <c r="B25" s="127"/>
      <c r="C25" s="10" t="s">
        <v>2</v>
      </c>
      <c r="D25" s="10" t="s">
        <v>7</v>
      </c>
      <c r="E25" s="10" t="s">
        <v>63</v>
      </c>
      <c r="F25" s="10">
        <v>200</v>
      </c>
      <c r="G25" s="53" t="s">
        <v>49</v>
      </c>
      <c r="H25" s="54"/>
      <c r="I25" s="55"/>
      <c r="J25" s="55"/>
      <c r="K25" s="54">
        <v>0.08</v>
      </c>
      <c r="L25" s="56"/>
      <c r="M25" s="14">
        <f t="shared" si="3"/>
        <v>0</v>
      </c>
      <c r="N25" s="57">
        <f t="shared" si="4"/>
        <v>0</v>
      </c>
      <c r="O25" s="14">
        <f t="shared" si="5"/>
        <v>0</v>
      </c>
    </row>
    <row r="26" spans="1:15" s="16" customFormat="1" ht="17.25" thickBot="1">
      <c r="A26" s="24">
        <v>9</v>
      </c>
      <c r="B26" s="128"/>
      <c r="C26" s="24" t="s">
        <v>2</v>
      </c>
      <c r="D26" s="24" t="s">
        <v>8</v>
      </c>
      <c r="E26" s="10" t="s">
        <v>63</v>
      </c>
      <c r="F26" s="24">
        <v>8</v>
      </c>
      <c r="G26" s="58" t="s">
        <v>49</v>
      </c>
      <c r="H26" s="59"/>
      <c r="I26" s="60"/>
      <c r="J26" s="60"/>
      <c r="K26" s="54">
        <v>0.08</v>
      </c>
      <c r="L26" s="56"/>
      <c r="M26" s="14">
        <f t="shared" si="3"/>
        <v>0</v>
      </c>
      <c r="N26" s="61">
        <f t="shared" si="4"/>
        <v>0</v>
      </c>
      <c r="O26" s="14">
        <f t="shared" si="5"/>
        <v>0</v>
      </c>
    </row>
    <row r="27" spans="1:15" s="16" customFormat="1" ht="17.25" thickBot="1">
      <c r="A27" s="62"/>
      <c r="B27" s="63"/>
      <c r="C27" s="64" t="s">
        <v>46</v>
      </c>
      <c r="D27" s="65"/>
      <c r="E27" s="65"/>
      <c r="F27" s="65"/>
      <c r="G27" s="65"/>
      <c r="H27" s="65"/>
      <c r="I27" s="66"/>
      <c r="J27" s="66"/>
      <c r="K27" s="67"/>
      <c r="L27" s="68"/>
      <c r="M27" s="68"/>
      <c r="N27" s="69">
        <f>SUM(N18:N26)</f>
        <v>0</v>
      </c>
      <c r="O27" s="69">
        <f>SUM(O18:O26)</f>
        <v>0</v>
      </c>
    </row>
    <row r="28" spans="1:15" s="16" customFormat="1" ht="17.25" thickBot="1">
      <c r="A28" s="120" t="s">
        <v>15</v>
      </c>
      <c r="B28" s="119" t="s">
        <v>71</v>
      </c>
      <c r="C28" s="70"/>
      <c r="D28" s="70"/>
      <c r="E28" s="70"/>
      <c r="F28" s="70"/>
      <c r="G28" s="70"/>
      <c r="H28" s="70"/>
      <c r="I28" s="70"/>
      <c r="J28" s="70"/>
      <c r="K28" s="71"/>
      <c r="L28" s="70"/>
      <c r="M28" s="70"/>
      <c r="N28" s="70"/>
      <c r="O28" s="70"/>
    </row>
    <row r="29" spans="1:15" s="16" customFormat="1" ht="16.5">
      <c r="A29" s="72">
        <v>1</v>
      </c>
      <c r="B29" s="73" t="s">
        <v>69</v>
      </c>
      <c r="C29" s="72" t="s">
        <v>16</v>
      </c>
      <c r="D29" s="72" t="s">
        <v>83</v>
      </c>
      <c r="E29" s="72" t="s">
        <v>50</v>
      </c>
      <c r="F29" s="72">
        <v>15</v>
      </c>
      <c r="G29" s="72" t="s">
        <v>11</v>
      </c>
      <c r="H29" s="72"/>
      <c r="I29" s="74"/>
      <c r="J29" s="74"/>
      <c r="K29" s="75">
        <v>0.08</v>
      </c>
      <c r="L29" s="76"/>
      <c r="M29" s="14">
        <f t="shared" ref="M29" si="6">L29+(L29*K29)</f>
        <v>0</v>
      </c>
      <c r="N29" s="76">
        <f>L29*F29</f>
        <v>0</v>
      </c>
      <c r="O29" s="14">
        <f>N29*(1+K29)</f>
        <v>0</v>
      </c>
    </row>
    <row r="30" spans="1:15" ht="17.25" thickBot="1">
      <c r="K30" s="79"/>
      <c r="L30" s="80"/>
    </row>
    <row r="31" spans="1:15" ht="15" customHeight="1" thickBot="1">
      <c r="A31" s="120" t="s">
        <v>61</v>
      </c>
      <c r="B31" s="119" t="s">
        <v>72</v>
      </c>
      <c r="C31" s="82"/>
      <c r="D31" s="82"/>
      <c r="E31" s="82"/>
      <c r="F31" s="82"/>
      <c r="G31" s="82"/>
      <c r="H31" s="82"/>
      <c r="I31" s="82"/>
      <c r="J31" s="82"/>
      <c r="K31" s="83"/>
      <c r="L31" s="82"/>
      <c r="M31" s="82"/>
      <c r="N31" s="82"/>
      <c r="O31" s="82"/>
    </row>
    <row r="32" spans="1:15" ht="16.5">
      <c r="A32" s="84">
        <v>1</v>
      </c>
      <c r="B32" s="85" t="s">
        <v>62</v>
      </c>
      <c r="C32" s="84" t="s">
        <v>16</v>
      </c>
      <c r="D32" s="84" t="s">
        <v>68</v>
      </c>
      <c r="E32" s="84">
        <v>1</v>
      </c>
      <c r="F32" s="84">
        <v>12</v>
      </c>
      <c r="G32" s="84" t="s">
        <v>11</v>
      </c>
      <c r="H32" s="84"/>
      <c r="I32" s="86"/>
      <c r="J32" s="86"/>
      <c r="K32" s="87">
        <v>0.08</v>
      </c>
      <c r="L32" s="88"/>
      <c r="M32" s="14">
        <f t="shared" ref="M32" si="7">L32+(L32*K32)</f>
        <v>0</v>
      </c>
      <c r="N32" s="88">
        <f>L32*F32</f>
        <v>0</v>
      </c>
      <c r="O32" s="14">
        <f>N32*(1+K32)</f>
        <v>0</v>
      </c>
    </row>
    <row r="33" spans="1:15" ht="13.5" thickBot="1">
      <c r="K33" s="79"/>
      <c r="L33" s="89"/>
      <c r="N33" s="89"/>
      <c r="O33" s="89"/>
    </row>
    <row r="34" spans="1:15" ht="15" customHeight="1" thickBot="1">
      <c r="A34" s="120" t="s">
        <v>64</v>
      </c>
      <c r="B34" s="119" t="s">
        <v>73</v>
      </c>
      <c r="C34" s="82"/>
      <c r="D34" s="82"/>
      <c r="E34" s="82"/>
      <c r="F34" s="82"/>
      <c r="G34" s="82"/>
      <c r="H34" s="82"/>
      <c r="I34" s="82"/>
      <c r="J34" s="82"/>
      <c r="K34" s="83"/>
      <c r="L34" s="82"/>
      <c r="M34" s="82"/>
      <c r="N34" s="82"/>
      <c r="O34" s="82"/>
    </row>
    <row r="35" spans="1:15" s="95" customFormat="1" ht="16.5">
      <c r="A35" s="90">
        <v>1</v>
      </c>
      <c r="B35" s="91" t="s">
        <v>65</v>
      </c>
      <c r="C35" s="90" t="s">
        <v>16</v>
      </c>
      <c r="D35" s="92" t="s">
        <v>66</v>
      </c>
      <c r="E35" s="90" t="s">
        <v>67</v>
      </c>
      <c r="F35" s="90">
        <v>12</v>
      </c>
      <c r="G35" s="90" t="s">
        <v>49</v>
      </c>
      <c r="H35" s="90"/>
      <c r="I35" s="93"/>
      <c r="J35" s="93"/>
      <c r="K35" s="94">
        <v>0.08</v>
      </c>
      <c r="L35" s="99"/>
      <c r="M35" s="14">
        <f t="shared" ref="M35" si="8">L35+(L35*K35)</f>
        <v>0</v>
      </c>
      <c r="N35" s="99">
        <f>L35*F35</f>
        <v>0</v>
      </c>
      <c r="O35" s="14">
        <f>N35*(1+K35)</f>
        <v>0</v>
      </c>
    </row>
    <row r="36" spans="1:15" ht="13.5" thickBot="1"/>
    <row r="37" spans="1:15" ht="17.25" thickBot="1">
      <c r="N37" s="97">
        <f>SUM(N16,N27,N29,N32,N35)</f>
        <v>0</v>
      </c>
      <c r="O37" s="123">
        <f>SUM(O16,O27,O29,O32,O35)</f>
        <v>0</v>
      </c>
    </row>
    <row r="39" spans="1:15" ht="16.5">
      <c r="H39" s="125" t="s">
        <v>85</v>
      </c>
    </row>
    <row r="40" spans="1:15" ht="16.5">
      <c r="H40" s="125"/>
    </row>
    <row r="41" spans="1:15" ht="16.5">
      <c r="H41" s="124"/>
    </row>
    <row r="50" ht="28.5" customHeight="1"/>
  </sheetData>
  <sheetProtection selectLockedCells="1" selectUnlockedCells="1"/>
  <mergeCells count="1">
    <mergeCell ref="B18:B26"/>
  </mergeCells>
  <phoneticPr fontId="1" type="noConversion"/>
  <conditionalFormatting sqref="I16:I17 I1">
    <cfRule type="duplicateValues" dxfId="0" priority="10"/>
  </conditionalFormatting>
  <pageMargins left="0.5446428571428571" right="0.41755952380952382" top="0.66115196078431371" bottom="0.74803149606299213" header="0.31496062992125984" footer="0.31496062992125984"/>
  <pageSetup paperSize="9" scale="65" firstPageNumber="0" orientation="landscape" horizontalDpi="300" verticalDpi="300" r:id="rId1"/>
  <headerFooter alignWithMargins="0">
    <oddHeader>&amp;L&amp;"Arial CE,Pogrubiony"Sprawa 100/2024&amp;C&amp;"Arial CE,Pogrubiony"&amp;11FORMULARZ CENOWY&amp;R&amp;"Arial CE,Pogrubiony"&amp;12Załącznik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wersja ostateczna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2024-08-12T05:14:33Z</cp:lastPrinted>
  <dcterms:created xsi:type="dcterms:W3CDTF">2012-09-20T08:35:41Z</dcterms:created>
  <dcterms:modified xsi:type="dcterms:W3CDTF">2024-08-12T05:14:48Z</dcterms:modified>
</cp:coreProperties>
</file>