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700C41DB-53CF-4511-96F8-DB07193DA4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d" localSheetId="0">Arkusz1!$A$1:$M$137</definedName>
    <definedName name="j" localSheetId="0">Arkusz1!$A$1:$M$98</definedName>
    <definedName name="_xlnm.Print_Area" localSheetId="0">Arkusz1!$A$1:$M$137</definedName>
    <definedName name="Print_Area" localSheetId="0">Arkusz1!$A$1:$M$137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37" i="1" l="1"/>
  <c r="J88" i="1"/>
  <c r="L88" i="1" s="1"/>
  <c r="K88" i="1"/>
  <c r="J12" i="1"/>
  <c r="K12" i="1"/>
  <c r="J13" i="1"/>
  <c r="K13" i="1"/>
  <c r="L13" i="1" s="1"/>
  <c r="J109" i="1"/>
  <c r="L109" i="1" s="1"/>
  <c r="K109" i="1"/>
  <c r="K14" i="1" l="1"/>
  <c r="L12" i="1"/>
  <c r="L14" i="1" s="1"/>
  <c r="K100" i="1"/>
  <c r="K103" i="1"/>
  <c r="K106" i="1"/>
  <c r="J103" i="1"/>
  <c r="L103" i="1" s="1"/>
  <c r="J100" i="1"/>
  <c r="L100" i="1" s="1"/>
  <c r="J106" i="1"/>
  <c r="L106" i="1" s="1"/>
  <c r="J129" i="1"/>
  <c r="L129" i="1" s="1"/>
  <c r="K129" i="1"/>
  <c r="J130" i="1"/>
  <c r="L130" i="1" s="1"/>
  <c r="K130" i="1"/>
  <c r="J131" i="1"/>
  <c r="L131" i="1" s="1"/>
  <c r="K131" i="1"/>
  <c r="J132" i="1"/>
  <c r="L132" i="1" s="1"/>
  <c r="K132" i="1"/>
  <c r="J133" i="1"/>
  <c r="L133" i="1" s="1"/>
  <c r="K133" i="1"/>
  <c r="J117" i="1"/>
  <c r="L117" i="1" s="1"/>
  <c r="K117" i="1"/>
  <c r="J116" i="1"/>
  <c r="L116" i="1" s="1"/>
  <c r="K116" i="1"/>
  <c r="K87" i="1" l="1"/>
  <c r="K89" i="1" s="1"/>
  <c r="J87" i="1"/>
  <c r="L87" i="1" s="1"/>
  <c r="L89" i="1" s="1"/>
  <c r="J82" i="1"/>
  <c r="K82" i="1"/>
  <c r="L82" i="1" s="1"/>
  <c r="J83" i="1"/>
  <c r="K83" i="1"/>
  <c r="L83" i="1" s="1"/>
  <c r="K24" i="1" l="1"/>
  <c r="L24" i="1" s="1"/>
  <c r="J46" i="1" l="1"/>
  <c r="J137" i="1" l="1"/>
  <c r="L137" i="1" s="1"/>
  <c r="K128" i="1"/>
  <c r="J128" i="1"/>
  <c r="L128" i="1" s="1"/>
  <c r="K127" i="1"/>
  <c r="J127" i="1"/>
  <c r="L127" i="1" s="1"/>
  <c r="K126" i="1"/>
  <c r="J126" i="1"/>
  <c r="L126" i="1" s="1"/>
  <c r="K125" i="1"/>
  <c r="J125" i="1"/>
  <c r="L125" i="1" s="1"/>
  <c r="K124" i="1"/>
  <c r="J124" i="1"/>
  <c r="L124" i="1" s="1"/>
  <c r="K123" i="1"/>
  <c r="J123" i="1"/>
  <c r="L123" i="1" s="1"/>
  <c r="K122" i="1"/>
  <c r="J122" i="1"/>
  <c r="L122" i="1" s="1"/>
  <c r="K118" i="1"/>
  <c r="J118" i="1"/>
  <c r="L118" i="1" s="1"/>
  <c r="K115" i="1"/>
  <c r="J115" i="1"/>
  <c r="L115" i="1" s="1"/>
  <c r="K114" i="1"/>
  <c r="J114" i="1"/>
  <c r="L114" i="1" s="1"/>
  <c r="K113" i="1"/>
  <c r="J113" i="1"/>
  <c r="L113" i="1" s="1"/>
  <c r="K112" i="1"/>
  <c r="J112" i="1"/>
  <c r="L112" i="1" s="1"/>
  <c r="K134" i="1" l="1"/>
  <c r="L134" i="1"/>
  <c r="K119" i="1"/>
  <c r="L119" i="1"/>
  <c r="J47" i="1" l="1"/>
  <c r="K61" i="1"/>
  <c r="K60" i="1"/>
  <c r="J61" i="1"/>
  <c r="L61" i="1" s="1"/>
  <c r="J60" i="1"/>
  <c r="L60" i="1" s="1"/>
  <c r="K57" i="1"/>
  <c r="K62" i="1" l="1"/>
  <c r="L62" i="1"/>
  <c r="K96" i="1" l="1"/>
  <c r="K95" i="1"/>
  <c r="K97" i="1" l="1"/>
  <c r="K92" i="1"/>
  <c r="J96" i="1" l="1"/>
  <c r="L96" i="1" s="1"/>
  <c r="J95" i="1"/>
  <c r="L95" i="1" s="1"/>
  <c r="L97" i="1" l="1"/>
  <c r="L92" i="1"/>
  <c r="J92" i="1"/>
  <c r="K6" i="1" l="1"/>
  <c r="K9" i="1"/>
  <c r="L9" i="1" s="1"/>
  <c r="K17" i="1"/>
  <c r="K20" i="1"/>
  <c r="K23" i="1"/>
  <c r="K25" i="1" s="1"/>
  <c r="K28" i="1"/>
  <c r="K29" i="1"/>
  <c r="K30" i="1"/>
  <c r="L30" i="1" s="1"/>
  <c r="K31" i="1"/>
  <c r="L31" i="1" s="1"/>
  <c r="K32" i="1"/>
  <c r="L32" i="1" s="1"/>
  <c r="K33" i="1"/>
  <c r="L33" i="1" s="1"/>
  <c r="J37" i="1"/>
  <c r="L37" i="1" s="1"/>
  <c r="J40" i="1"/>
  <c r="L40" i="1" s="1"/>
  <c r="J43" i="1"/>
  <c r="L43" i="1" s="1"/>
  <c r="L46" i="1"/>
  <c r="L47" i="1"/>
  <c r="K51" i="1"/>
  <c r="K52" i="1"/>
  <c r="L52" i="1" s="1"/>
  <c r="K53" i="1"/>
  <c r="L53" i="1" s="1"/>
  <c r="J57" i="1"/>
  <c r="L57" i="1" s="1"/>
  <c r="K65" i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7" i="1"/>
  <c r="K78" i="1"/>
  <c r="L78" i="1" s="1"/>
  <c r="K79" i="1"/>
  <c r="L79" i="1" s="1"/>
  <c r="K80" i="1"/>
  <c r="L80" i="1" s="1"/>
  <c r="K81" i="1"/>
  <c r="L81" i="1" s="1"/>
  <c r="K37" i="1"/>
  <c r="K40" i="1"/>
  <c r="K43" i="1"/>
  <c r="K46" i="1"/>
  <c r="K47" i="1"/>
  <c r="J81" i="1"/>
  <c r="J80" i="1"/>
  <c r="J79" i="1"/>
  <c r="J78" i="1"/>
  <c r="J77" i="1"/>
  <c r="J73" i="1"/>
  <c r="J72" i="1"/>
  <c r="J71" i="1"/>
  <c r="J70" i="1"/>
  <c r="J69" i="1"/>
  <c r="J68" i="1"/>
  <c r="J67" i="1"/>
  <c r="J66" i="1"/>
  <c r="J65" i="1"/>
  <c r="J6" i="1"/>
  <c r="J53" i="1"/>
  <c r="J52" i="1"/>
  <c r="J51" i="1"/>
  <c r="J33" i="1"/>
  <c r="J32" i="1"/>
  <c r="J31" i="1"/>
  <c r="J30" i="1"/>
  <c r="J29" i="1"/>
  <c r="J28" i="1"/>
  <c r="J20" i="1"/>
  <c r="J17" i="1"/>
  <c r="J9" i="1"/>
  <c r="K48" i="1" l="1"/>
  <c r="K74" i="1"/>
  <c r="K84" i="1"/>
  <c r="K34" i="1"/>
  <c r="L51" i="1"/>
  <c r="L54" i="1" s="1"/>
  <c r="K54" i="1"/>
  <c r="L77" i="1"/>
  <c r="L84" i="1" s="1"/>
  <c r="L65" i="1"/>
  <c r="L74" i="1" s="1"/>
  <c r="L23" i="1"/>
  <c r="L25" i="1" s="1"/>
  <c r="L28" i="1"/>
  <c r="L17" i="1"/>
  <c r="L20" i="1"/>
  <c r="L6" i="1"/>
  <c r="L48" i="1"/>
  <c r="L29" i="1"/>
  <c r="L34" i="1" l="1"/>
</calcChain>
</file>

<file path=xl/sharedStrings.xml><?xml version="1.0" encoding="utf-8"?>
<sst xmlns="http://schemas.openxmlformats.org/spreadsheetml/2006/main" count="214" uniqueCount="137">
  <si>
    <t xml:space="preserve">L.p. </t>
  </si>
  <si>
    <t>Nazwa materiału</t>
  </si>
  <si>
    <t>Wielkość</t>
  </si>
  <si>
    <t>Kod towaru</t>
  </si>
  <si>
    <t xml:space="preserve">Producent </t>
  </si>
  <si>
    <t>ilość</t>
  </si>
  <si>
    <t>J.M</t>
  </si>
  <si>
    <t>Cena netto</t>
  </si>
  <si>
    <t xml:space="preserve"> % VAT</t>
  </si>
  <si>
    <t>Cena brutto</t>
  </si>
  <si>
    <t>Wartość netto</t>
  </si>
  <si>
    <t>Wartość brutto</t>
  </si>
  <si>
    <t>Uwagi</t>
  </si>
  <si>
    <t>Wypełnia Wykonawca</t>
  </si>
  <si>
    <t xml:space="preserve">                                          ZADANIE 1</t>
  </si>
  <si>
    <t>op</t>
  </si>
  <si>
    <t xml:space="preserve">                                          ZADANIE 2</t>
  </si>
  <si>
    <t>Maszynki jednorazowe do golenia,  dwuostrzowe</t>
  </si>
  <si>
    <t>szt</t>
  </si>
  <si>
    <t xml:space="preserve">                                          ZADANIE 3</t>
  </si>
  <si>
    <t>RAZEM:</t>
  </si>
  <si>
    <t xml:space="preserve">                                          ZADANIE 4</t>
  </si>
  <si>
    <t>op.</t>
  </si>
  <si>
    <t xml:space="preserve">                                          ZADANIE 5</t>
  </si>
  <si>
    <t>para</t>
  </si>
  <si>
    <t xml:space="preserve">                                          ZADANIE 6</t>
  </si>
  <si>
    <t>Elektroda ekg spoczynkowa z mocowaniem na klips płaski np. typ CA610 a  100 szt. (dla dorosłych)</t>
  </si>
  <si>
    <t xml:space="preserve">                                          ZADANIE 7</t>
  </si>
  <si>
    <t xml:space="preserve">                                          ZADANIE 8</t>
  </si>
  <si>
    <t>CH8-10</t>
  </si>
  <si>
    <t>Cewnik Nelaton</t>
  </si>
  <si>
    <t>CH-6-18</t>
  </si>
  <si>
    <t>Cewnik Tieman</t>
  </si>
  <si>
    <t>Worek do moczu z zaworem spustowym sterylny</t>
  </si>
  <si>
    <t>2000ml</t>
  </si>
  <si>
    <t>Zatyczka do cewnika sterylna</t>
  </si>
  <si>
    <t>Łącznik prosty 7x7</t>
  </si>
  <si>
    <t>Łącznik prosty 7x10</t>
  </si>
  <si>
    <t xml:space="preserve">                                          ZADANIE 12</t>
  </si>
  <si>
    <t>Koc ratowniczy</t>
  </si>
  <si>
    <t xml:space="preserve">                                          ZADANIE 13</t>
  </si>
  <si>
    <t xml:space="preserve">                                          ZADANIE 16</t>
  </si>
  <si>
    <t>kpl</t>
  </si>
  <si>
    <t>Szyna na palec Zimmera</t>
  </si>
  <si>
    <t>230x20</t>
  </si>
  <si>
    <t>260x20</t>
  </si>
  <si>
    <t>400x20</t>
  </si>
  <si>
    <t>Prezerwatywa pudrowana bez zbiorniczka opak. a 1szt</t>
  </si>
  <si>
    <t>Sonda żołądkowa z dwoma lub z czterema otworami bocznymi</t>
  </si>
  <si>
    <t>Pończochy przeciwzakrzepowe typu TED Kendall, kodowane kolorami, posiadające elastyczny klin w górnej części pończochy (różne rozmiary dla dorosłych)</t>
  </si>
  <si>
    <t>CH-10-22</t>
  </si>
  <si>
    <t>Zestaw do kontrolowanej zbiórki stolca posiadający kieszonkę na palec umożliwiającą bezpieczną, precyzyjną i atraumatyczną aplikację systemu w ciało pacjenta</t>
  </si>
  <si>
    <t>CH-12-24 z balonem 5-15ml lub 5-10ml</t>
  </si>
  <si>
    <t xml:space="preserve">                                          ZADANIE 9</t>
  </si>
  <si>
    <t xml:space="preserve">                                          ZADANIE 15</t>
  </si>
  <si>
    <t>Korek do kaniuli (wykonany trzpień zamykający światło kaniuli poniżej krawędzi korka) pakowane pojedynczo (każde opakowanie osobne), opakowanie umożliwiające otwarcie przez rozwarcie listków gwarantujące sterylność wyrobu</t>
  </si>
  <si>
    <t>Kranik trójdrożny z przedłużaczem 20-25cm (pozostały opis jak w poz. 3)</t>
  </si>
  <si>
    <t>Kranik trójdrożny z przedłużaczem 30cm (pozostały opis jak w poz. 3)</t>
  </si>
  <si>
    <t xml:space="preserve">Rampa 3-kranikowa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</si>
  <si>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3-kranikowa z przedłużaczem min10cm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</si>
  <si>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5-kranikowa 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</si>
  <si>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 xml:space="preserve">Rampa 5-kranikowa z przedłużaczem min 10cm
- kraniki obracane o 360° bez ograniczenia, typu Luer-Lock, posiadające trójramienny wskaźnik zamknięcia i otwarcia,
- każde z wejść zabezpieczone koreczkami, wykonane z poliwęglanu, z optycznym  indykatorem pozycji zamknięty/otwarty, odporne na ciśnienie min 4,5 bara,
- możliwość podawania tłuszczy i chemioterapeutyków,
- sterylna, niepirogenna, pakowana pojedynczo.
</t>
  </si>
  <si>
    <t>Maska tlenowa z miekkiego elastycznego PCV przeźroczysta antyalergiczne tworzywo nie zawierające lateksu anatomiczny kształt i szczelnie przylegająca do twarzy z drenem min 200cm o przekroju gwiazdkowym umożliwiający przepływ tlenu podczas zagięcia elastyczne paski z klipsem nastawnym na nos pakowane pojedyńczo, rozmiary S, M, L, XL</t>
  </si>
  <si>
    <t>Maska tlenowa dla dorosłych z workiem tlenowym  elastyczne paski z klipsem nastawnym na nos wykonana z tworzywa antyalergicznego nie zawierającego lateksu i drenem o przekroju gwiazdkowym umożliwiający przepływ tlenu nawet podczas zagięcia długści min 200cm, rozmiary S, M, L, XL</t>
  </si>
  <si>
    <t>Cewnik do tlenoterapii biernej bez gąbki donosowej dla dorosłych. Część donosowa z miękkiego materiału, mocowanie z tyłu głowy lub za uszy, uniwersalny łącznik pasujący do każdego źródła tlenu. Dren długości 200-213cm  przewód doprowadzający odporny na zgniecenia i zaginanie</t>
  </si>
  <si>
    <t xml:space="preserve">Maska do podawania tlenu dla doroslych typu Venturi z 6 oznaczonymi kolorami koncentratorami tlenu (stężenia 24%, 28%, 31%, 35%, 40%, 50%) maska wykonana z miękkiego i elastycznego PCV antyalergiczna bez zawartości lateksu, z elastycznym paskiem z nastawnymi klipsami na nos, dren długosci min. 2,1mm o przekroju gwiazdkowym zapobiegającym zamknięciu światła </t>
  </si>
  <si>
    <t xml:space="preserve">                                          ZADANIE 10</t>
  </si>
  <si>
    <t xml:space="preserve">                                          ZADANIE 14</t>
  </si>
  <si>
    <t>szt.</t>
  </si>
  <si>
    <t>a25 szt.</t>
  </si>
  <si>
    <t>Szczoteczka do pobierania rozmazów cytologicznych typu Cerve-Brush Combi</t>
  </si>
  <si>
    <t>Śliniak jednorazowy dla stomatologii</t>
  </si>
  <si>
    <t>Pokrowiec na zagłówek jednorazowy na fotel stomatologiczny</t>
  </si>
  <si>
    <t>Cewnik do tlenoterapii biernej bez gąbki donosowej dla dorosłych. Część donosowa z miękkiego materiału, mocowanie z tyłu głowy lub za uszy, uniwersalny łącznik pasujący do każdego źródła tlenu. Dren długości minimum 5m  przewód doprowadzający odporny na zgniecenia i zaginanie</t>
  </si>
  <si>
    <t>40x36</t>
  </si>
  <si>
    <t>a12szt.</t>
  </si>
  <si>
    <t>RAZEM</t>
  </si>
  <si>
    <t>45x42</t>
  </si>
  <si>
    <t xml:space="preserve">                                          ZADANIE 11</t>
  </si>
  <si>
    <t>CH-8-20 dł 800</t>
  </si>
  <si>
    <t>Strzykawka 10 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</si>
  <si>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 xml:space="preserve"> 10ml</t>
  </si>
  <si>
    <t>Strzykawka 20ml(konstrukcja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</si>
  <si>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 xml:space="preserve"> 20ml</t>
  </si>
  <si>
    <t>Strzykawka 60ml(konstrukcja całkowicie szczelna, uniemozliwiająca demontaż tłoka), połączona trwale z konektorem (uniemożliwiającym pobranie roztworu leku cytostatycznego z fiolki w systemie hermetycznie zamkniętym). Strzykawka zawiera uszczelkę 3 warstwową, uniemożliwiająca uwalnianie sie oparów/aerozoli poprzez tylną część strzykawki oraz sterylne powietrze wewnątrz. Wewnątrz strzykawki rurka ze stali nierdzewnej, w kótrej znajdują się dwie igły, jedna dla płynu wykorzystywana do transferu leku, druga do sterylnego powietrza dostarczanego ze strzykawki do fiolki (zapewnione wyrównane ciśnienie przy transferze cieczy z oraz do fiolki). Materiały z których wykonana jest strzykawka są wolne od: DEHP, lateksu i BPA.  Strzykawka stanowi część systemu zamkniętego posiadającego kod ONB wydany przez FDA.</t>
  </si>
  <si>
    <t>60ml</t>
  </si>
  <si>
    <t>Adapter jałowy, apirogenny pasujący do wszystkich typów standardowych fiolek, połączony na stałe z fiolką po nakłuciu. Centralne nakłucie.Łącznik we współpracy ze strzykawką zapewnia  wyrównanie ciśnienia przy transferze cieczy z oraz do fiolki. Adapter musi być kompatybilny ze strzykawką z p-kto. 1,2,3 Adapter jest częścią systemu zamkniętego posiadającą kod ONB wydany przez FDA oraz gwarantuje czystość mikrobiologiczną leku. Adapter nie zawiera lateksu, BPA, DEHP.</t>
  </si>
  <si>
    <t>13-20mm (średnica określona przy zamówieniu)</t>
  </si>
  <si>
    <t>Łącznik jałowy, apirogenny, kompatybilny ze strzykawkami z p-kto. 1,2,3 systemu zamkniętego; łącznik umożliwiający podanie leku do pęcherza moczowego przez cewnik; materiał wolny od DEHP, BPA oraz lateksu; element systemu zamkniętego posiadającego kod ONB wydany przez FDA.</t>
  </si>
  <si>
    <r>
      <t xml:space="preserve">Strzykawka 1ml trzyczęściowa Luer-Lock z  ograniczoną </t>
    </r>
    <r>
      <rPr>
        <sz val="11"/>
        <color indexed="8"/>
        <rFont val="Arial Narrow"/>
        <family val="2"/>
        <charset val="238"/>
      </rPr>
      <t>przestrzenią martwą w strzykawce-LDS a100szt.</t>
    </r>
  </si>
  <si>
    <t>1ml</t>
  </si>
  <si>
    <t>Maska tlenowa z nebuliaztorem wykonana z przezroczystego PCV antyalergiczne tworzywo sztuczne nie zawierającej lateksu dren o przekroju gwiazdkowym umożliwiający przepływ tlenu nawet podczas zagięcia długości z drenem min 200cm, nebulizator pojemności 8-10ml wielkość rozpylania cząsteczek 2-3µm skalowany co 2 cm, średnica złącza nebulizatora F22, możliwość pracy w pozycji siedzącej i leżącej rozmiary S, M, L, XL</t>
  </si>
  <si>
    <r>
      <t xml:space="preserve">Szpatułki drewniane sterylne a100szt </t>
    </r>
    <r>
      <rPr>
        <i/>
        <sz val="11"/>
        <rFont val="Arial Narrow"/>
        <family val="2"/>
        <charset val="238"/>
      </rPr>
      <t>(pojedynczo pakowane)</t>
    </r>
  </si>
  <si>
    <r>
      <t>Kranik trójdrożny z optycznym wskaźnikiem zamknięcia i otwarcia, obrót 360</t>
    </r>
    <r>
      <rPr>
        <vertAlign val="superscript"/>
        <sz val="11"/>
        <rFont val="Arial Narrow"/>
        <family val="2"/>
        <charset val="238"/>
      </rPr>
      <t>0</t>
    </r>
    <r>
      <rPr>
        <sz val="11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kolorowe znaczniki umożliwiające oznaczenie kranika w zależności od zastosowania, trójramienny, jałowy, pakowany pojedynczo (każde opakowanie osobne) </t>
    </r>
  </si>
  <si>
    <r>
      <t>Kranik trójdrożny z przedłużaczem 10cm, z optycznym wskaźnikiem zamknięcia i otwarcia, obrót 360</t>
    </r>
    <r>
      <rPr>
        <vertAlign val="superscript"/>
        <sz val="11"/>
        <rFont val="Arial Narrow"/>
        <family val="2"/>
        <charset val="238"/>
      </rPr>
      <t>0</t>
    </r>
    <r>
      <rPr>
        <sz val="11"/>
        <rFont val="Arial Narrow"/>
        <family val="2"/>
        <charset val="238"/>
      </rPr>
      <t xml:space="preserve"> (bez ograniczeń), wykonany z poliwęglanu, każde z wejść zabezpieczone koreczkiem, bezlateksowy umożliwiający podawanie tłuszczy i chemioterapeutyków,odporny na ciśnienie - 4,5 bara, trójramienny, jałowy, pakowany pojedynczo (każde opakowanie osobne), przedłużacz bez zawartości ftalanów</t>
    </r>
  </si>
  <si>
    <t>Układ oddechowy wraz z komorą do nawilżacza Airvo Fisher &amp; Paykel</t>
  </si>
  <si>
    <t>Zestaw: komora nawilżacza zawierająca łącznik do podłączenia nebulizatora Aerogen Solo + układ oddechowy. Podwójna spirala chroniąca przed kondensacją: spirala grzejna zawiera cienkie przewody grzejne, które delikatnie i precyzyjnie ogrzewają gaz oddechowy wewnątrz rury; spirala izolacyjna zawiera ogrzane powietrze i chroni gaz oddechowy przed czynnikami zewnętrznymi</t>
  </si>
  <si>
    <t>Kaniula donosowa Optiflow Airvo dla dorosłych L</t>
  </si>
  <si>
    <t>Podwójne złącze kompatybilne ze wszystkimi obwodami Fisher&amp;Paykel; zacisk na pasku, który eliminuje konieczność korzystania z taśmy; regulowany pasek na głowę, końcówki paska nie wiszą swobodnie wokół twarzy; krawędzie dostosowane do górnej wargi tak, aby nie blokować ust. Technologia ograniczająca tworzenie się kondensatu</t>
  </si>
  <si>
    <t xml:space="preserve">                                          ZADANIE 17</t>
  </si>
  <si>
    <r>
      <t xml:space="preserve">Cewnik Foley dwudrożny sterylny latex silikonowany o stopniu medycznym z </t>
    </r>
    <r>
      <rPr>
        <b/>
        <sz val="11"/>
        <rFont val="Arial Narrow"/>
        <family val="2"/>
        <charset val="238"/>
      </rPr>
      <t>twardą zastawką</t>
    </r>
    <r>
      <rPr>
        <sz val="11"/>
        <rFont val="Arial Narrow"/>
        <family val="2"/>
        <charset val="238"/>
      </rPr>
      <t xml:space="preserve"> </t>
    </r>
    <r>
      <rPr>
        <b/>
        <sz val="11"/>
        <rFont val="Arial Narrow"/>
        <family val="2"/>
        <charset val="238"/>
      </rPr>
      <t>plastykową</t>
    </r>
  </si>
  <si>
    <r>
      <t xml:space="preserve">Cewnik Foley dwudrożny pediatryczny lateks silikonowany, sterylny z prowadnicą i </t>
    </r>
    <r>
      <rPr>
        <b/>
        <sz val="11"/>
        <rFont val="Arial Narrow"/>
        <family val="2"/>
        <charset val="238"/>
      </rPr>
      <t>zastawką plastykową</t>
    </r>
  </si>
  <si>
    <t>CH 30-36 dł 800</t>
  </si>
  <si>
    <t xml:space="preserve">Pasy bezpieczeństwa na nadgarstek 38x8 cm a 2szt. </t>
  </si>
  <si>
    <t>Łącznik strzykawkowy do pobierania dawki indywidualnej z większej strzykawki głównej, np. Fluid Dispensing Connector B. Braun</t>
  </si>
  <si>
    <t xml:space="preserve">Adapter Luer Lock męski obrotowy - pozwala zmienić każdy standardowy port żeński w element systemu zamkniętego, w który  można bezpiecznie wstrzykiwać lek strzykawką z konektorem z punktu 1. Adapter Luer Lock męski posiada system sygnalizacji akustycznej podczas podłączania strzykawki. Element ten musi być częścią systemu zamkniętego posiadającego kod ONB, wydanego przez FDA. Adapter LL-2S </t>
  </si>
  <si>
    <r>
      <t>Filtr o niskiej zdolności wiązania białka 0,22 μm-5 μm  do mieszanek lipidowych (</t>
    </r>
    <r>
      <rPr>
        <i/>
        <sz val="11"/>
        <color theme="1"/>
        <rFont val="Arial Narrow"/>
        <family val="2"/>
        <charset val="238"/>
      </rPr>
      <t>Intrapur® Lipid (keytruda))</t>
    </r>
  </si>
  <si>
    <r>
      <t>Dren krótki z dołączonym wbudowanym filtrem 0,2-0,22 um (</t>
    </r>
    <r>
      <rPr>
        <i/>
        <sz val="11"/>
        <color theme="1"/>
        <rFont val="Arial Narrow"/>
        <family val="2"/>
        <charset val="238"/>
      </rPr>
      <t>cyto-set line)</t>
    </r>
  </si>
  <si>
    <r>
      <t>Przyrząd do pobierania leku z filtrem powietrznym 0,2  μm oraz płynowym 5  μm (</t>
    </r>
    <r>
      <rPr>
        <i/>
        <sz val="11"/>
        <color theme="1"/>
        <rFont val="Arial Narrow"/>
        <family val="2"/>
        <charset val="238"/>
      </rPr>
      <t>Mini-Spike 2 Chemo)</t>
    </r>
  </si>
  <si>
    <r>
      <t>Dren krótki do podaży cytostatyków chroniący od promienowania UV</t>
    </r>
    <r>
      <rPr>
        <i/>
        <sz val="11"/>
        <color theme="1"/>
        <rFont val="Arial Narrow"/>
        <family val="2"/>
        <charset val="238"/>
      </rPr>
      <t xml:space="preserve"> (cyto-set bursztynowy)</t>
    </r>
  </si>
  <si>
    <r>
      <t>Koreczki dwustronne damsko-męskie Luer-Lock 100 szt</t>
    </r>
    <r>
      <rPr>
        <i/>
        <sz val="11"/>
        <color theme="1"/>
        <rFont val="Arial Narrow"/>
        <family val="2"/>
        <charset val="238"/>
      </rPr>
      <t>(Combi)</t>
    </r>
  </si>
  <si>
    <t>Zestaw do infuzji dożylnej cytostatyków przy pomocy zgodnych pomp infuzyjnych - 3 porty bursztynowe bezigłowe</t>
  </si>
  <si>
    <t>Zestaw do infuzji dożylnej cytostatyków przy pomocy zgodnych pomp infuzyjnych - 3 porty bezigłowe</t>
  </si>
  <si>
    <t>Zestaw do infuzji dożylnej cytostatyków przy pomocy zgodnych pomp infuzyjnych - 5 portów bezigłowych</t>
  </si>
  <si>
    <t>Zestaw do infuzji dożylnej cytostatyków przy pomocy zgodnych pomp infuzyjnych - 5 portów bezigłowych bursztynowe</t>
  </si>
  <si>
    <t>Elektroda EKG do pracy przy rezonansie magnetycznym a 50szt.</t>
  </si>
  <si>
    <t>Elektroda ekg z pianki polietylenowej dla dorosłych żel stały z zastosowaniem mocnego i hypoalergicznego klejuposiadająca języczek ułatwiający aplikacje, nie zawierające latexu i PVC a 50szt.</t>
  </si>
  <si>
    <t>Jednorurowy obwód do defibrylatora Pneupac® paraPAC plus™ z wewnętrzną linią do monitorowania ciśnienia, filtrem In-Line i nasadką odchylającą strumień powietrza wydychanego a10szt.  np.: 100/905/340-CH</t>
  </si>
  <si>
    <t>Staza jednorazowego użytku a25szt.</t>
  </si>
  <si>
    <t xml:space="preserve">                                          ZADANIE 18</t>
  </si>
  <si>
    <t xml:space="preserve">                                           ZADANIE 19</t>
  </si>
  <si>
    <t xml:space="preserve">                                          ZADANIE 20</t>
  </si>
  <si>
    <t xml:space="preserve">                                          ZADANIE 21</t>
  </si>
  <si>
    <t xml:space="preserve">                                          ZADANIE 22</t>
  </si>
  <si>
    <t xml:space="preserve">                                           ZADANIA 24</t>
  </si>
  <si>
    <t xml:space="preserve">                                           ZADANIE 25</t>
  </si>
  <si>
    <t xml:space="preserve">                                                                ZADANIE 26</t>
  </si>
  <si>
    <t>Jednorazowa igłowa elektroda koncentryczna, stalowa, powlekana silikonem, z wolframowym rdzeniem,  37 x 0,46 mm (26G), powierzchnia czynna 0,07 mm2</t>
  </si>
  <si>
    <t>Jednorazowa żelowana samoprzylepna elektroda powierzchniowa,
powierzchnia 22 x 30 mm, powierzchnia czynna 9 x 6 mm z kablem 8 cm, wtyk TP 0,7 mm</t>
  </si>
  <si>
    <t>Nebulizator z ustnikiem wykonany z  PCV, wkręcany, działający także pod kątem 45 stopni, wielkość rozpylanych cząsteczek 2-3 µm, z drenem o dł. 2m o przekroju gwiazdkowym w zestawie wężyk (rura aerozolowa ) o dł. 16cm i średnicy ok. 2,5cm, nebulizator o pojemności 8-10ml skalowany co 2cm, średnica złącza nebulizatora F22, przeznaczony dla pacjentów powyżej 2 roku życia,nie zawierający lateksu,pakowany pojedyńczo</t>
  </si>
  <si>
    <t>Wewnętrzna część wykonana jest w 75% z poliestru oraz w 25% z wiskozy, a zewnętrzna część z weluru zapinanego poprzez pas z rzepem i metalową sprzączkę.</t>
  </si>
  <si>
    <t xml:space="preserve">                                         ZADANIA 23</t>
  </si>
  <si>
    <r>
      <t xml:space="preserve">Adapter kolcowy pozwalający łączyć się z dowolnym standardowym workiem lub butelką oraz dowolnym zestawem drenów, umożliwiający bezpieczne wstrzykiwanie i pobieranie płynów do worka kompatybilny ze strzykawką z konektorem p-kt 1. Tak jak w przypadku pozostałych elementów nie zawiera DEHP, Lateksu oraz BPA.  Element ten musi być częścią systemu zamkniętego posiadającego kod ONB, wydanego przez FDA. Equa-shield </t>
    </r>
    <r>
      <rPr>
        <i/>
        <sz val="11"/>
        <color theme="1"/>
        <rFont val="Arial Narrow"/>
        <family val="2"/>
        <charset val="238"/>
      </rPr>
      <t>Adapter kolcowy SA-EZ/D</t>
    </r>
  </si>
  <si>
    <r>
      <t>Filtr infuzyjny dokręcany 0,2-0,22 μm (</t>
    </r>
    <r>
      <rPr>
        <i/>
        <sz val="11"/>
        <color theme="1"/>
        <rFont val="Arial Narrow"/>
        <family val="2"/>
        <charset val="238"/>
      </rPr>
      <t>Sterifix Paed)</t>
    </r>
  </si>
  <si>
    <r>
      <t xml:space="preserve">Dren długi do podaży cytostatyków zestaw z filtrem - bez PCV </t>
    </r>
    <r>
      <rPr>
        <i/>
        <sz val="11"/>
        <color theme="1"/>
        <rFont val="Arial Narrow"/>
        <family val="2"/>
        <charset val="238"/>
      </rPr>
      <t>(Intrapur® Inline)</t>
    </r>
  </si>
  <si>
    <t>Wziernik  sterylny jednorazowy Cusco, pakowany indywidualnie. Regulowany centralnym zamkiem "śrubą" przy pomocy której produkt jest blokowany według potrzeb użytkownika.(XXS, XS,S, M, L, XL)</t>
  </si>
  <si>
    <t>Elektroda do defibrylacji/kardiowersji - Stat-Padz dla dorosłych (pak. a'2szt.)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</si>
</sst>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\ _z_ł_-;\-* #,##0.00\ _z_ł_-;_-* &quot;-&quot;??\ _z_ł_-;_-@_-"/>
    <numFmt numFmtId="165" formatCode="#,##0.00\ &quot;zł&quot;"/>
    <numFmt numFmtId="166" formatCode="#,##0.00&quot; zł&quot;"/>
    <numFmt numFmtId="167" formatCode="#,##0\ _z_ł"/>
    <numFmt numFmtId="168" formatCode="#,##0.00\ _z_ł"/>
    <numFmt numFmtId="169" formatCode="_-* #,##0.00\ [$zł-415]_-;\-* #,##0.00\ [$zł-415]_-;_-* &quot;-&quot;??\ [$zł-415]_-;_-@_-"/>
  </numFmts>
  <fonts count="20" x14ac:knownFonts="1">
    <font>
      <sz val="10"/>
      <name val="Arial CE"/>
      <charset val="238"/>
    </font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indexed="8"/>
      <name val="Arial Narrow"/>
      <family val="2"/>
      <charset val="238"/>
    </font>
    <font>
      <i/>
      <sz val="11"/>
      <name val="Arial Narrow"/>
      <family val="2"/>
      <charset val="238"/>
    </font>
    <font>
      <vertAlign val="superscript"/>
      <sz val="11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4"/>
      <name val="Arial Narrow"/>
      <family val="2"/>
      <charset val="238"/>
    </font>
    <font>
      <b/>
      <sz val="14"/>
      <color indexed="8"/>
      <name val="Arial Narrow"/>
      <family val="2"/>
      <charset val="238"/>
    </font>
    <font>
      <b/>
      <sz val="14"/>
      <color theme="1"/>
      <name val="Arial Narrow"/>
      <family val="2"/>
      <charset val="238"/>
    </font>
    <font>
      <b/>
      <sz val="14"/>
      <color rgb="FFFF0000"/>
      <name val="Arial Narrow"/>
      <family val="2"/>
      <charset val="238"/>
    </font>
    <font>
      <i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9">
    <xf numFmtId="0" fontId="0" fillId="0" borderId="0"/>
    <xf numFmtId="0" fontId="7" fillId="0" borderId="0"/>
    <xf numFmtId="0" fontId="1" fillId="0" borderId="0"/>
    <xf numFmtId="0" fontId="6" fillId="0" borderId="0"/>
    <xf numFmtId="44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24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" fontId="8" fillId="0" borderId="0" xfId="0" applyNumberFormat="1" applyFont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/>
    </xf>
    <xf numFmtId="49" fontId="8" fillId="0" borderId="1" xfId="3" applyNumberFormat="1" applyFont="1" applyBorder="1" applyAlignment="1">
      <alignment horizontal="center" vertical="center" wrapText="1"/>
    </xf>
    <xf numFmtId="2" fontId="8" fillId="0" borderId="1" xfId="3" applyNumberFormat="1" applyFont="1" applyBorder="1" applyAlignment="1">
      <alignment horizontal="center" vertical="center"/>
    </xf>
    <xf numFmtId="1" fontId="8" fillId="0" borderId="7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2" fontId="8" fillId="0" borderId="1" xfId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4" fontId="8" fillId="0" borderId="1" xfId="4" applyFont="1" applyFill="1" applyBorder="1" applyAlignment="1">
      <alignment vertical="center"/>
    </xf>
    <xf numFmtId="44" fontId="8" fillId="0" borderId="26" xfId="4" applyFont="1" applyFill="1" applyBorder="1" applyAlignment="1">
      <alignment vertical="center" wrapText="1"/>
    </xf>
    <xf numFmtId="44" fontId="2" fillId="0" borderId="0" xfId="4" applyFont="1" applyFill="1" applyBorder="1" applyAlignment="1">
      <alignment horizontal="center" vertical="center"/>
    </xf>
    <xf numFmtId="44" fontId="4" fillId="0" borderId="0" xfId="4" applyFont="1" applyFill="1" applyBorder="1" applyAlignment="1">
      <alignment vertical="center"/>
    </xf>
    <xf numFmtId="44" fontId="5" fillId="0" borderId="0" xfId="4" applyFont="1" applyFill="1" applyBorder="1" applyAlignment="1">
      <alignment horizontal="center" vertical="center"/>
    </xf>
    <xf numFmtId="44" fontId="4" fillId="2" borderId="0" xfId="4" applyFont="1" applyFill="1" applyBorder="1" applyAlignment="1">
      <alignment vertical="center"/>
    </xf>
    <xf numFmtId="44" fontId="0" fillId="0" borderId="0" xfId="4" applyFont="1"/>
    <xf numFmtId="44" fontId="4" fillId="3" borderId="0" xfId="4" applyFont="1" applyFill="1" applyBorder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" fontId="8" fillId="0" borderId="0" xfId="0" applyNumberFormat="1" applyFont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166" fontId="15" fillId="0" borderId="0" xfId="0" applyNumberFormat="1" applyFont="1" applyAlignment="1">
      <alignment horizontal="center" vertical="center"/>
    </xf>
    <xf numFmtId="166" fontId="15" fillId="0" borderId="0" xfId="1" applyNumberFormat="1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1" fontId="8" fillId="0" borderId="1" xfId="0" applyNumberFormat="1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4" fontId="4" fillId="0" borderId="0" xfId="4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165" fontId="8" fillId="0" borderId="1" xfId="0" applyNumberFormat="1" applyFont="1" applyBorder="1" applyAlignment="1">
      <alignment vertical="center"/>
    </xf>
    <xf numFmtId="9" fontId="8" fillId="0" borderId="1" xfId="0" applyNumberFormat="1" applyFont="1" applyBorder="1" applyAlignment="1">
      <alignment vertical="center"/>
    </xf>
    <xf numFmtId="165" fontId="8" fillId="0" borderId="2" xfId="0" applyNumberFormat="1" applyFont="1" applyBorder="1" applyAlignment="1">
      <alignment vertical="center"/>
    </xf>
    <xf numFmtId="169" fontId="10" fillId="0" borderId="1" xfId="0" applyNumberFormat="1" applyFont="1" applyBorder="1" applyAlignment="1">
      <alignment vertical="center"/>
    </xf>
    <xf numFmtId="165" fontId="8" fillId="0" borderId="1" xfId="5" applyNumberFormat="1" applyFont="1" applyFill="1" applyBorder="1" applyAlignment="1" applyProtection="1">
      <alignment vertical="center"/>
      <protection locked="0"/>
    </xf>
    <xf numFmtId="169" fontId="8" fillId="0" borderId="1" xfId="0" applyNumberFormat="1" applyFont="1" applyBorder="1" applyAlignment="1">
      <alignment vertical="center"/>
    </xf>
    <xf numFmtId="1" fontId="8" fillId="0" borderId="10" xfId="0" applyNumberFormat="1" applyFont="1" applyBorder="1" applyAlignment="1">
      <alignment vertical="center"/>
    </xf>
    <xf numFmtId="165" fontId="8" fillId="0" borderId="10" xfId="5" applyNumberFormat="1" applyFont="1" applyFill="1" applyBorder="1" applyAlignment="1" applyProtection="1">
      <alignment vertical="center"/>
      <protection locked="0"/>
    </xf>
    <xf numFmtId="9" fontId="8" fillId="0" borderId="10" xfId="0" applyNumberFormat="1" applyFont="1" applyBorder="1" applyAlignment="1">
      <alignment vertical="center"/>
    </xf>
    <xf numFmtId="165" fontId="8" fillId="0" borderId="10" xfId="0" applyNumberFormat="1" applyFont="1" applyBorder="1" applyAlignment="1">
      <alignment vertical="center"/>
    </xf>
    <xf numFmtId="165" fontId="8" fillId="0" borderId="1" xfId="4" applyNumberFormat="1" applyFont="1" applyFill="1" applyBorder="1" applyAlignment="1" applyProtection="1">
      <alignment vertical="center"/>
    </xf>
    <xf numFmtId="169" fontId="8" fillId="0" borderId="7" xfId="0" applyNumberFormat="1" applyFont="1" applyBorder="1" applyAlignment="1">
      <alignment vertical="center"/>
    </xf>
    <xf numFmtId="3" fontId="8" fillId="0" borderId="0" xfId="0" applyNumberFormat="1" applyFont="1" applyAlignment="1">
      <alignment vertical="center"/>
    </xf>
    <xf numFmtId="165" fontId="8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166" fontId="10" fillId="0" borderId="0" xfId="0" applyNumberFormat="1" applyFont="1" applyAlignment="1">
      <alignment vertical="center"/>
    </xf>
    <xf numFmtId="165" fontId="8" fillId="0" borderId="1" xfId="5" applyNumberFormat="1" applyFont="1" applyFill="1" applyBorder="1" applyAlignment="1" applyProtection="1">
      <alignment vertical="center"/>
    </xf>
    <xf numFmtId="167" fontId="8" fillId="0" borderId="1" xfId="0" applyNumberFormat="1" applyFont="1" applyBorder="1" applyAlignment="1">
      <alignment vertical="center"/>
    </xf>
    <xf numFmtId="9" fontId="8" fillId="0" borderId="1" xfId="0" applyNumberFormat="1" applyFont="1" applyBorder="1" applyAlignment="1" applyProtection="1">
      <alignment vertical="center"/>
      <protection locked="0"/>
    </xf>
    <xf numFmtId="165" fontId="8" fillId="0" borderId="8" xfId="5" applyNumberFormat="1" applyFont="1" applyFill="1" applyBorder="1" applyAlignment="1" applyProtection="1">
      <alignment vertical="center"/>
    </xf>
    <xf numFmtId="9" fontId="8" fillId="0" borderId="1" xfId="6" applyFont="1" applyFill="1" applyBorder="1" applyAlignment="1">
      <alignment vertical="center"/>
    </xf>
    <xf numFmtId="165" fontId="8" fillId="0" borderId="1" xfId="3" applyNumberFormat="1" applyFont="1" applyBorder="1" applyAlignment="1" applyProtection="1">
      <alignment vertical="center"/>
      <protection locked="0"/>
    </xf>
    <xf numFmtId="9" fontId="8" fillId="0" borderId="1" xfId="3" applyNumberFormat="1" applyFont="1" applyBorder="1" applyAlignment="1">
      <alignment vertical="center"/>
    </xf>
    <xf numFmtId="3" fontId="8" fillId="0" borderId="0" xfId="1" applyNumberFormat="1" applyFont="1" applyAlignment="1">
      <alignment vertical="center"/>
    </xf>
    <xf numFmtId="165" fontId="8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66" fontId="10" fillId="0" borderId="0" xfId="1" applyNumberFormat="1" applyFont="1" applyAlignment="1">
      <alignment vertical="center"/>
    </xf>
    <xf numFmtId="169" fontId="10" fillId="0" borderId="4" xfId="1" applyNumberFormat="1" applyFont="1" applyBorder="1" applyAlignment="1">
      <alignment vertical="center"/>
    </xf>
    <xf numFmtId="1" fontId="8" fillId="0" borderId="1" xfId="1" applyNumberFormat="1" applyFont="1" applyBorder="1" applyAlignment="1">
      <alignment vertical="center"/>
    </xf>
    <xf numFmtId="165" fontId="8" fillId="0" borderId="1" xfId="1" applyNumberFormat="1" applyFont="1" applyBorder="1" applyAlignment="1" applyProtection="1">
      <alignment vertical="center"/>
      <protection locked="0"/>
    </xf>
    <xf numFmtId="9" fontId="8" fillId="0" borderId="1" xfId="1" applyNumberFormat="1" applyFont="1" applyBorder="1" applyAlignment="1">
      <alignment vertical="center"/>
    </xf>
    <xf numFmtId="0" fontId="8" fillId="0" borderId="1" xfId="8" applyNumberFormat="1" applyFont="1" applyFill="1" applyBorder="1" applyAlignment="1" applyProtection="1">
      <alignment vertical="center"/>
    </xf>
    <xf numFmtId="44" fontId="14" fillId="0" borderId="1" xfId="4" applyFont="1" applyFill="1" applyBorder="1" applyAlignment="1">
      <alignment vertical="center"/>
    </xf>
    <xf numFmtId="9" fontId="14" fillId="0" borderId="1" xfId="6" applyFont="1" applyBorder="1" applyAlignment="1">
      <alignment vertical="center"/>
    </xf>
    <xf numFmtId="9" fontId="8" fillId="0" borderId="18" xfId="6" applyFont="1" applyFill="1" applyBorder="1" applyAlignment="1">
      <alignment vertical="center"/>
    </xf>
    <xf numFmtId="169" fontId="10" fillId="0" borderId="1" xfId="4" applyNumberFormat="1" applyFont="1" applyFill="1" applyBorder="1" applyAlignment="1">
      <alignment vertical="center"/>
    </xf>
    <xf numFmtId="4" fontId="9" fillId="0" borderId="1" xfId="0" applyNumberFormat="1" applyFont="1" applyBorder="1" applyAlignment="1" applyProtection="1">
      <alignment vertical="center" wrapText="1"/>
      <protection locked="0"/>
    </xf>
    <xf numFmtId="9" fontId="9" fillId="0" borderId="1" xfId="0" applyNumberFormat="1" applyFont="1" applyBorder="1" applyAlignment="1" applyProtection="1">
      <alignment vertical="center" wrapText="1"/>
      <protection locked="0"/>
    </xf>
    <xf numFmtId="4" fontId="9" fillId="0" borderId="1" xfId="0" applyNumberFormat="1" applyFont="1" applyBorder="1" applyAlignment="1">
      <alignment vertical="center" wrapText="1"/>
    </xf>
    <xf numFmtId="4" fontId="8" fillId="0" borderId="1" xfId="0" applyNumberFormat="1" applyFont="1" applyBorder="1" applyAlignment="1" applyProtection="1">
      <alignment vertical="center" wrapText="1"/>
      <protection locked="0"/>
    </xf>
    <xf numFmtId="165" fontId="8" fillId="0" borderId="8" xfId="0" applyNumberFormat="1" applyFont="1" applyBorder="1" applyAlignment="1">
      <alignment vertical="center"/>
    </xf>
    <xf numFmtId="9" fontId="8" fillId="0" borderId="20" xfId="6" applyFont="1" applyFill="1" applyBorder="1" applyAlignment="1">
      <alignment vertical="center"/>
    </xf>
    <xf numFmtId="44" fontId="9" fillId="0" borderId="8" xfId="4" applyFont="1" applyFill="1" applyBorder="1" applyAlignment="1">
      <alignment vertical="center" wrapText="1"/>
    </xf>
    <xf numFmtId="9" fontId="8" fillId="0" borderId="30" xfId="6" applyFont="1" applyFill="1" applyBorder="1" applyAlignment="1">
      <alignment vertical="center"/>
    </xf>
    <xf numFmtId="9" fontId="9" fillId="0" borderId="8" xfId="6" applyFont="1" applyFill="1" applyBorder="1" applyAlignment="1">
      <alignment vertical="center"/>
    </xf>
    <xf numFmtId="44" fontId="9" fillId="0" borderId="8" xfId="4" applyFont="1" applyFill="1" applyBorder="1" applyAlignment="1" applyProtection="1">
      <alignment vertical="center" wrapText="1"/>
      <protection locked="0"/>
    </xf>
    <xf numFmtId="0" fontId="8" fillId="0" borderId="0" xfId="0" applyFont="1" applyAlignment="1">
      <alignment vertical="center"/>
    </xf>
    <xf numFmtId="16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9" fontId="10" fillId="0" borderId="4" xfId="0" applyNumberFormat="1" applyFont="1" applyBorder="1" applyAlignment="1">
      <alignment vertical="center"/>
    </xf>
    <xf numFmtId="0" fontId="14" fillId="0" borderId="10" xfId="0" applyFont="1" applyBorder="1" applyAlignment="1">
      <alignment horizontal="center" vertical="center"/>
    </xf>
    <xf numFmtId="166" fontId="15" fillId="0" borderId="5" xfId="0" applyNumberFormat="1" applyFont="1" applyBorder="1" applyAlignment="1">
      <alignment horizontal="center" vertical="center"/>
    </xf>
    <xf numFmtId="166" fontId="15" fillId="0" borderId="1" xfId="0" applyNumberFormat="1" applyFont="1" applyBorder="1" applyAlignment="1">
      <alignment horizontal="center" vertical="center"/>
    </xf>
    <xf numFmtId="3" fontId="8" fillId="0" borderId="1" xfId="3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 wrapText="1"/>
    </xf>
    <xf numFmtId="3" fontId="8" fillId="0" borderId="7" xfId="0" applyNumberFormat="1" applyFont="1" applyBorder="1" applyAlignment="1">
      <alignment horizontal="center" vertical="center" wrapText="1"/>
    </xf>
    <xf numFmtId="0" fontId="8" fillId="0" borderId="7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left" vertical="center" wrapText="1"/>
    </xf>
    <xf numFmtId="1" fontId="8" fillId="0" borderId="7" xfId="0" applyNumberFormat="1" applyFont="1" applyBorder="1" applyAlignment="1">
      <alignment horizontal="center" vertical="center"/>
    </xf>
    <xf numFmtId="167" fontId="8" fillId="0" borderId="1" xfId="0" applyNumberFormat="1" applyFont="1" applyBorder="1" applyAlignment="1">
      <alignment horizontal="center" vertical="center"/>
    </xf>
    <xf numFmtId="168" fontId="8" fillId="0" borderId="6" xfId="0" applyNumberFormat="1" applyFont="1" applyBorder="1" applyAlignment="1">
      <alignment vertical="center"/>
    </xf>
    <xf numFmtId="9" fontId="8" fillId="0" borderId="6" xfId="0" applyNumberFormat="1" applyFont="1" applyBorder="1" applyAlignment="1">
      <alignment vertical="center"/>
    </xf>
    <xf numFmtId="1" fontId="8" fillId="0" borderId="1" xfId="0" applyNumberFormat="1" applyFont="1" applyBorder="1" applyAlignment="1">
      <alignment vertical="center"/>
    </xf>
    <xf numFmtId="49" fontId="8" fillId="0" borderId="1" xfId="2" applyNumberFormat="1" applyFont="1" applyBorder="1" applyAlignment="1">
      <alignment horizontal="center" vertical="center" wrapText="1"/>
    </xf>
    <xf numFmtId="1" fontId="8" fillId="0" borderId="1" xfId="2" applyNumberFormat="1" applyFont="1" applyBorder="1" applyAlignment="1">
      <alignment horizontal="center" vertical="center"/>
    </xf>
    <xf numFmtId="9" fontId="8" fillId="0" borderId="1" xfId="2" applyNumberFormat="1" applyFont="1" applyBorder="1" applyAlignment="1" applyProtection="1">
      <alignment vertical="center"/>
      <protection locked="0"/>
    </xf>
    <xf numFmtId="0" fontId="8" fillId="0" borderId="1" xfId="2" applyFont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left" vertical="center" wrapText="1"/>
    </xf>
    <xf numFmtId="9" fontId="8" fillId="0" borderId="8" xfId="0" applyNumberFormat="1" applyFont="1" applyBorder="1" applyAlignment="1">
      <alignment vertical="center"/>
    </xf>
    <xf numFmtId="165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2" xfId="0" applyNumberFormat="1" applyFont="1" applyBorder="1" applyAlignment="1">
      <alignment horizontal="center" vertical="center"/>
    </xf>
    <xf numFmtId="169" fontId="10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1" fillId="0" borderId="23" xfId="0" applyFont="1" applyBorder="1" applyAlignment="1">
      <alignment horizontal="left" vertical="center" wrapText="1"/>
    </xf>
    <xf numFmtId="0" fontId="11" fillId="0" borderId="27" xfId="0" applyFont="1" applyBorder="1" applyAlignment="1">
      <alignment horizontal="left" vertical="center" wrapText="1"/>
    </xf>
    <xf numFmtId="44" fontId="8" fillId="0" borderId="7" xfId="4" applyFont="1" applyFill="1" applyBorder="1" applyAlignment="1">
      <alignment vertical="center"/>
    </xf>
    <xf numFmtId="0" fontId="8" fillId="0" borderId="1" xfId="3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7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9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167" fontId="8" fillId="0" borderId="1" xfId="3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left" vertical="center" wrapText="1"/>
    </xf>
    <xf numFmtId="0" fontId="8" fillId="0" borderId="7" xfId="1" applyFont="1" applyBorder="1" applyAlignment="1">
      <alignment horizontal="left" vertical="center" wrapText="1"/>
    </xf>
    <xf numFmtId="167" fontId="8" fillId="0" borderId="1" xfId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 wrapText="1"/>
    </xf>
    <xf numFmtId="1" fontId="10" fillId="0" borderId="4" xfId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166" fontId="8" fillId="0" borderId="2" xfId="0" applyNumberFormat="1" applyFont="1" applyBorder="1" applyAlignment="1">
      <alignment vertical="center"/>
    </xf>
    <xf numFmtId="0" fontId="8" fillId="0" borderId="19" xfId="0" applyFont="1" applyBorder="1" applyAlignment="1">
      <alignment horizontal="center" vertical="center"/>
    </xf>
    <xf numFmtId="165" fontId="8" fillId="0" borderId="19" xfId="0" applyNumberFormat="1" applyFont="1" applyBorder="1" applyAlignment="1">
      <alignment horizontal="center" vertical="center"/>
    </xf>
    <xf numFmtId="44" fontId="8" fillId="0" borderId="19" xfId="4" applyFont="1" applyFill="1" applyBorder="1" applyAlignment="1">
      <alignment vertical="center"/>
    </xf>
    <xf numFmtId="165" fontId="8" fillId="0" borderId="19" xfId="0" applyNumberFormat="1" applyFont="1" applyBorder="1" applyAlignment="1">
      <alignment vertical="center"/>
    </xf>
    <xf numFmtId="9" fontId="8" fillId="0" borderId="19" xfId="0" applyNumberFormat="1" applyFont="1" applyBorder="1" applyAlignment="1">
      <alignment vertical="center"/>
    </xf>
    <xf numFmtId="0" fontId="15" fillId="0" borderId="19" xfId="0" applyFont="1" applyBorder="1" applyAlignment="1">
      <alignment horizontal="center" vertical="center"/>
    </xf>
    <xf numFmtId="165" fontId="8" fillId="0" borderId="7" xfId="0" applyNumberFormat="1" applyFont="1" applyBorder="1" applyAlignment="1">
      <alignment vertical="center"/>
    </xf>
    <xf numFmtId="9" fontId="8" fillId="0" borderId="7" xfId="0" applyNumberFormat="1" applyFont="1" applyBorder="1" applyAlignment="1">
      <alignment vertical="center"/>
    </xf>
    <xf numFmtId="169" fontId="10" fillId="0" borderId="7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 wrapText="1"/>
    </xf>
    <xf numFmtId="0" fontId="9" fillId="0" borderId="19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9" fillId="0" borderId="7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4" fontId="17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/>
    </xf>
    <xf numFmtId="0" fontId="9" fillId="0" borderId="8" xfId="0" applyFont="1" applyBorder="1" applyAlignment="1">
      <alignment horizontal="left" vertical="center" wrapText="1"/>
    </xf>
    <xf numFmtId="3" fontId="9" fillId="0" borderId="8" xfId="0" applyNumberFormat="1" applyFont="1" applyBorder="1" applyAlignment="1">
      <alignment horizontal="center" vertical="center" wrapText="1"/>
    </xf>
    <xf numFmtId="0" fontId="15" fillId="0" borderId="1" xfId="0" applyFont="1" applyBorder="1" applyAlignment="1" applyProtection="1">
      <alignment horizontal="center" vertical="center" wrapText="1"/>
      <protection locked="0"/>
    </xf>
    <xf numFmtId="1" fontId="10" fillId="0" borderId="1" xfId="2" applyNumberFormat="1" applyFont="1" applyBorder="1" applyAlignment="1">
      <alignment horizontal="center" wrapText="1"/>
    </xf>
    <xf numFmtId="0" fontId="10" fillId="0" borderId="1" xfId="2" applyFont="1" applyBorder="1" applyAlignment="1">
      <alignment horizontal="center" wrapText="1"/>
    </xf>
    <xf numFmtId="2" fontId="10" fillId="0" borderId="1" xfId="2" applyNumberFormat="1" applyFont="1" applyBorder="1" applyAlignment="1">
      <alignment horizontal="center" wrapText="1"/>
    </xf>
    <xf numFmtId="4" fontId="10" fillId="0" borderId="1" xfId="2" applyNumberFormat="1" applyFont="1" applyBorder="1" applyAlignment="1" applyProtection="1">
      <alignment horizontal="center" wrapText="1"/>
      <protection locked="0"/>
    </xf>
    <xf numFmtId="0" fontId="10" fillId="0" borderId="1" xfId="2" applyFont="1" applyBorder="1" applyAlignment="1" applyProtection="1">
      <alignment horizontal="center" wrapText="1"/>
      <protection locked="0"/>
    </xf>
    <xf numFmtId="4" fontId="10" fillId="0" borderId="1" xfId="2" applyNumberFormat="1" applyFont="1" applyBorder="1" applyAlignment="1">
      <alignment horizontal="center" wrapText="1"/>
    </xf>
    <xf numFmtId="169" fontId="10" fillId="0" borderId="1" xfId="2" applyNumberFormat="1" applyFont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44" fontId="3" fillId="0" borderId="0" xfId="4" applyFont="1" applyFill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3" fillId="0" borderId="2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wrapText="1"/>
    </xf>
    <xf numFmtId="0" fontId="10" fillId="4" borderId="2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0" fillId="0" borderId="2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1" fontId="10" fillId="0" borderId="3" xfId="0" applyNumberFormat="1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1" fontId="10" fillId="0" borderId="3" xfId="1" applyNumberFormat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10" fillId="0" borderId="11" xfId="1" applyFont="1" applyBorder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10" fillId="0" borderId="12" xfId="1" applyFont="1" applyBorder="1" applyAlignment="1">
      <alignment horizontal="left" vertical="center"/>
    </xf>
    <xf numFmtId="1" fontId="10" fillId="0" borderId="16" xfId="1" applyNumberFormat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10" fillId="0" borderId="24" xfId="0" applyFont="1" applyBorder="1" applyAlignment="1">
      <alignment horizontal="left" vertical="center" shrinkToFit="1"/>
    </xf>
    <xf numFmtId="0" fontId="10" fillId="0" borderId="25" xfId="0" applyFont="1" applyBorder="1" applyAlignment="1">
      <alignment horizontal="left" vertical="center" shrinkToFit="1"/>
    </xf>
    <xf numFmtId="0" fontId="10" fillId="0" borderId="0" xfId="0" applyFont="1" applyAlignment="1">
      <alignment horizontal="left" vertical="center" shrinkToFit="1"/>
    </xf>
    <xf numFmtId="1" fontId="10" fillId="0" borderId="2" xfId="0" applyNumberFormat="1" applyFont="1" applyBorder="1" applyAlignment="1">
      <alignment horizontal="left" vertical="center" wrapText="1"/>
    </xf>
    <xf numFmtId="1" fontId="10" fillId="0" borderId="10" xfId="0" applyNumberFormat="1" applyFont="1" applyBorder="1" applyAlignment="1">
      <alignment horizontal="left" vertical="center" wrapText="1"/>
    </xf>
    <xf numFmtId="1" fontId="10" fillId="0" borderId="5" xfId="0" applyNumberFormat="1" applyFont="1" applyBorder="1" applyAlignment="1">
      <alignment horizontal="left" vertical="center" wrapText="1"/>
    </xf>
    <xf numFmtId="0" fontId="10" fillId="0" borderId="15" xfId="7" applyFont="1" applyBorder="1" applyAlignment="1" applyProtection="1">
      <alignment horizontal="left" vertical="center" wrapText="1"/>
      <protection locked="0"/>
    </xf>
    <xf numFmtId="0" fontId="10" fillId="0" borderId="11" xfId="7" applyFont="1" applyBorder="1" applyAlignment="1" applyProtection="1">
      <alignment horizontal="left" vertical="center" wrapText="1"/>
      <protection locked="0"/>
    </xf>
    <xf numFmtId="0" fontId="10" fillId="0" borderId="0" xfId="7" applyFont="1" applyAlignment="1" applyProtection="1">
      <alignment horizontal="left" vertical="center" wrapText="1"/>
      <protection locked="0"/>
    </xf>
    <xf numFmtId="0" fontId="10" fillId="0" borderId="12" xfId="7" applyFont="1" applyBorder="1" applyAlignment="1" applyProtection="1">
      <alignment horizontal="left" vertical="center" wrapText="1"/>
      <protection locked="0"/>
    </xf>
    <xf numFmtId="0" fontId="10" fillId="0" borderId="32" xfId="7" applyFont="1" applyBorder="1" applyAlignment="1" applyProtection="1">
      <alignment horizontal="left" vertical="center"/>
      <protection locked="0"/>
    </xf>
    <xf numFmtId="0" fontId="10" fillId="0" borderId="0" xfId="7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0" fillId="0" borderId="33" xfId="0" applyBorder="1" applyAlignment="1">
      <alignment horizontal="left" vertical="center"/>
    </xf>
    <xf numFmtId="1" fontId="10" fillId="0" borderId="13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</cellXfs>
  <cellStyles count="9">
    <cellStyle name="Dziesiętny" xfId="8" builtinId="3"/>
    <cellStyle name="Normalny" xfId="0" builtinId="0"/>
    <cellStyle name="Normalny 2" xfId="1" xr:uid="{00000000-0005-0000-0000-000002000000}"/>
    <cellStyle name="Normalny_Arkusz1" xfId="2" xr:uid="{00000000-0005-0000-0000-000003000000}"/>
    <cellStyle name="Normalny_Arkusz1 2" xfId="3" xr:uid="{00000000-0005-0000-0000-000004000000}"/>
    <cellStyle name="Normalny_formularz_cenowy" xfId="7" xr:uid="{00000000-0005-0000-0000-000005000000}"/>
    <cellStyle name="Procentowy" xfId="6" builtinId="5"/>
    <cellStyle name="Walutowy" xfId="4" builtinId="4"/>
    <cellStyle name="Walutowy 2" xfId="5" xr:uid="{00000000-0005-0000-0000-000008000000}"/>
  </cellStyles>
  <dxfs count="0"/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7"/>
  <sheetViews>
    <sheetView tabSelected="1" view="pageBreakPreview" topLeftCell="A89" zoomScale="80" zoomScaleNormal="80" zoomScaleSheetLayoutView="80" workbookViewId="0">
      <selection activeCell="A102" sqref="A102:M102"/>
    </sheetView>
  </sheetViews>
  <sheetFormatPr defaultRowHeight="18" x14ac:dyDescent="0.2"/>
  <cols>
    <col min="1" max="1" width="4.7109375" style="32" customWidth="1"/>
    <col min="2" max="2" width="61" style="32" customWidth="1"/>
    <col min="3" max="3" width="18.28515625" style="32" customWidth="1"/>
    <col min="4" max="4" width="19.5703125" style="32" customWidth="1"/>
    <col min="5" max="5" width="19" style="32" customWidth="1"/>
    <col min="6" max="6" width="9.85546875" style="121" customWidth="1"/>
    <col min="7" max="7" width="6" style="32" customWidth="1"/>
    <col min="8" max="8" width="10.5703125" style="121" bestFit="1" customWidth="1"/>
    <col min="9" max="9" width="9.140625" style="121" customWidth="1"/>
    <col min="10" max="10" width="11.140625" style="121" customWidth="1"/>
    <col min="11" max="11" width="17" style="122" customWidth="1"/>
    <col min="12" max="12" width="17.42578125" style="122" customWidth="1"/>
    <col min="13" max="13" width="12.140625" style="52" customWidth="1"/>
    <col min="14" max="16" width="9.140625" style="2"/>
    <col min="17" max="17" width="25.7109375" style="36" customWidth="1"/>
    <col min="18" max="16384" width="9.140625" style="2"/>
  </cols>
  <sheetData>
    <row r="1" spans="1:17" s="201" customFormat="1" ht="26.1" customHeight="1" x14ac:dyDescent="0.3">
      <c r="A1" s="193" t="s">
        <v>0</v>
      </c>
      <c r="B1" s="194" t="s">
        <v>1</v>
      </c>
      <c r="C1" s="194" t="s">
        <v>2</v>
      </c>
      <c r="D1" s="195" t="s">
        <v>3</v>
      </c>
      <c r="E1" s="194" t="s">
        <v>4</v>
      </c>
      <c r="F1" s="195" t="s">
        <v>5</v>
      </c>
      <c r="G1" s="193" t="s">
        <v>6</v>
      </c>
      <c r="H1" s="196" t="s">
        <v>7</v>
      </c>
      <c r="I1" s="197" t="s">
        <v>8</v>
      </c>
      <c r="J1" s="198" t="s">
        <v>9</v>
      </c>
      <c r="K1" s="199" t="s">
        <v>10</v>
      </c>
      <c r="L1" s="199" t="s">
        <v>11</v>
      </c>
      <c r="M1" s="200" t="s">
        <v>12</v>
      </c>
      <c r="Q1" s="202"/>
    </row>
    <row r="2" spans="1:17" s="3" customFormat="1" ht="12.75" x14ac:dyDescent="0.2">
      <c r="A2" s="203">
        <v>1</v>
      </c>
      <c r="B2" s="203">
        <v>2</v>
      </c>
      <c r="C2" s="203">
        <v>3</v>
      </c>
      <c r="D2" s="203">
        <v>4</v>
      </c>
      <c r="E2" s="203">
        <v>5</v>
      </c>
      <c r="F2" s="203">
        <v>6</v>
      </c>
      <c r="G2" s="203">
        <v>7</v>
      </c>
      <c r="H2" s="203">
        <v>8</v>
      </c>
      <c r="I2" s="203">
        <v>9</v>
      </c>
      <c r="J2" s="203">
        <v>10</v>
      </c>
      <c r="K2" s="203">
        <v>11</v>
      </c>
      <c r="L2" s="203">
        <v>12</v>
      </c>
      <c r="M2" s="203">
        <v>13</v>
      </c>
      <c r="Q2" s="37"/>
    </row>
    <row r="3" spans="1:17" s="1" customFormat="1" ht="16.5" x14ac:dyDescent="0.2">
      <c r="A3" s="14"/>
      <c r="B3" s="14"/>
      <c r="C3" s="14"/>
      <c r="D3" s="245" t="s">
        <v>13</v>
      </c>
      <c r="E3" s="246"/>
      <c r="F3" s="246"/>
      <c r="G3" s="246"/>
      <c r="H3" s="246"/>
      <c r="I3" s="246"/>
      <c r="J3" s="246"/>
      <c r="K3" s="246"/>
      <c r="L3" s="246"/>
      <c r="M3" s="247"/>
      <c r="Q3" s="35"/>
    </row>
    <row r="4" spans="1:17" s="1" customFormat="1" ht="15" customHeight="1" x14ac:dyDescent="0.2">
      <c r="A4" s="208"/>
      <c r="B4" s="209"/>
      <c r="C4" s="209"/>
      <c r="D4" s="209"/>
      <c r="E4" s="209"/>
      <c r="F4" s="209"/>
      <c r="G4" s="209"/>
      <c r="H4" s="209"/>
      <c r="I4" s="209"/>
      <c r="J4" s="209"/>
      <c r="K4" s="209"/>
      <c r="L4" s="209"/>
      <c r="M4" s="210"/>
      <c r="Q4" s="35"/>
    </row>
    <row r="5" spans="1:17" s="3" customFormat="1" ht="20.100000000000001" customHeight="1" x14ac:dyDescent="0.2">
      <c r="A5" s="211" t="s">
        <v>14</v>
      </c>
      <c r="B5" s="228"/>
      <c r="C5" s="228"/>
      <c r="D5" s="228"/>
      <c r="E5" s="228"/>
      <c r="F5" s="228"/>
      <c r="G5" s="228"/>
      <c r="H5" s="228"/>
      <c r="I5" s="228"/>
      <c r="J5" s="228"/>
      <c r="K5" s="228"/>
      <c r="L5" s="228"/>
      <c r="M5" s="229"/>
      <c r="Q5" s="37"/>
    </row>
    <row r="6" spans="1:17" ht="58.5" customHeight="1" x14ac:dyDescent="0.2">
      <c r="A6" s="15">
        <v>1</v>
      </c>
      <c r="B6" s="65" t="s">
        <v>51</v>
      </c>
      <c r="C6" s="16"/>
      <c r="D6" s="15"/>
      <c r="E6" s="11"/>
      <c r="F6" s="59">
        <v>30</v>
      </c>
      <c r="G6" s="15" t="s">
        <v>42</v>
      </c>
      <c r="H6" s="75">
        <v>0</v>
      </c>
      <c r="I6" s="76"/>
      <c r="J6" s="77">
        <f>H6*(1+I6)</f>
        <v>0</v>
      </c>
      <c r="K6" s="78">
        <f>F6*H6</f>
        <v>0</v>
      </c>
      <c r="L6" s="78">
        <f>K6*(1+I6)</f>
        <v>0</v>
      </c>
      <c r="M6" s="60"/>
    </row>
    <row r="7" spans="1:17" s="1" customFormat="1" ht="15" customHeight="1" x14ac:dyDescent="0.2">
      <c r="A7" s="208"/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10"/>
      <c r="Q7" s="35"/>
    </row>
    <row r="8" spans="1:17" s="3" customFormat="1" ht="20.100000000000001" customHeight="1" x14ac:dyDescent="0.2">
      <c r="A8" s="211" t="s">
        <v>16</v>
      </c>
      <c r="B8" s="228"/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9"/>
      <c r="Q8" s="37"/>
    </row>
    <row r="9" spans="1:17" s="70" customFormat="1" ht="36.950000000000003" customHeight="1" x14ac:dyDescent="0.2">
      <c r="A9" s="66">
        <v>1</v>
      </c>
      <c r="B9" s="65" t="s">
        <v>17</v>
      </c>
      <c r="C9" s="67"/>
      <c r="D9" s="66"/>
      <c r="E9" s="68"/>
      <c r="F9" s="59">
        <v>8000</v>
      </c>
      <c r="G9" s="15" t="s">
        <v>18</v>
      </c>
      <c r="H9" s="75">
        <v>0</v>
      </c>
      <c r="I9" s="76"/>
      <c r="J9" s="77">
        <f>H9*(1+I9)</f>
        <v>0</v>
      </c>
      <c r="K9" s="78">
        <f>F9*H9</f>
        <v>0</v>
      </c>
      <c r="L9" s="78">
        <f>K9*(1+I9)</f>
        <v>0</v>
      </c>
      <c r="M9" s="69"/>
      <c r="Q9" s="71"/>
    </row>
    <row r="10" spans="1:17" s="1" customFormat="1" ht="15" customHeight="1" x14ac:dyDescent="0.2">
      <c r="A10" s="208"/>
      <c r="B10" s="209"/>
      <c r="C10" s="209"/>
      <c r="D10" s="209"/>
      <c r="E10" s="209"/>
      <c r="F10" s="209"/>
      <c r="G10" s="209"/>
      <c r="H10" s="209"/>
      <c r="I10" s="209"/>
      <c r="J10" s="209"/>
      <c r="K10" s="209"/>
      <c r="L10" s="209"/>
      <c r="M10" s="210"/>
      <c r="Q10" s="35"/>
    </row>
    <row r="11" spans="1:17" s="3" customFormat="1" ht="20.100000000000001" customHeight="1" x14ac:dyDescent="0.2">
      <c r="A11" s="211" t="s">
        <v>19</v>
      </c>
      <c r="B11" s="212"/>
      <c r="C11" s="212"/>
      <c r="D11" s="212"/>
      <c r="E11" s="212"/>
      <c r="F11" s="212"/>
      <c r="G11" s="212"/>
      <c r="H11" s="212"/>
      <c r="I11" s="212"/>
      <c r="J11" s="228"/>
      <c r="K11" s="228"/>
      <c r="L11" s="228"/>
      <c r="M11" s="229"/>
      <c r="Q11" s="37"/>
    </row>
    <row r="12" spans="1:17" s="70" customFormat="1" ht="36.950000000000003" customHeight="1" x14ac:dyDescent="0.2">
      <c r="A12" s="68">
        <v>1</v>
      </c>
      <c r="B12" s="72" t="s">
        <v>36</v>
      </c>
      <c r="C12" s="72"/>
      <c r="D12" s="66"/>
      <c r="E12" s="72"/>
      <c r="F12" s="15">
        <v>100</v>
      </c>
      <c r="G12" s="15" t="s">
        <v>18</v>
      </c>
      <c r="H12" s="79">
        <v>0</v>
      </c>
      <c r="I12" s="76"/>
      <c r="J12" s="75">
        <f>H12*(1+I12)</f>
        <v>0</v>
      </c>
      <c r="K12" s="80">
        <f>F12*H12</f>
        <v>0</v>
      </c>
      <c r="L12" s="80">
        <f>K12*(1+I12)</f>
        <v>0</v>
      </c>
      <c r="M12" s="73"/>
      <c r="Q12" s="71"/>
    </row>
    <row r="13" spans="1:17" s="70" customFormat="1" ht="36.950000000000003" customHeight="1" thickBot="1" x14ac:dyDescent="0.25">
      <c r="A13" s="68">
        <v>2</v>
      </c>
      <c r="B13" s="131" t="s">
        <v>37</v>
      </c>
      <c r="C13" s="72"/>
      <c r="D13" s="66"/>
      <c r="E13" s="72"/>
      <c r="F13" s="15">
        <v>100</v>
      </c>
      <c r="G13" s="15" t="s">
        <v>18</v>
      </c>
      <c r="H13" s="79">
        <v>0</v>
      </c>
      <c r="I13" s="76"/>
      <c r="J13" s="75">
        <f>H13*(1+I13)</f>
        <v>0</v>
      </c>
      <c r="K13" s="86">
        <f>F13*H13</f>
        <v>0</v>
      </c>
      <c r="L13" s="86">
        <f>K13*(1+I13)</f>
        <v>0</v>
      </c>
      <c r="M13" s="74"/>
      <c r="Q13" s="71"/>
    </row>
    <row r="14" spans="1:17" ht="30" customHeight="1" thickBot="1" x14ac:dyDescent="0.25">
      <c r="A14" s="61"/>
      <c r="B14" s="132" t="s">
        <v>76</v>
      </c>
      <c r="C14" s="62"/>
      <c r="D14" s="63"/>
      <c r="E14" s="62"/>
      <c r="F14" s="81"/>
      <c r="G14" s="63"/>
      <c r="H14" s="82"/>
      <c r="I14" s="83"/>
      <c r="J14" s="84"/>
      <c r="K14" s="124">
        <f>SUM(K12:K13)</f>
        <v>0</v>
      </c>
      <c r="L14" s="124">
        <f>SUM(L12:L13)</f>
        <v>0</v>
      </c>
      <c r="M14" s="64"/>
    </row>
    <row r="15" spans="1:17" s="1" customFormat="1" ht="15" customHeight="1" x14ac:dyDescent="0.2">
      <c r="A15" s="208"/>
      <c r="B15" s="248"/>
      <c r="C15" s="209"/>
      <c r="D15" s="209"/>
      <c r="E15" s="209"/>
      <c r="F15" s="209"/>
      <c r="G15" s="209"/>
      <c r="H15" s="209"/>
      <c r="I15" s="209"/>
      <c r="J15" s="209"/>
      <c r="K15" s="209"/>
      <c r="L15" s="209"/>
      <c r="M15" s="210"/>
      <c r="Q15" s="35"/>
    </row>
    <row r="16" spans="1:17" s="3" customFormat="1" ht="20.100000000000001" customHeight="1" x14ac:dyDescent="0.2">
      <c r="A16" s="55" t="s">
        <v>21</v>
      </c>
      <c r="B16" s="58"/>
      <c r="C16" s="56"/>
      <c r="D16" s="56"/>
      <c r="E16" s="56"/>
      <c r="F16" s="56"/>
      <c r="G16" s="58"/>
      <c r="H16" s="56"/>
      <c r="I16" s="56"/>
      <c r="J16" s="56"/>
      <c r="K16" s="123"/>
      <c r="L16" s="123"/>
      <c r="M16" s="57"/>
      <c r="Q16" s="37"/>
    </row>
    <row r="17" spans="1:17" s="4" customFormat="1" ht="54" customHeight="1" x14ac:dyDescent="0.2">
      <c r="A17" s="15">
        <v>1</v>
      </c>
      <c r="B17" s="72" t="s">
        <v>49</v>
      </c>
      <c r="C17" s="18"/>
      <c r="D17" s="17"/>
      <c r="E17" s="11"/>
      <c r="F17" s="15">
        <v>100</v>
      </c>
      <c r="G17" s="15" t="s">
        <v>24</v>
      </c>
      <c r="H17" s="85">
        <v>0</v>
      </c>
      <c r="I17" s="76"/>
      <c r="J17" s="77">
        <f>H17*(1+I17)</f>
        <v>0</v>
      </c>
      <c r="K17" s="78">
        <f>F17*H17</f>
        <v>0</v>
      </c>
      <c r="L17" s="78">
        <f>K17*(1+I17)</f>
        <v>0</v>
      </c>
      <c r="M17" s="48"/>
      <c r="Q17" s="38"/>
    </row>
    <row r="18" spans="1:17" s="1" customFormat="1" ht="15" customHeight="1" x14ac:dyDescent="0.2">
      <c r="A18" s="208"/>
      <c r="B18" s="209"/>
      <c r="C18" s="209"/>
      <c r="D18" s="209"/>
      <c r="E18" s="209"/>
      <c r="F18" s="209"/>
      <c r="G18" s="209"/>
      <c r="H18" s="209"/>
      <c r="I18" s="209"/>
      <c r="J18" s="209"/>
      <c r="K18" s="209"/>
      <c r="L18" s="209"/>
      <c r="M18" s="210"/>
      <c r="Q18" s="35"/>
    </row>
    <row r="19" spans="1:17" s="3" customFormat="1" ht="20.100000000000001" customHeight="1" x14ac:dyDescent="0.2">
      <c r="A19" s="211" t="s">
        <v>23</v>
      </c>
      <c r="B19" s="212"/>
      <c r="C19" s="212"/>
      <c r="D19" s="212"/>
      <c r="E19" s="212"/>
      <c r="F19" s="212"/>
      <c r="G19" s="212"/>
      <c r="H19" s="212"/>
      <c r="I19" s="212"/>
      <c r="J19" s="212"/>
      <c r="K19" s="228"/>
      <c r="L19" s="228"/>
      <c r="M19" s="229"/>
      <c r="Q19" s="37"/>
    </row>
    <row r="20" spans="1:17" ht="43.5" customHeight="1" x14ac:dyDescent="0.2">
      <c r="A20" s="15">
        <v>1</v>
      </c>
      <c r="B20" s="72" t="s">
        <v>26</v>
      </c>
      <c r="C20" s="16"/>
      <c r="D20" s="15"/>
      <c r="E20" s="11"/>
      <c r="F20" s="59">
        <v>700</v>
      </c>
      <c r="G20" s="15" t="s">
        <v>22</v>
      </c>
      <c r="H20" s="75">
        <v>0</v>
      </c>
      <c r="I20" s="76"/>
      <c r="J20" s="77">
        <f>H20*(1+I20)</f>
        <v>0</v>
      </c>
      <c r="K20" s="78">
        <f>F20*H20</f>
        <v>0</v>
      </c>
      <c r="L20" s="78">
        <f>K20*(1+I20)</f>
        <v>0</v>
      </c>
      <c r="M20" s="126"/>
    </row>
    <row r="21" spans="1:17" s="1" customFormat="1" ht="15" customHeight="1" x14ac:dyDescent="0.2">
      <c r="A21" s="208"/>
      <c r="B21" s="209"/>
      <c r="C21" s="209"/>
      <c r="D21" s="209"/>
      <c r="E21" s="209"/>
      <c r="F21" s="209"/>
      <c r="G21" s="209"/>
      <c r="H21" s="209"/>
      <c r="I21" s="209"/>
      <c r="J21" s="209"/>
      <c r="K21" s="209"/>
      <c r="L21" s="209"/>
      <c r="M21" s="210"/>
      <c r="Q21" s="35"/>
    </row>
    <row r="22" spans="1:17" s="3" customFormat="1" ht="20.100000000000001" customHeight="1" x14ac:dyDescent="0.2">
      <c r="A22" s="211" t="s">
        <v>25</v>
      </c>
      <c r="B22" s="212"/>
      <c r="C22" s="212"/>
      <c r="D22" s="212"/>
      <c r="E22" s="212"/>
      <c r="F22" s="212"/>
      <c r="G22" s="212"/>
      <c r="H22" s="212"/>
      <c r="I22" s="212"/>
      <c r="J22" s="212"/>
      <c r="K22" s="212"/>
      <c r="L22" s="212"/>
      <c r="M22" s="213"/>
      <c r="Q22" s="37"/>
    </row>
    <row r="23" spans="1:17" ht="47.1" customHeight="1" x14ac:dyDescent="0.2">
      <c r="A23" s="15">
        <v>1</v>
      </c>
      <c r="B23" s="72" t="s">
        <v>127</v>
      </c>
      <c r="C23" s="9" t="s">
        <v>69</v>
      </c>
      <c r="D23" s="15"/>
      <c r="E23" s="11"/>
      <c r="F23" s="59">
        <v>3</v>
      </c>
      <c r="G23" s="15" t="s">
        <v>15</v>
      </c>
      <c r="H23" s="75">
        <v>0</v>
      </c>
      <c r="I23" s="76"/>
      <c r="J23" s="75">
        <v>0</v>
      </c>
      <c r="K23" s="80">
        <f>F23*H23</f>
        <v>0</v>
      </c>
      <c r="L23" s="80">
        <f>K23*(1+I23)</f>
        <v>0</v>
      </c>
      <c r="M23" s="127"/>
    </row>
    <row r="24" spans="1:17" ht="54.95" customHeight="1" thickBot="1" x14ac:dyDescent="0.25">
      <c r="A24" s="15">
        <v>2</v>
      </c>
      <c r="B24" s="72" t="s">
        <v>128</v>
      </c>
      <c r="C24" s="9" t="s">
        <v>75</v>
      </c>
      <c r="D24" s="15"/>
      <c r="E24" s="11"/>
      <c r="F24" s="59">
        <v>10</v>
      </c>
      <c r="G24" s="15" t="s">
        <v>15</v>
      </c>
      <c r="H24" s="75">
        <v>0</v>
      </c>
      <c r="I24" s="76"/>
      <c r="J24" s="77">
        <v>0</v>
      </c>
      <c r="K24" s="86">
        <f>F24*H24</f>
        <v>0</v>
      </c>
      <c r="L24" s="86">
        <f>K24*(1+I24)</f>
        <v>0</v>
      </c>
      <c r="M24" s="126"/>
    </row>
    <row r="25" spans="1:17" ht="30" customHeight="1" thickBot="1" x14ac:dyDescent="0.25">
      <c r="A25" s="214" t="s">
        <v>20</v>
      </c>
      <c r="B25" s="215"/>
      <c r="C25" s="19"/>
      <c r="D25" s="20"/>
      <c r="F25" s="87"/>
      <c r="G25" s="20"/>
      <c r="H25" s="88"/>
      <c r="I25" s="89"/>
      <c r="J25" s="90"/>
      <c r="K25" s="124">
        <f>SUM(K23:K24)</f>
        <v>0</v>
      </c>
      <c r="L25" s="124">
        <f>SUM(L23:L24)</f>
        <v>0</v>
      </c>
      <c r="M25" s="49"/>
    </row>
    <row r="26" spans="1:17" s="1" customFormat="1" ht="15" customHeight="1" x14ac:dyDescent="0.2">
      <c r="A26" s="208"/>
      <c r="B26" s="209"/>
      <c r="C26" s="209"/>
      <c r="D26" s="209"/>
      <c r="E26" s="209"/>
      <c r="F26" s="209"/>
      <c r="G26" s="209"/>
      <c r="H26" s="209"/>
      <c r="I26" s="209"/>
      <c r="J26" s="209"/>
      <c r="K26" s="209"/>
      <c r="L26" s="209"/>
      <c r="M26" s="210"/>
      <c r="Q26" s="35"/>
    </row>
    <row r="27" spans="1:17" s="3" customFormat="1" ht="20.100000000000001" customHeight="1" x14ac:dyDescent="0.2">
      <c r="A27" s="211" t="s">
        <v>27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7"/>
      <c r="L27" s="217"/>
      <c r="M27" s="213"/>
      <c r="Q27" s="37"/>
    </row>
    <row r="28" spans="1:17" ht="47.1" customHeight="1" x14ac:dyDescent="0.2">
      <c r="A28" s="15">
        <v>1</v>
      </c>
      <c r="B28" s="134" t="s">
        <v>100</v>
      </c>
      <c r="C28" s="21" t="s">
        <v>52</v>
      </c>
      <c r="D28" s="21"/>
      <c r="E28" s="9"/>
      <c r="F28" s="21">
        <v>10000</v>
      </c>
      <c r="G28" s="15" t="s">
        <v>18</v>
      </c>
      <c r="H28" s="91">
        <v>0</v>
      </c>
      <c r="I28" s="76"/>
      <c r="J28" s="77">
        <f t="shared" ref="J28:J33" si="0">H28*(1+I28)</f>
        <v>0</v>
      </c>
      <c r="K28" s="80">
        <f t="shared" ref="K28:K33" si="1">F28*H28</f>
        <v>0</v>
      </c>
      <c r="L28" s="80">
        <f t="shared" ref="L28:L33" si="2">K28*(1+I28)</f>
        <v>0</v>
      </c>
      <c r="M28" s="133"/>
    </row>
    <row r="29" spans="1:17" ht="47.1" customHeight="1" x14ac:dyDescent="0.2">
      <c r="A29" s="15">
        <v>2</v>
      </c>
      <c r="B29" s="72" t="s">
        <v>101</v>
      </c>
      <c r="C29" s="9" t="s">
        <v>29</v>
      </c>
      <c r="D29" s="15"/>
      <c r="E29" s="9"/>
      <c r="F29" s="15">
        <v>30</v>
      </c>
      <c r="G29" s="15" t="s">
        <v>18</v>
      </c>
      <c r="H29" s="79">
        <v>0</v>
      </c>
      <c r="I29" s="76"/>
      <c r="J29" s="77">
        <f t="shared" si="0"/>
        <v>0</v>
      </c>
      <c r="K29" s="80">
        <f t="shared" si="1"/>
        <v>0</v>
      </c>
      <c r="L29" s="80">
        <f t="shared" si="2"/>
        <v>0</v>
      </c>
      <c r="M29" s="133"/>
    </row>
    <row r="30" spans="1:17" ht="36.950000000000003" customHeight="1" x14ac:dyDescent="0.2">
      <c r="A30" s="15">
        <v>3</v>
      </c>
      <c r="B30" s="72" t="s">
        <v>30</v>
      </c>
      <c r="C30" s="9" t="s">
        <v>31</v>
      </c>
      <c r="D30" s="15"/>
      <c r="E30" s="9"/>
      <c r="F30" s="136">
        <v>1700</v>
      </c>
      <c r="G30" s="15" t="s">
        <v>18</v>
      </c>
      <c r="H30" s="79">
        <v>0</v>
      </c>
      <c r="I30" s="76"/>
      <c r="J30" s="77">
        <f t="shared" si="0"/>
        <v>0</v>
      </c>
      <c r="K30" s="80">
        <f t="shared" si="1"/>
        <v>0</v>
      </c>
      <c r="L30" s="80">
        <f t="shared" si="2"/>
        <v>0</v>
      </c>
      <c r="M30" s="133"/>
    </row>
    <row r="31" spans="1:17" ht="36.950000000000003" customHeight="1" x14ac:dyDescent="0.2">
      <c r="A31" s="15">
        <v>4</v>
      </c>
      <c r="B31" s="72" t="s">
        <v>32</v>
      </c>
      <c r="C31" s="9" t="s">
        <v>50</v>
      </c>
      <c r="D31" s="15"/>
      <c r="E31" s="9"/>
      <c r="F31" s="15">
        <v>150</v>
      </c>
      <c r="G31" s="15" t="s">
        <v>18</v>
      </c>
      <c r="H31" s="79">
        <v>0</v>
      </c>
      <c r="I31" s="76"/>
      <c r="J31" s="77">
        <f t="shared" si="0"/>
        <v>0</v>
      </c>
      <c r="K31" s="80">
        <f t="shared" si="1"/>
        <v>0</v>
      </c>
      <c r="L31" s="80">
        <f t="shared" si="2"/>
        <v>0</v>
      </c>
      <c r="M31" s="133"/>
    </row>
    <row r="32" spans="1:17" ht="36.950000000000003" customHeight="1" x14ac:dyDescent="0.2">
      <c r="A32" s="15">
        <v>5</v>
      </c>
      <c r="B32" s="72" t="s">
        <v>33</v>
      </c>
      <c r="C32" s="9" t="s">
        <v>34</v>
      </c>
      <c r="D32" s="15"/>
      <c r="E32" s="9"/>
      <c r="F32" s="136">
        <v>65000</v>
      </c>
      <c r="G32" s="15" t="s">
        <v>18</v>
      </c>
      <c r="H32" s="79">
        <v>0</v>
      </c>
      <c r="I32" s="76"/>
      <c r="J32" s="77">
        <f t="shared" si="0"/>
        <v>0</v>
      </c>
      <c r="K32" s="80">
        <f t="shared" si="1"/>
        <v>0</v>
      </c>
      <c r="L32" s="80">
        <f t="shared" si="2"/>
        <v>0</v>
      </c>
      <c r="M32" s="133"/>
    </row>
    <row r="33" spans="1:17" ht="36.950000000000003" customHeight="1" thickBot="1" x14ac:dyDescent="0.25">
      <c r="A33" s="135">
        <v>6</v>
      </c>
      <c r="B33" s="131" t="s">
        <v>35</v>
      </c>
      <c r="C33" s="9"/>
      <c r="D33" s="15"/>
      <c r="E33" s="9"/>
      <c r="F33" s="136">
        <v>5000</v>
      </c>
      <c r="G33" s="15" t="s">
        <v>18</v>
      </c>
      <c r="H33" s="79">
        <v>0</v>
      </c>
      <c r="I33" s="76"/>
      <c r="J33" s="77">
        <f t="shared" si="0"/>
        <v>0</v>
      </c>
      <c r="K33" s="86">
        <f t="shared" si="1"/>
        <v>0</v>
      </c>
      <c r="L33" s="86">
        <f t="shared" si="2"/>
        <v>0</v>
      </c>
      <c r="M33" s="133"/>
    </row>
    <row r="34" spans="1:17" ht="30" customHeight="1" thickBot="1" x14ac:dyDescent="0.25">
      <c r="A34" s="214" t="s">
        <v>20</v>
      </c>
      <c r="B34" s="215"/>
      <c r="C34" s="19"/>
      <c r="D34" s="20"/>
      <c r="F34" s="87"/>
      <c r="G34" s="20"/>
      <c r="H34" s="88"/>
      <c r="I34" s="89"/>
      <c r="J34" s="90"/>
      <c r="K34" s="124">
        <f>SUM(K28:K33)</f>
        <v>0</v>
      </c>
      <c r="L34" s="124">
        <f>SUM(L28:L33)</f>
        <v>0</v>
      </c>
      <c r="M34" s="49"/>
    </row>
    <row r="35" spans="1:17" s="1" customFormat="1" ht="15" customHeight="1" x14ac:dyDescent="0.2">
      <c r="A35" s="208"/>
      <c r="B35" s="209"/>
      <c r="C35" s="209"/>
      <c r="D35" s="209"/>
      <c r="E35" s="209"/>
      <c r="F35" s="209"/>
      <c r="G35" s="209"/>
      <c r="H35" s="209"/>
      <c r="I35" s="209"/>
      <c r="J35" s="209"/>
      <c r="K35" s="209"/>
      <c r="L35" s="209"/>
      <c r="M35" s="210"/>
      <c r="Q35" s="35"/>
    </row>
    <row r="36" spans="1:17" s="3" customFormat="1" ht="20.100000000000001" customHeight="1" x14ac:dyDescent="0.2">
      <c r="A36" s="211" t="s">
        <v>28</v>
      </c>
      <c r="B36" s="212"/>
      <c r="C36" s="212"/>
      <c r="D36" s="212"/>
      <c r="E36" s="212"/>
      <c r="F36" s="212"/>
      <c r="G36" s="212"/>
      <c r="H36" s="212"/>
      <c r="I36" s="212"/>
      <c r="J36" s="212"/>
      <c r="K36" s="228"/>
      <c r="L36" s="228"/>
      <c r="M36" s="213"/>
      <c r="Q36" s="37"/>
    </row>
    <row r="37" spans="1:17" ht="65.25" customHeight="1" x14ac:dyDescent="0.2">
      <c r="A37" s="15">
        <v>1</v>
      </c>
      <c r="B37" s="72" t="s">
        <v>135</v>
      </c>
      <c r="C37" s="18"/>
      <c r="D37" s="15"/>
      <c r="E37" s="11"/>
      <c r="F37" s="92">
        <v>7000</v>
      </c>
      <c r="G37" s="15" t="s">
        <v>18</v>
      </c>
      <c r="H37" s="75">
        <v>0</v>
      </c>
      <c r="I37" s="93"/>
      <c r="J37" s="77">
        <f>H37*(1+I37)</f>
        <v>0</v>
      </c>
      <c r="K37" s="78">
        <f>F37*H37</f>
        <v>0</v>
      </c>
      <c r="L37" s="78">
        <f>F37*J37</f>
        <v>0</v>
      </c>
      <c r="M37" s="48"/>
    </row>
    <row r="38" spans="1:17" s="1" customFormat="1" ht="15" customHeigh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10"/>
      <c r="Q38" s="35"/>
    </row>
    <row r="39" spans="1:17" s="3" customFormat="1" ht="20.100000000000001" customHeight="1" x14ac:dyDescent="0.2">
      <c r="A39" s="211" t="s">
        <v>53</v>
      </c>
      <c r="B39" s="212"/>
      <c r="C39" s="212"/>
      <c r="D39" s="212"/>
      <c r="E39" s="212"/>
      <c r="F39" s="212"/>
      <c r="G39" s="212"/>
      <c r="H39" s="212"/>
      <c r="I39" s="212"/>
      <c r="J39" s="212"/>
      <c r="K39" s="228"/>
      <c r="L39" s="228"/>
      <c r="M39" s="229"/>
      <c r="Q39" s="37"/>
    </row>
    <row r="40" spans="1:17" ht="36.950000000000003" customHeight="1" x14ac:dyDescent="0.2">
      <c r="A40" s="15">
        <v>1</v>
      </c>
      <c r="B40" s="72" t="s">
        <v>39</v>
      </c>
      <c r="C40" s="16"/>
      <c r="D40" s="15"/>
      <c r="E40" s="11"/>
      <c r="F40" s="59">
        <v>100</v>
      </c>
      <c r="G40" s="15" t="s">
        <v>18</v>
      </c>
      <c r="H40" s="137">
        <v>0</v>
      </c>
      <c r="I40" s="138"/>
      <c r="J40" s="77">
        <f>H40*(1+I40)</f>
        <v>0</v>
      </c>
      <c r="K40" s="78">
        <f>F40*H40</f>
        <v>0</v>
      </c>
      <c r="L40" s="78">
        <f>F40*J40</f>
        <v>0</v>
      </c>
      <c r="M40" s="48"/>
    </row>
    <row r="41" spans="1:17" s="1" customFormat="1" ht="15" customHeight="1" x14ac:dyDescent="0.2">
      <c r="A41" s="208"/>
      <c r="B41" s="209"/>
      <c r="C41" s="209"/>
      <c r="D41" s="209"/>
      <c r="E41" s="209"/>
      <c r="F41" s="209"/>
      <c r="G41" s="209"/>
      <c r="H41" s="209"/>
      <c r="I41" s="209"/>
      <c r="J41" s="209"/>
      <c r="K41" s="209"/>
      <c r="L41" s="209"/>
      <c r="M41" s="210"/>
      <c r="Q41" s="35"/>
    </row>
    <row r="42" spans="1:17" s="3" customFormat="1" ht="20.100000000000001" customHeight="1" x14ac:dyDescent="0.2">
      <c r="A42" s="211" t="s">
        <v>66</v>
      </c>
      <c r="B42" s="212"/>
      <c r="C42" s="212"/>
      <c r="D42" s="212"/>
      <c r="E42" s="212"/>
      <c r="F42" s="212"/>
      <c r="G42" s="212"/>
      <c r="H42" s="212"/>
      <c r="I42" s="212"/>
      <c r="J42" s="212"/>
      <c r="K42" s="228"/>
      <c r="L42" s="228"/>
      <c r="M42" s="213"/>
      <c r="Q42" s="37"/>
    </row>
    <row r="43" spans="1:17" ht="36.950000000000003" customHeight="1" x14ac:dyDescent="0.2">
      <c r="A43" s="15">
        <v>1</v>
      </c>
      <c r="B43" s="72" t="s">
        <v>92</v>
      </c>
      <c r="C43" s="16"/>
      <c r="D43" s="17"/>
      <c r="E43" s="11"/>
      <c r="F43" s="15">
        <v>400</v>
      </c>
      <c r="G43" s="15" t="s">
        <v>15</v>
      </c>
      <c r="H43" s="75">
        <v>0</v>
      </c>
      <c r="I43" s="76"/>
      <c r="J43" s="77">
        <f>H43*(1+I43)</f>
        <v>0</v>
      </c>
      <c r="K43" s="78">
        <f>F43*H43</f>
        <v>0</v>
      </c>
      <c r="L43" s="78">
        <f>F43*J43</f>
        <v>0</v>
      </c>
      <c r="M43" s="48"/>
    </row>
    <row r="44" spans="1:17" s="1" customFormat="1" ht="15" customHeight="1" x14ac:dyDescent="0.2">
      <c r="A44" s="208"/>
      <c r="B44" s="209"/>
      <c r="C44" s="209"/>
      <c r="D44" s="209"/>
      <c r="E44" s="209"/>
      <c r="F44" s="209"/>
      <c r="G44" s="209"/>
      <c r="H44" s="209"/>
      <c r="I44" s="209"/>
      <c r="J44" s="209"/>
      <c r="K44" s="209"/>
      <c r="L44" s="209"/>
      <c r="M44" s="210"/>
      <c r="Q44" s="35"/>
    </row>
    <row r="45" spans="1:17" s="3" customFormat="1" ht="20.100000000000001" customHeight="1" x14ac:dyDescent="0.2">
      <c r="A45" s="211" t="s">
        <v>78</v>
      </c>
      <c r="B45" s="212"/>
      <c r="C45" s="212"/>
      <c r="D45" s="212"/>
      <c r="E45" s="212"/>
      <c r="F45" s="212"/>
      <c r="G45" s="212"/>
      <c r="H45" s="212"/>
      <c r="I45" s="212"/>
      <c r="J45" s="212"/>
      <c r="K45" s="212"/>
      <c r="L45" s="212"/>
      <c r="M45" s="213"/>
      <c r="Q45" s="37"/>
    </row>
    <row r="46" spans="1:17" ht="51" customHeight="1" x14ac:dyDescent="0.2">
      <c r="A46" s="15">
        <v>1</v>
      </c>
      <c r="B46" s="72" t="s">
        <v>116</v>
      </c>
      <c r="C46" s="9" t="s">
        <v>74</v>
      </c>
      <c r="D46" s="15"/>
      <c r="E46" s="11"/>
      <c r="F46" s="59">
        <v>4400</v>
      </c>
      <c r="G46" s="15" t="s">
        <v>22</v>
      </c>
      <c r="H46" s="75">
        <v>0</v>
      </c>
      <c r="I46" s="76"/>
      <c r="J46" s="77">
        <f>H46*(1+I46)</f>
        <v>0</v>
      </c>
      <c r="K46" s="80">
        <f>F46*H46</f>
        <v>0</v>
      </c>
      <c r="L46" s="80">
        <f>F46*J46</f>
        <v>0</v>
      </c>
      <c r="M46" s="126"/>
    </row>
    <row r="47" spans="1:17" ht="36.950000000000003" customHeight="1" thickBot="1" x14ac:dyDescent="0.25">
      <c r="A47" s="15">
        <v>2</v>
      </c>
      <c r="B47" s="143" t="s">
        <v>115</v>
      </c>
      <c r="C47" s="140" t="s">
        <v>77</v>
      </c>
      <c r="D47" s="141"/>
      <c r="E47" s="11"/>
      <c r="F47" s="141">
        <v>8</v>
      </c>
      <c r="G47" s="141" t="s">
        <v>22</v>
      </c>
      <c r="H47" s="75">
        <v>0</v>
      </c>
      <c r="I47" s="142"/>
      <c r="J47" s="77">
        <f>H47*(1+I47)</f>
        <v>0</v>
      </c>
      <c r="K47" s="86">
        <f>F47*H47</f>
        <v>0</v>
      </c>
      <c r="L47" s="86">
        <f>F47*J47</f>
        <v>0</v>
      </c>
      <c r="M47" s="48"/>
    </row>
    <row r="48" spans="1:17" ht="30" customHeight="1" thickBot="1" x14ac:dyDescent="0.25">
      <c r="A48" s="214" t="s">
        <v>20</v>
      </c>
      <c r="B48" s="215"/>
      <c r="C48" s="19"/>
      <c r="D48" s="20"/>
      <c r="F48" s="87"/>
      <c r="G48" s="20"/>
      <c r="H48" s="88"/>
      <c r="I48" s="89"/>
      <c r="J48" s="90"/>
      <c r="K48" s="124">
        <f>K46+K47</f>
        <v>0</v>
      </c>
      <c r="L48" s="124">
        <f>L46+L47</f>
        <v>0</v>
      </c>
      <c r="M48" s="49"/>
    </row>
    <row r="49" spans="1:17" s="1" customFormat="1" ht="15" customHeight="1" x14ac:dyDescent="0.2">
      <c r="A49" s="208"/>
      <c r="B49" s="209"/>
      <c r="C49" s="209"/>
      <c r="D49" s="209"/>
      <c r="E49" s="209"/>
      <c r="F49" s="209"/>
      <c r="G49" s="209"/>
      <c r="H49" s="209"/>
      <c r="I49" s="209"/>
      <c r="J49" s="209"/>
      <c r="K49" s="209"/>
      <c r="L49" s="209"/>
      <c r="M49" s="210"/>
      <c r="Q49" s="35"/>
    </row>
    <row r="50" spans="1:17" s="3" customFormat="1" ht="20.100000000000001" customHeight="1" x14ac:dyDescent="0.2">
      <c r="A50" s="211" t="s">
        <v>38</v>
      </c>
      <c r="B50" s="212"/>
      <c r="C50" s="212"/>
      <c r="D50" s="212"/>
      <c r="E50" s="212"/>
      <c r="F50" s="212"/>
      <c r="G50" s="212"/>
      <c r="H50" s="212"/>
      <c r="I50" s="212"/>
      <c r="J50" s="212"/>
      <c r="K50" s="212"/>
      <c r="L50" s="212"/>
      <c r="M50" s="213"/>
      <c r="Q50" s="37"/>
    </row>
    <row r="51" spans="1:17" ht="36.950000000000003" customHeight="1" x14ac:dyDescent="0.2">
      <c r="A51" s="15">
        <v>1</v>
      </c>
      <c r="B51" s="144" t="s">
        <v>43</v>
      </c>
      <c r="C51" s="9" t="s">
        <v>44</v>
      </c>
      <c r="D51" s="17"/>
      <c r="E51" s="11"/>
      <c r="F51" s="139">
        <v>200</v>
      </c>
      <c r="G51" s="15" t="s">
        <v>18</v>
      </c>
      <c r="H51" s="94">
        <v>0</v>
      </c>
      <c r="I51" s="145"/>
      <c r="J51" s="77">
        <f>H51*(1+I51)</f>
        <v>0</v>
      </c>
      <c r="K51" s="80">
        <f>F51*H51</f>
        <v>0</v>
      </c>
      <c r="L51" s="80">
        <f>K51*(1+I51)</f>
        <v>0</v>
      </c>
      <c r="M51" s="48"/>
    </row>
    <row r="52" spans="1:17" ht="36.950000000000003" customHeight="1" x14ac:dyDescent="0.2">
      <c r="A52" s="15">
        <v>2</v>
      </c>
      <c r="B52" s="144" t="s">
        <v>43</v>
      </c>
      <c r="C52" s="9" t="s">
        <v>45</v>
      </c>
      <c r="D52" s="17"/>
      <c r="E52" s="11"/>
      <c r="F52" s="139">
        <v>200</v>
      </c>
      <c r="G52" s="15" t="s">
        <v>18</v>
      </c>
      <c r="H52" s="94">
        <v>0</v>
      </c>
      <c r="I52" s="145"/>
      <c r="J52" s="77">
        <f>H52*(1+I52)</f>
        <v>0</v>
      </c>
      <c r="K52" s="80">
        <f>F52*H52</f>
        <v>0</v>
      </c>
      <c r="L52" s="80">
        <f>K52*(1+I52)</f>
        <v>0</v>
      </c>
      <c r="M52" s="133"/>
    </row>
    <row r="53" spans="1:17" ht="36.950000000000003" customHeight="1" thickBot="1" x14ac:dyDescent="0.25">
      <c r="A53" s="15">
        <v>3</v>
      </c>
      <c r="B53" s="144" t="s">
        <v>43</v>
      </c>
      <c r="C53" s="9" t="s">
        <v>46</v>
      </c>
      <c r="D53" s="17"/>
      <c r="E53" s="11"/>
      <c r="F53" s="139">
        <v>200</v>
      </c>
      <c r="G53" s="15" t="s">
        <v>18</v>
      </c>
      <c r="H53" s="94">
        <v>0</v>
      </c>
      <c r="I53" s="145"/>
      <c r="J53" s="77">
        <f>H53*(1+I53)</f>
        <v>0</v>
      </c>
      <c r="K53" s="86">
        <f>F53*H53</f>
        <v>0</v>
      </c>
      <c r="L53" s="86">
        <f>K53*(1+I53)</f>
        <v>0</v>
      </c>
      <c r="M53" s="133"/>
    </row>
    <row r="54" spans="1:17" ht="30" customHeight="1" thickBot="1" x14ac:dyDescent="0.25">
      <c r="A54" s="214" t="s">
        <v>20</v>
      </c>
      <c r="B54" s="215"/>
      <c r="C54" s="19"/>
      <c r="D54" s="20"/>
      <c r="F54" s="87"/>
      <c r="G54" s="20"/>
      <c r="H54" s="88"/>
      <c r="I54" s="89"/>
      <c r="J54" s="90"/>
      <c r="K54" s="124">
        <f>SUM(K51:K53)</f>
        <v>0</v>
      </c>
      <c r="L54" s="124">
        <f>SUM(L51:L53)</f>
        <v>0</v>
      </c>
      <c r="M54" s="49"/>
    </row>
    <row r="55" spans="1:17" s="1" customFormat="1" ht="15" customHeight="1" x14ac:dyDescent="0.2">
      <c r="A55" s="208"/>
      <c r="B55" s="209"/>
      <c r="C55" s="209"/>
      <c r="D55" s="209"/>
      <c r="E55" s="209"/>
      <c r="F55" s="209"/>
      <c r="G55" s="209"/>
      <c r="H55" s="209"/>
      <c r="I55" s="209"/>
      <c r="J55" s="209"/>
      <c r="K55" s="209"/>
      <c r="L55" s="209"/>
      <c r="M55" s="210"/>
      <c r="Q55" s="35"/>
    </row>
    <row r="56" spans="1:17" s="3" customFormat="1" ht="20.100000000000001" customHeight="1" x14ac:dyDescent="0.2">
      <c r="A56" s="211" t="s">
        <v>40</v>
      </c>
      <c r="B56" s="212"/>
      <c r="C56" s="212"/>
      <c r="D56" s="212"/>
      <c r="E56" s="212"/>
      <c r="F56" s="212"/>
      <c r="G56" s="212"/>
      <c r="H56" s="212"/>
      <c r="I56" s="212"/>
      <c r="J56" s="228"/>
      <c r="K56" s="228"/>
      <c r="L56" s="228"/>
      <c r="M56" s="229"/>
      <c r="Q56" s="37"/>
    </row>
    <row r="57" spans="1:17" s="70" customFormat="1" ht="36.950000000000003" customHeight="1" x14ac:dyDescent="0.2">
      <c r="A57" s="15">
        <v>1</v>
      </c>
      <c r="B57" s="72" t="s">
        <v>47</v>
      </c>
      <c r="C57" s="67"/>
      <c r="D57" s="66"/>
      <c r="E57" s="68"/>
      <c r="F57" s="136">
        <v>8928</v>
      </c>
      <c r="G57" s="15" t="s">
        <v>18</v>
      </c>
      <c r="H57" s="146">
        <v>0</v>
      </c>
      <c r="I57" s="147"/>
      <c r="J57" s="148">
        <f>H57*(1+I57)</f>
        <v>0</v>
      </c>
      <c r="K57" s="149">
        <f>F57*H57</f>
        <v>0</v>
      </c>
      <c r="L57" s="149">
        <f>F57*J57</f>
        <v>0</v>
      </c>
      <c r="M57" s="69"/>
      <c r="Q57" s="71"/>
    </row>
    <row r="58" spans="1:17" s="1" customFormat="1" ht="15" customHeight="1" x14ac:dyDescent="0.2">
      <c r="A58" s="208"/>
      <c r="B58" s="209"/>
      <c r="C58" s="209"/>
      <c r="D58" s="209"/>
      <c r="E58" s="209"/>
      <c r="F58" s="209"/>
      <c r="G58" s="209"/>
      <c r="H58" s="209"/>
      <c r="I58" s="209"/>
      <c r="J58" s="209"/>
      <c r="K58" s="209"/>
      <c r="L58" s="209"/>
      <c r="M58" s="210"/>
      <c r="Q58" s="35"/>
    </row>
    <row r="59" spans="1:17" s="3" customFormat="1" ht="20.100000000000001" customHeight="1" x14ac:dyDescent="0.2">
      <c r="A59" s="211" t="s">
        <v>67</v>
      </c>
      <c r="B59" s="212"/>
      <c r="C59" s="212"/>
      <c r="D59" s="212"/>
      <c r="E59" s="212"/>
      <c r="F59" s="212"/>
      <c r="G59" s="212"/>
      <c r="H59" s="212"/>
      <c r="I59" s="212"/>
      <c r="J59" s="228"/>
      <c r="K59" s="228"/>
      <c r="L59" s="228"/>
      <c r="M59" s="229"/>
      <c r="Q59" s="37"/>
    </row>
    <row r="60" spans="1:17" ht="36.950000000000003" customHeight="1" x14ac:dyDescent="0.2">
      <c r="A60" s="150">
        <v>1</v>
      </c>
      <c r="B60" s="151" t="s">
        <v>48</v>
      </c>
      <c r="C60" s="22" t="s">
        <v>79</v>
      </c>
      <c r="D60" s="14"/>
      <c r="E60" s="14"/>
      <c r="F60" s="11">
        <v>2500</v>
      </c>
      <c r="G60" s="11" t="s">
        <v>68</v>
      </c>
      <c r="H60" s="33">
        <v>0</v>
      </c>
      <c r="I60" s="95"/>
      <c r="J60" s="33">
        <f>H60*1.08</f>
        <v>0</v>
      </c>
      <c r="K60" s="33">
        <f>F60*H60</f>
        <v>0</v>
      </c>
      <c r="L60" s="33">
        <f>F60*J60</f>
        <v>0</v>
      </c>
      <c r="M60" s="133"/>
    </row>
    <row r="61" spans="1:17" ht="36.950000000000003" customHeight="1" thickBot="1" x14ac:dyDescent="0.25">
      <c r="A61" s="54">
        <v>2</v>
      </c>
      <c r="B61" s="152" t="s">
        <v>48</v>
      </c>
      <c r="C61" s="23" t="s">
        <v>102</v>
      </c>
      <c r="D61" s="14"/>
      <c r="E61" s="14"/>
      <c r="F61" s="11">
        <v>30</v>
      </c>
      <c r="G61" s="11" t="s">
        <v>68</v>
      </c>
      <c r="H61" s="33">
        <v>0</v>
      </c>
      <c r="I61" s="95"/>
      <c r="J61" s="33">
        <f>H61*1.08</f>
        <v>0</v>
      </c>
      <c r="K61" s="153">
        <f>F61*H61</f>
        <v>0</v>
      </c>
      <c r="L61" s="153">
        <f>F61*J61</f>
        <v>0</v>
      </c>
      <c r="M61" s="133"/>
    </row>
    <row r="62" spans="1:17" s="3" customFormat="1" ht="30" customHeight="1" thickBot="1" x14ac:dyDescent="0.25">
      <c r="A62" s="214" t="s">
        <v>76</v>
      </c>
      <c r="B62" s="244"/>
      <c r="C62" s="44"/>
      <c r="D62" s="44"/>
      <c r="E62" s="44"/>
      <c r="F62" s="44"/>
      <c r="G62" s="20"/>
      <c r="H62" s="44"/>
      <c r="I62" s="44"/>
      <c r="J62" s="44"/>
      <c r="K62" s="124">
        <f>SUM(K60:K61)</f>
        <v>0</v>
      </c>
      <c r="L62" s="124">
        <f>SUM(L60:L61)</f>
        <v>0</v>
      </c>
      <c r="M62" s="48"/>
      <c r="Q62" s="37"/>
    </row>
    <row r="63" spans="1:17" s="1" customFormat="1" ht="15" customHeight="1" x14ac:dyDescent="0.2">
      <c r="A63" s="208"/>
      <c r="B63" s="209"/>
      <c r="C63" s="209"/>
      <c r="D63" s="209"/>
      <c r="E63" s="209"/>
      <c r="F63" s="209"/>
      <c r="G63" s="209"/>
      <c r="H63" s="209"/>
      <c r="I63" s="209"/>
      <c r="J63" s="209"/>
      <c r="K63" s="209"/>
      <c r="L63" s="209"/>
      <c r="M63" s="210"/>
      <c r="Q63" s="35"/>
    </row>
    <row r="64" spans="1:17" ht="20.100000000000001" customHeight="1" x14ac:dyDescent="0.2">
      <c r="A64" s="221" t="s">
        <v>54</v>
      </c>
      <c r="B64" s="222"/>
      <c r="C64" s="222"/>
      <c r="D64" s="222"/>
      <c r="E64" s="222"/>
      <c r="F64" s="222"/>
      <c r="G64" s="222"/>
      <c r="H64" s="222"/>
      <c r="I64" s="222"/>
      <c r="J64" s="222"/>
      <c r="K64" s="222"/>
      <c r="L64" s="222"/>
      <c r="M64" s="224"/>
    </row>
    <row r="65" spans="1:17" ht="76.5" customHeight="1" x14ac:dyDescent="0.2">
      <c r="A65" s="24">
        <v>1</v>
      </c>
      <c r="B65" s="154" t="s">
        <v>55</v>
      </c>
      <c r="C65" s="25"/>
      <c r="D65" s="26"/>
      <c r="E65" s="41"/>
      <c r="F65" s="160">
        <v>300000</v>
      </c>
      <c r="G65" s="128" t="s">
        <v>18</v>
      </c>
      <c r="H65" s="96">
        <v>0</v>
      </c>
      <c r="I65" s="97"/>
      <c r="J65" s="77">
        <f t="shared" ref="J65:J73" si="3">H65*(1+I65)</f>
        <v>0</v>
      </c>
      <c r="K65" s="86">
        <f t="shared" ref="K65:K73" si="4">F65*H65</f>
        <v>0</v>
      </c>
      <c r="L65" s="86">
        <f t="shared" ref="L65:L73" si="5">K65*(1+I65)</f>
        <v>0</v>
      </c>
      <c r="M65" s="157"/>
    </row>
    <row r="66" spans="1:17" ht="119.25" customHeight="1" x14ac:dyDescent="0.2">
      <c r="A66" s="24">
        <v>2</v>
      </c>
      <c r="B66" s="154" t="s">
        <v>93</v>
      </c>
      <c r="C66" s="25"/>
      <c r="D66" s="26"/>
      <c r="E66" s="41"/>
      <c r="F66" s="160">
        <v>20000</v>
      </c>
      <c r="G66" s="128" t="s">
        <v>18</v>
      </c>
      <c r="H66" s="96">
        <v>0</v>
      </c>
      <c r="I66" s="97"/>
      <c r="J66" s="77">
        <f t="shared" si="3"/>
        <v>0</v>
      </c>
      <c r="K66" s="86">
        <f t="shared" si="4"/>
        <v>0</v>
      </c>
      <c r="L66" s="86">
        <f t="shared" si="5"/>
        <v>0</v>
      </c>
      <c r="M66" s="158"/>
    </row>
    <row r="67" spans="1:17" ht="105.75" customHeight="1" x14ac:dyDescent="0.2">
      <c r="A67" s="24">
        <v>3</v>
      </c>
      <c r="B67" s="154" t="s">
        <v>94</v>
      </c>
      <c r="C67" s="25"/>
      <c r="D67" s="26"/>
      <c r="E67" s="41"/>
      <c r="F67" s="160">
        <v>14000</v>
      </c>
      <c r="G67" s="128" t="s">
        <v>18</v>
      </c>
      <c r="H67" s="96">
        <v>0</v>
      </c>
      <c r="I67" s="97"/>
      <c r="J67" s="77">
        <f t="shared" si="3"/>
        <v>0</v>
      </c>
      <c r="K67" s="86">
        <f t="shared" si="4"/>
        <v>0</v>
      </c>
      <c r="L67" s="86">
        <f t="shared" si="5"/>
        <v>0</v>
      </c>
      <c r="M67" s="159"/>
    </row>
    <row r="68" spans="1:17" ht="36.950000000000003" customHeight="1" x14ac:dyDescent="0.2">
      <c r="A68" s="24">
        <v>4</v>
      </c>
      <c r="B68" s="154" t="s">
        <v>56</v>
      </c>
      <c r="C68" s="25"/>
      <c r="D68" s="26"/>
      <c r="E68" s="41"/>
      <c r="F68" s="160">
        <v>10000</v>
      </c>
      <c r="G68" s="128" t="s">
        <v>18</v>
      </c>
      <c r="H68" s="96">
        <v>0</v>
      </c>
      <c r="I68" s="97"/>
      <c r="J68" s="77">
        <f t="shared" si="3"/>
        <v>0</v>
      </c>
      <c r="K68" s="86">
        <f t="shared" si="4"/>
        <v>0</v>
      </c>
      <c r="L68" s="86">
        <f t="shared" si="5"/>
        <v>0</v>
      </c>
      <c r="M68" s="159"/>
    </row>
    <row r="69" spans="1:17" ht="36.950000000000003" customHeight="1" x14ac:dyDescent="0.2">
      <c r="A69" s="24">
        <v>5</v>
      </c>
      <c r="B69" s="154" t="s">
        <v>57</v>
      </c>
      <c r="C69" s="25"/>
      <c r="D69" s="26"/>
      <c r="E69" s="41"/>
      <c r="F69" s="160">
        <v>300</v>
      </c>
      <c r="G69" s="128" t="s">
        <v>18</v>
      </c>
      <c r="H69" s="96">
        <v>0</v>
      </c>
      <c r="I69" s="97"/>
      <c r="J69" s="77">
        <f t="shared" si="3"/>
        <v>0</v>
      </c>
      <c r="K69" s="86">
        <f t="shared" si="4"/>
        <v>0</v>
      </c>
      <c r="L69" s="86">
        <f t="shared" si="5"/>
        <v>0</v>
      </c>
      <c r="M69" s="159"/>
    </row>
    <row r="70" spans="1:17" ht="148.5" x14ac:dyDescent="0.2">
      <c r="A70" s="24">
        <v>6</v>
      </c>
      <c r="B70" s="155" t="s">
        <v>58</v>
      </c>
      <c r="C70" s="25"/>
      <c r="D70" s="26"/>
      <c r="E70" s="41"/>
      <c r="F70" s="160">
        <v>100</v>
      </c>
      <c r="G70" s="128" t="s">
        <v>18</v>
      </c>
      <c r="H70" s="96">
        <v>0</v>
      </c>
      <c r="I70" s="97"/>
      <c r="J70" s="77">
        <f t="shared" si="3"/>
        <v>0</v>
      </c>
      <c r="K70" s="86">
        <f t="shared" si="4"/>
        <v>0</v>
      </c>
      <c r="L70" s="86">
        <f t="shared" si="5"/>
        <v>0</v>
      </c>
      <c r="M70" s="157"/>
    </row>
    <row r="71" spans="1:17" ht="154.5" customHeight="1" x14ac:dyDescent="0.3">
      <c r="A71" s="24">
        <v>7</v>
      </c>
      <c r="B71" s="207" t="s">
        <v>59</v>
      </c>
      <c r="C71" s="25"/>
      <c r="D71" s="26"/>
      <c r="E71" s="41"/>
      <c r="F71" s="160">
        <v>50</v>
      </c>
      <c r="G71" s="128" t="s">
        <v>18</v>
      </c>
      <c r="H71" s="96">
        <v>0</v>
      </c>
      <c r="I71" s="97"/>
      <c r="J71" s="77">
        <f t="shared" si="3"/>
        <v>0</v>
      </c>
      <c r="K71" s="86">
        <f t="shared" si="4"/>
        <v>0</v>
      </c>
      <c r="L71" s="86">
        <f t="shared" si="5"/>
        <v>0</v>
      </c>
      <c r="M71" s="157"/>
    </row>
    <row r="72" spans="1:17" ht="150.75" customHeight="1" x14ac:dyDescent="0.2">
      <c r="A72" s="24">
        <v>8</v>
      </c>
      <c r="B72" s="155" t="s">
        <v>60</v>
      </c>
      <c r="C72" s="25"/>
      <c r="D72" s="26"/>
      <c r="E72" s="41"/>
      <c r="F72" s="160">
        <v>50</v>
      </c>
      <c r="G72" s="128" t="s">
        <v>18</v>
      </c>
      <c r="H72" s="96">
        <v>0</v>
      </c>
      <c r="I72" s="97"/>
      <c r="J72" s="77">
        <f t="shared" si="3"/>
        <v>0</v>
      </c>
      <c r="K72" s="86">
        <f t="shared" si="4"/>
        <v>0</v>
      </c>
      <c r="L72" s="86">
        <f t="shared" si="5"/>
        <v>0</v>
      </c>
      <c r="M72" s="157"/>
    </row>
    <row r="73" spans="1:17" ht="149.25" thickBot="1" x14ac:dyDescent="0.25">
      <c r="A73" s="27">
        <v>9</v>
      </c>
      <c r="B73" s="156" t="s">
        <v>61</v>
      </c>
      <c r="C73" s="25"/>
      <c r="D73" s="26"/>
      <c r="E73" s="41"/>
      <c r="F73" s="160">
        <v>50</v>
      </c>
      <c r="G73" s="128" t="s">
        <v>18</v>
      </c>
      <c r="H73" s="96">
        <v>0</v>
      </c>
      <c r="I73" s="97"/>
      <c r="J73" s="77">
        <f t="shared" si="3"/>
        <v>0</v>
      </c>
      <c r="K73" s="86">
        <f t="shared" si="4"/>
        <v>0</v>
      </c>
      <c r="L73" s="86">
        <f t="shared" si="5"/>
        <v>0</v>
      </c>
      <c r="M73" s="157"/>
    </row>
    <row r="74" spans="1:17" ht="30" customHeight="1" thickBot="1" x14ac:dyDescent="0.25">
      <c r="A74" s="225" t="s">
        <v>20</v>
      </c>
      <c r="B74" s="226"/>
      <c r="C74" s="28"/>
      <c r="D74" s="29"/>
      <c r="E74" s="42"/>
      <c r="F74" s="98"/>
      <c r="G74" s="29"/>
      <c r="H74" s="99"/>
      <c r="I74" s="100"/>
      <c r="J74" s="101"/>
      <c r="K74" s="102">
        <f>SUM(K65:K73)</f>
        <v>0</v>
      </c>
      <c r="L74" s="102">
        <f>SUM(L65:L73)</f>
        <v>0</v>
      </c>
      <c r="M74" s="50"/>
    </row>
    <row r="75" spans="1:17" s="1" customFormat="1" ht="15" customHeight="1" x14ac:dyDescent="0.2">
      <c r="A75" s="208"/>
      <c r="B75" s="209"/>
      <c r="C75" s="209"/>
      <c r="D75" s="209"/>
      <c r="E75" s="209"/>
      <c r="F75" s="209"/>
      <c r="G75" s="209"/>
      <c r="H75" s="209"/>
      <c r="I75" s="209"/>
      <c r="J75" s="209"/>
      <c r="K75" s="209"/>
      <c r="L75" s="209"/>
      <c r="M75" s="210"/>
      <c r="Q75" s="35"/>
    </row>
    <row r="76" spans="1:17" ht="20.100000000000001" customHeight="1" x14ac:dyDescent="0.2">
      <c r="A76" s="221" t="s">
        <v>41</v>
      </c>
      <c r="B76" s="222"/>
      <c r="C76" s="222"/>
      <c r="D76" s="222"/>
      <c r="E76" s="222"/>
      <c r="F76" s="222"/>
      <c r="G76" s="222"/>
      <c r="H76" s="222"/>
      <c r="I76" s="222"/>
      <c r="J76" s="222"/>
      <c r="K76" s="222"/>
      <c r="L76" s="222"/>
      <c r="M76" s="224"/>
    </row>
    <row r="77" spans="1:17" ht="94.5" customHeight="1" x14ac:dyDescent="0.2">
      <c r="A77" s="24">
        <v>1</v>
      </c>
      <c r="B77" s="161" t="s">
        <v>62</v>
      </c>
      <c r="C77" s="30"/>
      <c r="D77" s="31"/>
      <c r="E77" s="43"/>
      <c r="F77" s="163">
        <v>2000</v>
      </c>
      <c r="G77" s="24" t="s">
        <v>18</v>
      </c>
      <c r="H77" s="104">
        <v>0</v>
      </c>
      <c r="I77" s="105"/>
      <c r="J77" s="77">
        <f t="shared" ref="J77:J83" si="6">H77*(1+I77)</f>
        <v>0</v>
      </c>
      <c r="K77" s="86">
        <f t="shared" ref="K77:K83" si="7">F77*H77</f>
        <v>0</v>
      </c>
      <c r="L77" s="86">
        <f t="shared" ref="L77:L83" si="8">K77*(1+I77)</f>
        <v>0</v>
      </c>
      <c r="M77" s="157"/>
    </row>
    <row r="78" spans="1:17" ht="88.5" customHeight="1" x14ac:dyDescent="0.2">
      <c r="A78" s="24">
        <v>2</v>
      </c>
      <c r="B78" s="161" t="s">
        <v>63</v>
      </c>
      <c r="C78" s="30"/>
      <c r="D78" s="31"/>
      <c r="E78" s="43"/>
      <c r="F78" s="24">
        <v>4000</v>
      </c>
      <c r="G78" s="24" t="s">
        <v>18</v>
      </c>
      <c r="H78" s="104">
        <v>0</v>
      </c>
      <c r="I78" s="105"/>
      <c r="J78" s="77">
        <f t="shared" si="6"/>
        <v>0</v>
      </c>
      <c r="K78" s="86">
        <f t="shared" si="7"/>
        <v>0</v>
      </c>
      <c r="L78" s="86">
        <f t="shared" si="8"/>
        <v>0</v>
      </c>
      <c r="M78" s="157"/>
    </row>
    <row r="79" spans="1:17" ht="115.5" customHeight="1" x14ac:dyDescent="0.2">
      <c r="A79" s="27">
        <v>3</v>
      </c>
      <c r="B79" s="162" t="s">
        <v>91</v>
      </c>
      <c r="C79" s="30"/>
      <c r="D79" s="31"/>
      <c r="E79" s="43"/>
      <c r="F79" s="24">
        <v>3000</v>
      </c>
      <c r="G79" s="24" t="s">
        <v>18</v>
      </c>
      <c r="H79" s="104">
        <v>0</v>
      </c>
      <c r="I79" s="105"/>
      <c r="J79" s="77">
        <f t="shared" si="6"/>
        <v>0</v>
      </c>
      <c r="K79" s="86">
        <f t="shared" si="7"/>
        <v>0</v>
      </c>
      <c r="L79" s="86">
        <f t="shared" si="8"/>
        <v>0</v>
      </c>
      <c r="M79" s="157"/>
    </row>
    <row r="80" spans="1:17" ht="116.25" customHeight="1" x14ac:dyDescent="0.2">
      <c r="A80" s="27">
        <v>4</v>
      </c>
      <c r="B80" s="161" t="s">
        <v>129</v>
      </c>
      <c r="C80" s="30"/>
      <c r="D80" s="31"/>
      <c r="E80" s="43"/>
      <c r="F80" s="103">
        <v>100</v>
      </c>
      <c r="G80" s="24" t="s">
        <v>18</v>
      </c>
      <c r="H80" s="104">
        <v>0</v>
      </c>
      <c r="I80" s="105"/>
      <c r="J80" s="77">
        <f t="shared" si="6"/>
        <v>0</v>
      </c>
      <c r="K80" s="86">
        <f t="shared" si="7"/>
        <v>0</v>
      </c>
      <c r="L80" s="86">
        <f t="shared" si="8"/>
        <v>0</v>
      </c>
      <c r="M80" s="157"/>
    </row>
    <row r="81" spans="1:17" ht="81" customHeight="1" x14ac:dyDescent="0.2">
      <c r="A81" s="27">
        <v>5</v>
      </c>
      <c r="B81" s="161" t="s">
        <v>64</v>
      </c>
      <c r="C81" s="30"/>
      <c r="D81" s="31"/>
      <c r="E81" s="43"/>
      <c r="F81" s="106">
        <v>10000</v>
      </c>
      <c r="G81" s="24" t="s">
        <v>18</v>
      </c>
      <c r="H81" s="104">
        <v>0</v>
      </c>
      <c r="I81" s="105"/>
      <c r="J81" s="77">
        <f t="shared" si="6"/>
        <v>0</v>
      </c>
      <c r="K81" s="86">
        <f t="shared" si="7"/>
        <v>0</v>
      </c>
      <c r="L81" s="86">
        <f t="shared" si="8"/>
        <v>0</v>
      </c>
      <c r="M81" s="157"/>
    </row>
    <row r="82" spans="1:17" ht="82.5" customHeight="1" x14ac:dyDescent="0.2">
      <c r="A82" s="27">
        <v>6</v>
      </c>
      <c r="B82" s="161" t="s">
        <v>73</v>
      </c>
      <c r="C82" s="30"/>
      <c r="D82" s="31"/>
      <c r="E82" s="43"/>
      <c r="F82" s="103">
        <v>50</v>
      </c>
      <c r="G82" s="24" t="s">
        <v>18</v>
      </c>
      <c r="H82" s="104">
        <v>0</v>
      </c>
      <c r="I82" s="105"/>
      <c r="J82" s="77">
        <f t="shared" si="6"/>
        <v>0</v>
      </c>
      <c r="K82" s="86">
        <f t="shared" si="7"/>
        <v>0</v>
      </c>
      <c r="L82" s="86">
        <f t="shared" si="8"/>
        <v>0</v>
      </c>
      <c r="M82" s="157"/>
    </row>
    <row r="83" spans="1:17" s="3" customFormat="1" ht="103.5" customHeight="1" thickBot="1" x14ac:dyDescent="0.25">
      <c r="A83" s="27">
        <v>7</v>
      </c>
      <c r="B83" s="162" t="s">
        <v>65</v>
      </c>
      <c r="C83" s="30"/>
      <c r="D83" s="31"/>
      <c r="E83" s="43"/>
      <c r="F83" s="103">
        <v>200</v>
      </c>
      <c r="G83" s="24" t="s">
        <v>18</v>
      </c>
      <c r="H83" s="104">
        <v>0</v>
      </c>
      <c r="I83" s="105"/>
      <c r="J83" s="77">
        <f t="shared" si="6"/>
        <v>0</v>
      </c>
      <c r="K83" s="86">
        <f t="shared" si="7"/>
        <v>0</v>
      </c>
      <c r="L83" s="86">
        <f t="shared" si="8"/>
        <v>0</v>
      </c>
      <c r="M83" s="157"/>
      <c r="Q83" s="37"/>
    </row>
    <row r="84" spans="1:17" customFormat="1" ht="30" customHeight="1" thickBot="1" x14ac:dyDescent="0.25">
      <c r="A84" s="219" t="s">
        <v>20</v>
      </c>
      <c r="B84" s="220"/>
      <c r="C84" s="28"/>
      <c r="D84" s="29"/>
      <c r="E84" s="42"/>
      <c r="F84" s="98"/>
      <c r="G84" s="29"/>
      <c r="H84" s="99"/>
      <c r="I84" s="100"/>
      <c r="J84" s="101"/>
      <c r="K84" s="102">
        <f>SUM(K77:K83)</f>
        <v>0</v>
      </c>
      <c r="L84" s="102">
        <f>SUM(L77:L83)</f>
        <v>0</v>
      </c>
      <c r="M84" s="50"/>
      <c r="Q84" s="39"/>
    </row>
    <row r="85" spans="1:17" s="1" customFormat="1" ht="15" customHeight="1" x14ac:dyDescent="0.2">
      <c r="A85" s="208"/>
      <c r="B85" s="209"/>
      <c r="C85" s="209"/>
      <c r="D85" s="209"/>
      <c r="E85" s="209"/>
      <c r="F85" s="209"/>
      <c r="G85" s="209"/>
      <c r="H85" s="209"/>
      <c r="I85" s="209"/>
      <c r="J85" s="209"/>
      <c r="K85" s="209"/>
      <c r="L85" s="209"/>
      <c r="M85" s="210"/>
      <c r="Q85" s="35"/>
    </row>
    <row r="86" spans="1:17" ht="20.100000000000001" customHeight="1" x14ac:dyDescent="0.2">
      <c r="A86" s="221" t="s">
        <v>99</v>
      </c>
      <c r="B86" s="222"/>
      <c r="C86" s="222"/>
      <c r="D86" s="222"/>
      <c r="E86" s="222"/>
      <c r="F86" s="222"/>
      <c r="G86" s="222"/>
      <c r="H86" s="222"/>
      <c r="I86" s="222"/>
      <c r="J86" s="222"/>
      <c r="K86" s="223"/>
      <c r="L86" s="223"/>
      <c r="M86" s="224"/>
    </row>
    <row r="87" spans="1:17" customFormat="1" ht="260.25" customHeight="1" x14ac:dyDescent="0.2">
      <c r="A87" s="45">
        <v>1</v>
      </c>
      <c r="B87" s="165" t="s">
        <v>95</v>
      </c>
      <c r="C87" s="204" t="s">
        <v>96</v>
      </c>
      <c r="D87" s="46"/>
      <c r="E87" s="47"/>
      <c r="F87" s="45">
        <v>40</v>
      </c>
      <c r="G87" s="45" t="s">
        <v>68</v>
      </c>
      <c r="H87" s="107">
        <v>0</v>
      </c>
      <c r="I87" s="108"/>
      <c r="J87" s="77">
        <f>H87*1.08</f>
        <v>0</v>
      </c>
      <c r="K87" s="86">
        <f>F87*H87</f>
        <v>0</v>
      </c>
      <c r="L87" s="86">
        <f>F87*J87</f>
        <v>0</v>
      </c>
      <c r="M87" s="164"/>
    </row>
    <row r="88" spans="1:17" customFormat="1" ht="237.75" customHeight="1" thickBot="1" x14ac:dyDescent="0.25">
      <c r="A88" s="45">
        <v>2</v>
      </c>
      <c r="B88" s="168" t="s">
        <v>97</v>
      </c>
      <c r="C88" s="205" t="s">
        <v>98</v>
      </c>
      <c r="D88" s="46"/>
      <c r="E88" s="47"/>
      <c r="F88" s="45">
        <v>40</v>
      </c>
      <c r="G88" s="45" t="s">
        <v>68</v>
      </c>
      <c r="H88" s="107">
        <v>0</v>
      </c>
      <c r="I88" s="108"/>
      <c r="J88" s="75">
        <f>H88*1.08</f>
        <v>0</v>
      </c>
      <c r="K88" s="86">
        <f>F88*H88</f>
        <v>0</v>
      </c>
      <c r="L88" s="86">
        <f>F88*J88</f>
        <v>0</v>
      </c>
      <c r="M88" s="164"/>
    </row>
    <row r="89" spans="1:17" customFormat="1" ht="30" customHeight="1" thickBot="1" x14ac:dyDescent="0.25">
      <c r="A89" s="125"/>
      <c r="B89" s="166" t="s">
        <v>20</v>
      </c>
      <c r="C89" s="32"/>
      <c r="D89" s="167"/>
      <c r="E89" s="167"/>
      <c r="F89" s="167"/>
      <c r="G89" s="167"/>
      <c r="H89" s="167"/>
      <c r="I89" s="167"/>
      <c r="J89" s="167"/>
      <c r="K89" s="102">
        <f>SUM(K87:K88)</f>
        <v>0</v>
      </c>
      <c r="L89" s="102">
        <f>SUM(L87:L88)</f>
        <v>0</v>
      </c>
      <c r="M89" s="51"/>
    </row>
    <row r="90" spans="1:17" s="1" customFormat="1" ht="15" customHeight="1" x14ac:dyDescent="0.2">
      <c r="A90" s="208"/>
      <c r="B90" s="209"/>
      <c r="C90" s="209"/>
      <c r="D90" s="209"/>
      <c r="E90" s="209"/>
      <c r="F90" s="209"/>
      <c r="G90" s="209"/>
      <c r="H90" s="209"/>
      <c r="I90" s="209"/>
      <c r="J90" s="209"/>
      <c r="K90" s="209"/>
      <c r="L90" s="209"/>
      <c r="M90" s="210"/>
      <c r="Q90" s="35"/>
    </row>
    <row r="91" spans="1:17" s="3" customFormat="1" ht="20.100000000000001" customHeight="1" x14ac:dyDescent="0.2">
      <c r="A91" s="227" t="s">
        <v>119</v>
      </c>
      <c r="B91" s="228"/>
      <c r="C91" s="228"/>
      <c r="D91" s="228"/>
      <c r="E91" s="228"/>
      <c r="F91" s="228"/>
      <c r="G91" s="228"/>
      <c r="H91" s="228"/>
      <c r="I91" s="228"/>
      <c r="J91" s="228"/>
      <c r="K91" s="228"/>
      <c r="L91" s="228"/>
      <c r="M91" s="229"/>
      <c r="Q91" s="37"/>
    </row>
    <row r="92" spans="1:17" s="5" customFormat="1" ht="36.950000000000003" customHeight="1" x14ac:dyDescent="0.2">
      <c r="A92" s="15">
        <v>1</v>
      </c>
      <c r="B92" s="72" t="s">
        <v>70</v>
      </c>
      <c r="C92" s="11"/>
      <c r="D92" s="11"/>
      <c r="E92" s="11"/>
      <c r="F92" s="11">
        <v>3200</v>
      </c>
      <c r="G92" s="11" t="s">
        <v>68</v>
      </c>
      <c r="H92" s="75">
        <v>0</v>
      </c>
      <c r="I92" s="76"/>
      <c r="J92" s="169">
        <f>H92*(1+I92)</f>
        <v>0</v>
      </c>
      <c r="K92" s="78">
        <f>F92*H92</f>
        <v>0</v>
      </c>
      <c r="L92" s="78">
        <f>K92*(1+I92)</f>
        <v>0</v>
      </c>
      <c r="M92" s="48"/>
      <c r="Q92" s="40"/>
    </row>
    <row r="93" spans="1:17" s="1" customFormat="1" ht="15" customHeight="1" x14ac:dyDescent="0.2">
      <c r="A93" s="208"/>
      <c r="B93" s="209"/>
      <c r="C93" s="209"/>
      <c r="D93" s="209"/>
      <c r="E93" s="209"/>
      <c r="F93" s="209"/>
      <c r="G93" s="209"/>
      <c r="H93" s="209"/>
      <c r="I93" s="209"/>
      <c r="J93" s="209"/>
      <c r="K93" s="209"/>
      <c r="L93" s="209"/>
      <c r="M93" s="210"/>
      <c r="Q93" s="35"/>
    </row>
    <row r="94" spans="1:17" ht="20.100000000000001" customHeight="1" x14ac:dyDescent="0.2">
      <c r="A94" s="216" t="s">
        <v>120</v>
      </c>
      <c r="B94" s="217"/>
      <c r="C94" s="217"/>
      <c r="D94" s="217"/>
      <c r="E94" s="217"/>
      <c r="F94" s="217"/>
      <c r="G94" s="217"/>
      <c r="H94" s="217"/>
      <c r="I94" s="217"/>
      <c r="J94" s="217"/>
      <c r="K94" s="217"/>
      <c r="L94" s="217"/>
      <c r="M94" s="218"/>
    </row>
    <row r="95" spans="1:17" ht="36.950000000000003" customHeight="1" x14ac:dyDescent="0.2">
      <c r="A95" s="15">
        <v>1</v>
      </c>
      <c r="B95" s="68" t="s">
        <v>71</v>
      </c>
      <c r="C95" s="11"/>
      <c r="D95" s="11"/>
      <c r="E95" s="11"/>
      <c r="F95" s="92">
        <v>20000</v>
      </c>
      <c r="G95" s="11" t="s">
        <v>68</v>
      </c>
      <c r="H95" s="75">
        <v>0</v>
      </c>
      <c r="I95" s="76"/>
      <c r="J95" s="77">
        <f>H95*(1+I95)</f>
        <v>0</v>
      </c>
      <c r="K95" s="80">
        <f>F95*H95</f>
        <v>0</v>
      </c>
      <c r="L95" s="80">
        <f>F95*J95</f>
        <v>0</v>
      </c>
      <c r="M95" s="133"/>
    </row>
    <row r="96" spans="1:17" ht="36.950000000000003" customHeight="1" thickBot="1" x14ac:dyDescent="0.25">
      <c r="A96" s="15">
        <v>2</v>
      </c>
      <c r="B96" s="72" t="s">
        <v>72</v>
      </c>
      <c r="C96" s="11"/>
      <c r="D96" s="11"/>
      <c r="E96" s="11"/>
      <c r="F96" s="92">
        <v>10000</v>
      </c>
      <c r="G96" s="11" t="s">
        <v>68</v>
      </c>
      <c r="H96" s="75">
        <v>0</v>
      </c>
      <c r="I96" s="76"/>
      <c r="J96" s="77">
        <f>H96*(1+I96)</f>
        <v>0</v>
      </c>
      <c r="K96" s="86">
        <f>F96*H96</f>
        <v>0</v>
      </c>
      <c r="L96" s="86">
        <f>F96*J96</f>
        <v>0</v>
      </c>
      <c r="M96" s="133"/>
    </row>
    <row r="97" spans="1:17" ht="30" customHeight="1" thickBot="1" x14ac:dyDescent="0.25">
      <c r="A97" s="214" t="s">
        <v>20</v>
      </c>
      <c r="B97" s="215"/>
      <c r="C97" s="19"/>
      <c r="D97" s="20"/>
      <c r="F97" s="87"/>
      <c r="G97" s="20"/>
      <c r="H97" s="88"/>
      <c r="I97" s="89"/>
      <c r="J97" s="90"/>
      <c r="K97" s="124">
        <f>SUM(K95:K96)</f>
        <v>0</v>
      </c>
      <c r="L97" s="124">
        <f>SUM(L95:L96)</f>
        <v>0</v>
      </c>
      <c r="M97" s="49"/>
    </row>
    <row r="98" spans="1:17" s="1" customFormat="1" ht="15" customHeight="1" x14ac:dyDescent="0.2">
      <c r="A98" s="208"/>
      <c r="B98" s="209"/>
      <c r="C98" s="209"/>
      <c r="D98" s="209"/>
      <c r="E98" s="209"/>
      <c r="F98" s="209"/>
      <c r="G98" s="209"/>
      <c r="H98" s="209"/>
      <c r="I98" s="209"/>
      <c r="J98" s="209"/>
      <c r="K98" s="209"/>
      <c r="L98" s="209"/>
      <c r="M98" s="210"/>
      <c r="Q98" s="35"/>
    </row>
    <row r="99" spans="1:17" ht="20.100000000000001" customHeight="1" x14ac:dyDescent="0.2">
      <c r="A99" s="233" t="s">
        <v>121</v>
      </c>
      <c r="B99" s="234"/>
      <c r="C99" s="234"/>
      <c r="D99" s="234"/>
      <c r="E99" s="234"/>
      <c r="F99" s="234"/>
      <c r="G99" s="234"/>
      <c r="H99" s="234"/>
      <c r="I99" s="234"/>
      <c r="J99" s="234"/>
      <c r="K99" s="234"/>
      <c r="L99" s="234"/>
      <c r="M99" s="235"/>
    </row>
    <row r="100" spans="1:17" ht="36.950000000000003" customHeight="1" x14ac:dyDescent="0.2">
      <c r="A100" s="170">
        <v>1</v>
      </c>
      <c r="B100" s="179" t="s">
        <v>136</v>
      </c>
      <c r="C100" s="170"/>
      <c r="D100" s="170"/>
      <c r="E100" s="170"/>
      <c r="F100" s="170">
        <v>10</v>
      </c>
      <c r="G100" s="171" t="s">
        <v>42</v>
      </c>
      <c r="H100" s="172">
        <v>0</v>
      </c>
      <c r="I100" s="109"/>
      <c r="J100" s="33">
        <f>H100*1.08</f>
        <v>0</v>
      </c>
      <c r="K100" s="110">
        <f>F100*H100</f>
        <v>0</v>
      </c>
      <c r="L100" s="110">
        <f>F100*J100</f>
        <v>0</v>
      </c>
      <c r="P100" s="36"/>
      <c r="Q100" s="2"/>
    </row>
    <row r="101" spans="1:17" s="1" customFormat="1" ht="15" customHeight="1" x14ac:dyDescent="0.2">
      <c r="A101" s="208"/>
      <c r="B101" s="209"/>
      <c r="C101" s="209"/>
      <c r="D101" s="209"/>
      <c r="E101" s="209"/>
      <c r="F101" s="209"/>
      <c r="G101" s="209"/>
      <c r="H101" s="209"/>
      <c r="I101" s="209"/>
      <c r="J101" s="209"/>
      <c r="K101" s="209"/>
      <c r="L101" s="209"/>
      <c r="M101" s="210"/>
      <c r="Q101" s="35"/>
    </row>
    <row r="102" spans="1:17" ht="20.100000000000001" customHeight="1" x14ac:dyDescent="0.2">
      <c r="A102" s="233" t="s">
        <v>122</v>
      </c>
      <c r="B102" s="234"/>
      <c r="C102" s="234"/>
      <c r="D102" s="234"/>
      <c r="E102" s="234"/>
      <c r="F102" s="234"/>
      <c r="G102" s="234"/>
      <c r="H102" s="234"/>
      <c r="I102" s="234"/>
      <c r="J102" s="234"/>
      <c r="K102" s="234"/>
      <c r="L102" s="234"/>
      <c r="M102" s="235"/>
    </row>
    <row r="103" spans="1:17" ht="111" customHeight="1" x14ac:dyDescent="0.2">
      <c r="A103" s="170">
        <v>1</v>
      </c>
      <c r="B103" s="180" t="s">
        <v>103</v>
      </c>
      <c r="C103" s="206" t="s">
        <v>130</v>
      </c>
      <c r="D103" s="170"/>
      <c r="E103" s="170"/>
      <c r="F103" s="170">
        <v>300</v>
      </c>
      <c r="G103" s="170" t="s">
        <v>42</v>
      </c>
      <c r="H103" s="173">
        <v>0</v>
      </c>
      <c r="I103" s="174"/>
      <c r="J103" s="33">
        <f>H103*1.08</f>
        <v>0</v>
      </c>
      <c r="K103" s="110">
        <f>F103*H103</f>
        <v>0</v>
      </c>
      <c r="L103" s="110">
        <f>F103*J103</f>
        <v>0</v>
      </c>
      <c r="M103" s="175"/>
    </row>
    <row r="104" spans="1:17" s="1" customFormat="1" ht="15" customHeight="1" x14ac:dyDescent="0.2">
      <c r="A104" s="208"/>
      <c r="B104" s="209"/>
      <c r="C104" s="209"/>
      <c r="D104" s="209"/>
      <c r="E104" s="209"/>
      <c r="F104" s="209"/>
      <c r="G104" s="209"/>
      <c r="H104" s="209"/>
      <c r="I104" s="209"/>
      <c r="J104" s="209"/>
      <c r="K104" s="209"/>
      <c r="L104" s="209"/>
      <c r="M104" s="210"/>
      <c r="Q104" s="35"/>
    </row>
    <row r="105" spans="1:17" ht="20.100000000000001" customHeight="1" x14ac:dyDescent="0.2">
      <c r="A105" s="233" t="s">
        <v>123</v>
      </c>
      <c r="B105" s="234"/>
      <c r="C105" s="234"/>
      <c r="D105" s="234"/>
      <c r="E105" s="234"/>
      <c r="F105" s="234"/>
      <c r="G105" s="234"/>
      <c r="H105" s="234"/>
      <c r="I105" s="234"/>
      <c r="J105" s="234"/>
      <c r="K105" s="234"/>
      <c r="L105" s="234"/>
      <c r="M105" s="235"/>
    </row>
    <row r="106" spans="1:17" ht="77.25" customHeight="1" x14ac:dyDescent="0.2">
      <c r="A106" s="32">
        <v>1</v>
      </c>
      <c r="B106" s="181" t="s">
        <v>117</v>
      </c>
      <c r="C106" s="53"/>
      <c r="D106" s="54"/>
      <c r="E106" s="54"/>
      <c r="F106" s="54">
        <v>10</v>
      </c>
      <c r="G106" s="54" t="s">
        <v>22</v>
      </c>
      <c r="H106" s="176">
        <v>0</v>
      </c>
      <c r="I106" s="177"/>
      <c r="J106" s="176">
        <f>H106*(1+I106)</f>
        <v>0</v>
      </c>
      <c r="K106" s="178">
        <f>F106*H106</f>
        <v>0</v>
      </c>
      <c r="L106" s="78">
        <f>F106*J106</f>
        <v>0</v>
      </c>
    </row>
    <row r="107" spans="1:17" s="1" customFormat="1" ht="15" customHeight="1" x14ac:dyDescent="0.2">
      <c r="A107" s="208"/>
      <c r="B107" s="209"/>
      <c r="C107" s="209"/>
      <c r="D107" s="209"/>
      <c r="E107" s="209"/>
      <c r="F107" s="209"/>
      <c r="G107" s="209"/>
      <c r="H107" s="209"/>
      <c r="I107" s="209"/>
      <c r="J107" s="209"/>
      <c r="K107" s="209"/>
      <c r="L107" s="209"/>
      <c r="M107" s="210"/>
      <c r="Q107" s="35"/>
    </row>
    <row r="108" spans="1:17" ht="20.100000000000001" customHeight="1" x14ac:dyDescent="0.2">
      <c r="A108" s="240" t="s">
        <v>131</v>
      </c>
      <c r="B108" s="241"/>
      <c r="C108" s="242"/>
      <c r="D108" s="242"/>
      <c r="E108" s="242"/>
      <c r="F108" s="242"/>
      <c r="G108" s="242"/>
      <c r="H108" s="242"/>
      <c r="I108" s="242"/>
      <c r="J108" s="242"/>
      <c r="K108" s="242"/>
      <c r="L108" s="242"/>
      <c r="M108" s="243"/>
    </row>
    <row r="109" spans="1:17" ht="36.950000000000003" customHeight="1" x14ac:dyDescent="0.2">
      <c r="A109" s="11">
        <v>1</v>
      </c>
      <c r="B109" s="72" t="s">
        <v>118</v>
      </c>
      <c r="C109" s="11"/>
      <c r="D109" s="11"/>
      <c r="E109" s="11"/>
      <c r="F109" s="11">
        <v>1000</v>
      </c>
      <c r="G109" s="11" t="s">
        <v>22</v>
      </c>
      <c r="H109" s="75">
        <v>0</v>
      </c>
      <c r="I109" s="76"/>
      <c r="J109" s="75">
        <f t="shared" ref="J109" si="9">H109*(1+I109)</f>
        <v>0</v>
      </c>
      <c r="K109" s="78">
        <f t="shared" ref="K109" si="10">F109*H109</f>
        <v>0</v>
      </c>
      <c r="L109" s="78">
        <f t="shared" ref="L109" si="11">F109*J109</f>
        <v>0</v>
      </c>
      <c r="M109" s="133"/>
    </row>
    <row r="110" spans="1:17" s="1" customFormat="1" ht="15" customHeight="1" x14ac:dyDescent="0.2">
      <c r="A110" s="208"/>
      <c r="B110" s="209"/>
      <c r="C110" s="209"/>
      <c r="D110" s="209"/>
      <c r="E110" s="209"/>
      <c r="F110" s="209"/>
      <c r="G110" s="209"/>
      <c r="H110" s="209"/>
      <c r="I110" s="209"/>
      <c r="J110" s="209"/>
      <c r="K110" s="209"/>
      <c r="L110" s="209"/>
      <c r="M110" s="210"/>
      <c r="Q110" s="35"/>
    </row>
    <row r="111" spans="1:17" ht="20.100000000000001" customHeight="1" x14ac:dyDescent="0.2">
      <c r="A111" s="236" t="s">
        <v>124</v>
      </c>
      <c r="B111" s="237"/>
      <c r="C111" s="237"/>
      <c r="D111" s="237"/>
      <c r="E111" s="237"/>
      <c r="F111" s="237"/>
      <c r="G111" s="237"/>
      <c r="H111" s="237"/>
      <c r="I111" s="237"/>
      <c r="J111" s="237"/>
      <c r="K111" s="238"/>
      <c r="L111" s="238"/>
      <c r="M111" s="239"/>
    </row>
    <row r="112" spans="1:17" ht="217.5" customHeight="1" x14ac:dyDescent="0.2">
      <c r="A112" s="6">
        <v>1</v>
      </c>
      <c r="B112" s="179" t="s">
        <v>80</v>
      </c>
      <c r="C112" s="6" t="s">
        <v>81</v>
      </c>
      <c r="D112" s="6"/>
      <c r="E112" s="6"/>
      <c r="F112" s="129">
        <v>50</v>
      </c>
      <c r="G112" s="6" t="s">
        <v>68</v>
      </c>
      <c r="H112" s="111">
        <v>0</v>
      </c>
      <c r="I112" s="112"/>
      <c r="J112" s="111">
        <f t="shared" ref="J112:J118" si="12">H112*(1+I112)</f>
        <v>0</v>
      </c>
      <c r="K112" s="113">
        <f t="shared" ref="K112:K118" si="13">H112*F112</f>
        <v>0</v>
      </c>
      <c r="L112" s="113">
        <f t="shared" ref="L112:L118" si="14">J112*F112</f>
        <v>0</v>
      </c>
      <c r="M112" s="182"/>
    </row>
    <row r="113" spans="1:17" ht="209.25" customHeight="1" x14ac:dyDescent="0.2">
      <c r="A113" s="6">
        <v>2</v>
      </c>
      <c r="B113" s="179" t="s">
        <v>82</v>
      </c>
      <c r="C113" s="6" t="s">
        <v>83</v>
      </c>
      <c r="D113" s="6"/>
      <c r="E113" s="6"/>
      <c r="F113" s="129">
        <v>180</v>
      </c>
      <c r="G113" s="6" t="s">
        <v>68</v>
      </c>
      <c r="H113" s="111">
        <v>0</v>
      </c>
      <c r="I113" s="112"/>
      <c r="J113" s="111">
        <f t="shared" si="12"/>
        <v>0</v>
      </c>
      <c r="K113" s="113">
        <f t="shared" si="13"/>
        <v>0</v>
      </c>
      <c r="L113" s="113">
        <f t="shared" si="14"/>
        <v>0</v>
      </c>
      <c r="M113" s="182"/>
    </row>
    <row r="114" spans="1:17" ht="205.5" customHeight="1" x14ac:dyDescent="0.2">
      <c r="A114" s="6">
        <v>3</v>
      </c>
      <c r="B114" s="184" t="s">
        <v>84</v>
      </c>
      <c r="C114" s="6" t="s">
        <v>85</v>
      </c>
      <c r="D114" s="6"/>
      <c r="E114" s="6"/>
      <c r="F114" s="183">
        <v>70</v>
      </c>
      <c r="G114" s="6" t="s">
        <v>68</v>
      </c>
      <c r="H114" s="111">
        <v>0</v>
      </c>
      <c r="I114" s="112"/>
      <c r="J114" s="111">
        <f t="shared" si="12"/>
        <v>0</v>
      </c>
      <c r="K114" s="113">
        <f t="shared" si="13"/>
        <v>0</v>
      </c>
      <c r="L114" s="113">
        <f t="shared" si="14"/>
        <v>0</v>
      </c>
      <c r="M114" s="182"/>
    </row>
    <row r="115" spans="1:17" ht="135" customHeight="1" x14ac:dyDescent="0.2">
      <c r="A115" s="6">
        <v>4</v>
      </c>
      <c r="B115" s="179" t="s">
        <v>86</v>
      </c>
      <c r="C115" s="6" t="s">
        <v>87</v>
      </c>
      <c r="D115" s="6"/>
      <c r="E115" s="6"/>
      <c r="F115" s="129">
        <v>400</v>
      </c>
      <c r="G115" s="6" t="s">
        <v>68</v>
      </c>
      <c r="H115" s="111">
        <v>0</v>
      </c>
      <c r="I115" s="112"/>
      <c r="J115" s="111">
        <f t="shared" si="12"/>
        <v>0</v>
      </c>
      <c r="K115" s="113">
        <f t="shared" si="13"/>
        <v>0</v>
      </c>
      <c r="L115" s="113">
        <f t="shared" si="14"/>
        <v>0</v>
      </c>
      <c r="M115" s="182"/>
    </row>
    <row r="116" spans="1:17" ht="128.25" customHeight="1" x14ac:dyDescent="0.3">
      <c r="A116" s="6">
        <v>5</v>
      </c>
      <c r="B116" s="185" t="s">
        <v>132</v>
      </c>
      <c r="C116" s="6"/>
      <c r="D116" s="6"/>
      <c r="E116" s="6"/>
      <c r="F116" s="129">
        <v>350</v>
      </c>
      <c r="G116" s="6" t="s">
        <v>68</v>
      </c>
      <c r="H116" s="111">
        <v>0</v>
      </c>
      <c r="I116" s="112"/>
      <c r="J116" s="111">
        <f t="shared" ref="J116" si="15">H116*(1+I116)</f>
        <v>0</v>
      </c>
      <c r="K116" s="113">
        <f t="shared" ref="K116" si="16">H116*F116</f>
        <v>0</v>
      </c>
      <c r="L116" s="113">
        <f t="shared" ref="L116" si="17">J116*F116</f>
        <v>0</v>
      </c>
      <c r="M116" s="182"/>
    </row>
    <row r="117" spans="1:17" ht="113.25" customHeight="1" x14ac:dyDescent="0.3">
      <c r="A117" s="6">
        <v>6</v>
      </c>
      <c r="B117" s="185" t="s">
        <v>105</v>
      </c>
      <c r="C117" s="6"/>
      <c r="D117" s="6"/>
      <c r="E117" s="6"/>
      <c r="F117" s="129">
        <v>50</v>
      </c>
      <c r="G117" s="6" t="s">
        <v>68</v>
      </c>
      <c r="H117" s="111">
        <v>0</v>
      </c>
      <c r="I117" s="112"/>
      <c r="J117" s="111">
        <f t="shared" ref="J117" si="18">H117*(1+I117)</f>
        <v>0</v>
      </c>
      <c r="K117" s="113">
        <f t="shared" ref="K117" si="19">H117*F117</f>
        <v>0</v>
      </c>
      <c r="L117" s="113">
        <f t="shared" ref="L117" si="20">J117*F117</f>
        <v>0</v>
      </c>
      <c r="M117" s="182"/>
    </row>
    <row r="118" spans="1:17" ht="95.25" customHeight="1" thickBot="1" x14ac:dyDescent="0.25">
      <c r="A118" s="6">
        <v>7</v>
      </c>
      <c r="B118" s="179" t="s">
        <v>88</v>
      </c>
      <c r="C118" s="7"/>
      <c r="D118" s="7"/>
      <c r="E118" s="6"/>
      <c r="F118" s="183">
        <v>50</v>
      </c>
      <c r="G118" s="6" t="s">
        <v>68</v>
      </c>
      <c r="H118" s="114">
        <v>0</v>
      </c>
      <c r="I118" s="112"/>
      <c r="J118" s="111">
        <f t="shared" si="12"/>
        <v>0</v>
      </c>
      <c r="K118" s="113">
        <f t="shared" si="13"/>
        <v>0</v>
      </c>
      <c r="L118" s="113">
        <f t="shared" si="14"/>
        <v>0</v>
      </c>
      <c r="M118" s="182"/>
    </row>
    <row r="119" spans="1:17" customFormat="1" ht="30" customHeight="1" thickBot="1" x14ac:dyDescent="0.25">
      <c r="A119" s="125"/>
      <c r="B119" s="166" t="s">
        <v>20</v>
      </c>
      <c r="C119" s="32"/>
      <c r="D119" s="167"/>
      <c r="E119" s="167"/>
      <c r="F119" s="167"/>
      <c r="G119" s="167"/>
      <c r="H119" s="167"/>
      <c r="I119" s="167"/>
      <c r="J119" s="167"/>
      <c r="K119" s="102">
        <f>SUM(K112:K118)</f>
        <v>0</v>
      </c>
      <c r="L119" s="102">
        <f>SUM(L112:L118)</f>
        <v>0</v>
      </c>
      <c r="M119" s="51"/>
    </row>
    <row r="120" spans="1:17" s="1" customFormat="1" ht="15" customHeight="1" x14ac:dyDescent="0.2">
      <c r="A120" s="208"/>
      <c r="B120" s="209"/>
      <c r="C120" s="209"/>
      <c r="D120" s="209"/>
      <c r="E120" s="209"/>
      <c r="F120" s="209"/>
      <c r="G120" s="209"/>
      <c r="H120" s="209"/>
      <c r="I120" s="209"/>
      <c r="J120" s="209"/>
      <c r="K120" s="209"/>
      <c r="L120" s="209"/>
      <c r="M120" s="210"/>
      <c r="Q120" s="35"/>
    </row>
    <row r="121" spans="1:17" ht="20.100000000000001" customHeight="1" x14ac:dyDescent="0.2">
      <c r="A121" s="230" t="s">
        <v>125</v>
      </c>
      <c r="B121" s="231"/>
      <c r="C121" s="231"/>
      <c r="D121" s="231"/>
      <c r="E121" s="231"/>
      <c r="F121" s="231"/>
      <c r="G121" s="231"/>
      <c r="H121" s="231"/>
      <c r="I121" s="231"/>
      <c r="J121" s="232"/>
      <c r="K121" s="232"/>
      <c r="L121" s="231"/>
      <c r="M121" s="232"/>
    </row>
    <row r="122" spans="1:17" ht="36.950000000000003" customHeight="1" x14ac:dyDescent="0.2">
      <c r="A122" s="12">
        <v>1</v>
      </c>
      <c r="B122" s="179" t="s">
        <v>106</v>
      </c>
      <c r="C122" s="13"/>
      <c r="D122" s="13"/>
      <c r="E122" s="12"/>
      <c r="F122" s="7">
        <v>50</v>
      </c>
      <c r="G122" s="129" t="s">
        <v>18</v>
      </c>
      <c r="H122" s="115">
        <v>0</v>
      </c>
      <c r="I122" s="116"/>
      <c r="J122" s="33">
        <f t="shared" ref="J122:J128" si="21">H122*1.08</f>
        <v>0</v>
      </c>
      <c r="K122" s="33">
        <f t="shared" ref="K122:K128" si="22">F122*H122</f>
        <v>0</v>
      </c>
      <c r="L122" s="34">
        <f t="shared" ref="L122:L128" si="23">F122*J122</f>
        <v>0</v>
      </c>
      <c r="M122" s="182"/>
    </row>
    <row r="123" spans="1:17" ht="36.950000000000003" customHeight="1" x14ac:dyDescent="0.2">
      <c r="A123" s="12">
        <v>2</v>
      </c>
      <c r="B123" s="179" t="s">
        <v>107</v>
      </c>
      <c r="C123" s="13"/>
      <c r="D123" s="13"/>
      <c r="E123" s="12"/>
      <c r="F123" s="7">
        <v>100</v>
      </c>
      <c r="G123" s="129" t="s">
        <v>18</v>
      </c>
      <c r="H123" s="115">
        <v>0</v>
      </c>
      <c r="I123" s="116"/>
      <c r="J123" s="33">
        <f t="shared" si="21"/>
        <v>0</v>
      </c>
      <c r="K123" s="33">
        <f t="shared" si="22"/>
        <v>0</v>
      </c>
      <c r="L123" s="34">
        <f t="shared" si="23"/>
        <v>0</v>
      </c>
      <c r="M123" s="182"/>
    </row>
    <row r="124" spans="1:17" ht="36.950000000000003" customHeight="1" x14ac:dyDescent="0.2">
      <c r="A124" s="12">
        <v>3</v>
      </c>
      <c r="B124" s="189" t="s">
        <v>133</v>
      </c>
      <c r="C124" s="13"/>
      <c r="D124" s="13"/>
      <c r="E124" s="12"/>
      <c r="F124" s="7">
        <v>100</v>
      </c>
      <c r="G124" s="129" t="s">
        <v>18</v>
      </c>
      <c r="H124" s="115">
        <v>0</v>
      </c>
      <c r="I124" s="116"/>
      <c r="J124" s="33">
        <f t="shared" si="21"/>
        <v>0</v>
      </c>
      <c r="K124" s="33">
        <f t="shared" si="22"/>
        <v>0</v>
      </c>
      <c r="L124" s="34">
        <f t="shared" si="23"/>
        <v>0</v>
      </c>
      <c r="M124" s="182"/>
    </row>
    <row r="125" spans="1:17" ht="36.950000000000003" customHeight="1" x14ac:dyDescent="0.2">
      <c r="A125" s="12">
        <v>4</v>
      </c>
      <c r="B125" s="179" t="s">
        <v>134</v>
      </c>
      <c r="C125" s="13"/>
      <c r="D125" s="13"/>
      <c r="E125" s="12"/>
      <c r="F125" s="7">
        <v>50</v>
      </c>
      <c r="G125" s="129" t="s">
        <v>18</v>
      </c>
      <c r="H125" s="115">
        <v>0</v>
      </c>
      <c r="I125" s="116"/>
      <c r="J125" s="33">
        <f t="shared" si="21"/>
        <v>0</v>
      </c>
      <c r="K125" s="33">
        <f t="shared" si="22"/>
        <v>0</v>
      </c>
      <c r="L125" s="34">
        <f t="shared" si="23"/>
        <v>0</v>
      </c>
      <c r="M125" s="182"/>
    </row>
    <row r="126" spans="1:17" ht="36.950000000000003" customHeight="1" x14ac:dyDescent="0.2">
      <c r="A126" s="12">
        <v>5</v>
      </c>
      <c r="B126" s="179" t="s">
        <v>108</v>
      </c>
      <c r="C126" s="13"/>
      <c r="D126" s="13"/>
      <c r="E126" s="12"/>
      <c r="F126" s="7">
        <v>400</v>
      </c>
      <c r="G126" s="129" t="s">
        <v>18</v>
      </c>
      <c r="H126" s="115">
        <v>0</v>
      </c>
      <c r="I126" s="116"/>
      <c r="J126" s="33">
        <f t="shared" si="21"/>
        <v>0</v>
      </c>
      <c r="K126" s="33">
        <f t="shared" si="22"/>
        <v>0</v>
      </c>
      <c r="L126" s="34">
        <f t="shared" si="23"/>
        <v>0</v>
      </c>
      <c r="M126" s="182"/>
    </row>
    <row r="127" spans="1:17" ht="36.950000000000003" customHeight="1" x14ac:dyDescent="0.2">
      <c r="A127" s="12">
        <v>6</v>
      </c>
      <c r="B127" s="179" t="s">
        <v>109</v>
      </c>
      <c r="C127" s="8"/>
      <c r="D127" s="13"/>
      <c r="E127" s="12"/>
      <c r="F127" s="7">
        <v>300</v>
      </c>
      <c r="G127" s="129" t="s">
        <v>18</v>
      </c>
      <c r="H127" s="115">
        <v>0</v>
      </c>
      <c r="I127" s="116"/>
      <c r="J127" s="33">
        <f t="shared" si="21"/>
        <v>0</v>
      </c>
      <c r="K127" s="33">
        <f t="shared" si="22"/>
        <v>0</v>
      </c>
      <c r="L127" s="34">
        <f t="shared" si="23"/>
        <v>0</v>
      </c>
      <c r="M127" s="182"/>
    </row>
    <row r="128" spans="1:17" ht="36.950000000000003" customHeight="1" x14ac:dyDescent="0.2">
      <c r="A128" s="12">
        <v>7</v>
      </c>
      <c r="B128" s="189" t="s">
        <v>110</v>
      </c>
      <c r="C128" s="13"/>
      <c r="D128" s="13"/>
      <c r="E128" s="12"/>
      <c r="F128" s="7">
        <v>10</v>
      </c>
      <c r="G128" s="129" t="s">
        <v>18</v>
      </c>
      <c r="H128" s="115">
        <v>0</v>
      </c>
      <c r="I128" s="116"/>
      <c r="J128" s="33">
        <f t="shared" si="21"/>
        <v>0</v>
      </c>
      <c r="K128" s="33">
        <f t="shared" si="22"/>
        <v>0</v>
      </c>
      <c r="L128" s="34">
        <f t="shared" si="23"/>
        <v>0</v>
      </c>
      <c r="M128" s="182"/>
    </row>
    <row r="129" spans="1:17" ht="36.950000000000003" customHeight="1" x14ac:dyDescent="0.2">
      <c r="A129" s="12">
        <v>8</v>
      </c>
      <c r="B129" s="179" t="s">
        <v>111</v>
      </c>
      <c r="C129" s="6"/>
      <c r="D129" s="6"/>
      <c r="E129" s="6"/>
      <c r="F129" s="7">
        <v>150</v>
      </c>
      <c r="G129" s="129" t="s">
        <v>18</v>
      </c>
      <c r="H129" s="115">
        <v>0</v>
      </c>
      <c r="I129" s="116"/>
      <c r="J129" s="33">
        <f t="shared" ref="J129:J133" si="24">H129*1.08</f>
        <v>0</v>
      </c>
      <c r="K129" s="33">
        <f t="shared" ref="K129:K133" si="25">F129*H129</f>
        <v>0</v>
      </c>
      <c r="L129" s="34">
        <f t="shared" ref="L129:L133" si="26">F129*J129</f>
        <v>0</v>
      </c>
      <c r="M129" s="187"/>
    </row>
    <row r="130" spans="1:17" ht="36.950000000000003" customHeight="1" x14ac:dyDescent="0.2">
      <c r="A130" s="12">
        <v>9</v>
      </c>
      <c r="B130" s="179" t="s">
        <v>112</v>
      </c>
      <c r="C130" s="10"/>
      <c r="D130" s="10"/>
      <c r="E130" s="10"/>
      <c r="F130" s="7">
        <v>120</v>
      </c>
      <c r="G130" s="129" t="s">
        <v>18</v>
      </c>
      <c r="H130" s="115">
        <v>0</v>
      </c>
      <c r="I130" s="116"/>
      <c r="J130" s="33">
        <f t="shared" si="24"/>
        <v>0</v>
      </c>
      <c r="K130" s="33">
        <f t="shared" si="25"/>
        <v>0</v>
      </c>
      <c r="L130" s="34">
        <f t="shared" si="26"/>
        <v>0</v>
      </c>
      <c r="M130" s="188"/>
    </row>
    <row r="131" spans="1:17" ht="36.950000000000003" customHeight="1" x14ac:dyDescent="0.2">
      <c r="A131" s="12">
        <v>10</v>
      </c>
      <c r="B131" s="179" t="s">
        <v>113</v>
      </c>
      <c r="C131" s="9"/>
      <c r="D131" s="11"/>
      <c r="E131" s="9"/>
      <c r="F131" s="7">
        <v>15</v>
      </c>
      <c r="G131" s="129" t="s">
        <v>18</v>
      </c>
      <c r="H131" s="115">
        <v>0</v>
      </c>
      <c r="I131" s="116"/>
      <c r="J131" s="33">
        <f t="shared" si="24"/>
        <v>0</v>
      </c>
      <c r="K131" s="33">
        <f t="shared" si="25"/>
        <v>0</v>
      </c>
      <c r="L131" s="34">
        <f t="shared" si="26"/>
        <v>0</v>
      </c>
      <c r="M131" s="187"/>
    </row>
    <row r="132" spans="1:17" ht="36.950000000000003" customHeight="1" x14ac:dyDescent="0.2">
      <c r="A132" s="12">
        <v>11</v>
      </c>
      <c r="B132" s="179" t="s">
        <v>114</v>
      </c>
      <c r="C132" s="53"/>
      <c r="D132" s="54"/>
      <c r="E132" s="53"/>
      <c r="F132" s="186">
        <v>30</v>
      </c>
      <c r="G132" s="130" t="s">
        <v>18</v>
      </c>
      <c r="H132" s="115">
        <v>0</v>
      </c>
      <c r="I132" s="118"/>
      <c r="J132" s="33">
        <f t="shared" si="24"/>
        <v>0</v>
      </c>
      <c r="K132" s="33">
        <f t="shared" si="25"/>
        <v>0</v>
      </c>
      <c r="L132" s="34">
        <f t="shared" si="26"/>
        <v>0</v>
      </c>
      <c r="M132" s="187"/>
    </row>
    <row r="133" spans="1:17" ht="36.950000000000003" customHeight="1" thickBot="1" x14ac:dyDescent="0.25">
      <c r="A133" s="32">
        <v>12</v>
      </c>
      <c r="B133" s="179" t="s">
        <v>104</v>
      </c>
      <c r="C133" s="9"/>
      <c r="D133" s="11"/>
      <c r="E133" s="9"/>
      <c r="F133" s="7">
        <v>100</v>
      </c>
      <c r="G133" s="129" t="s">
        <v>18</v>
      </c>
      <c r="H133" s="115">
        <v>0</v>
      </c>
      <c r="I133" s="95"/>
      <c r="J133" s="33">
        <f t="shared" si="24"/>
        <v>0</v>
      </c>
      <c r="K133" s="33">
        <f t="shared" si="25"/>
        <v>0</v>
      </c>
      <c r="L133" s="34">
        <f t="shared" si="26"/>
        <v>0</v>
      </c>
      <c r="M133" s="187"/>
    </row>
    <row r="134" spans="1:17" customFormat="1" ht="30" customHeight="1" thickBot="1" x14ac:dyDescent="0.25">
      <c r="A134" s="125"/>
      <c r="B134" s="166" t="s">
        <v>20</v>
      </c>
      <c r="C134" s="32"/>
      <c r="D134" s="167"/>
      <c r="E134" s="167"/>
      <c r="F134" s="167"/>
      <c r="G134" s="167"/>
      <c r="H134" s="167"/>
      <c r="I134" s="167"/>
      <c r="J134" s="167"/>
      <c r="K134" s="102">
        <f>SUM(K122:K133)</f>
        <v>0</v>
      </c>
      <c r="L134" s="102">
        <f>SUM(L122:L133)</f>
        <v>0</v>
      </c>
      <c r="M134" s="51"/>
    </row>
    <row r="135" spans="1:17" s="1" customFormat="1" ht="15" customHeight="1" x14ac:dyDescent="0.2">
      <c r="A135" s="208"/>
      <c r="B135" s="209"/>
      <c r="C135" s="209"/>
      <c r="D135" s="209"/>
      <c r="E135" s="209"/>
      <c r="F135" s="209"/>
      <c r="G135" s="209"/>
      <c r="H135" s="209"/>
      <c r="I135" s="209"/>
      <c r="J135" s="209"/>
      <c r="K135" s="209"/>
      <c r="L135" s="209"/>
      <c r="M135" s="210"/>
      <c r="Q135" s="35"/>
    </row>
    <row r="136" spans="1:17" ht="20.100000000000001" customHeight="1" x14ac:dyDescent="0.2">
      <c r="A136" s="230" t="s">
        <v>126</v>
      </c>
      <c r="B136" s="231"/>
      <c r="C136" s="231"/>
      <c r="D136" s="231"/>
      <c r="E136" s="231"/>
      <c r="F136" s="231"/>
      <c r="G136" s="231"/>
      <c r="H136" s="231"/>
      <c r="I136" s="231"/>
      <c r="J136" s="231"/>
      <c r="K136" s="231"/>
      <c r="L136" s="231"/>
      <c r="M136" s="232"/>
    </row>
    <row r="137" spans="1:17" ht="47.1" customHeight="1" x14ac:dyDescent="0.2">
      <c r="A137" s="10">
        <v>1</v>
      </c>
      <c r="B137" s="190" t="s">
        <v>89</v>
      </c>
      <c r="C137" s="10" t="s">
        <v>90</v>
      </c>
      <c r="D137" s="10"/>
      <c r="E137" s="10"/>
      <c r="F137" s="191">
        <v>6</v>
      </c>
      <c r="G137" s="191" t="s">
        <v>22</v>
      </c>
      <c r="H137" s="117">
        <v>0</v>
      </c>
      <c r="I137" s="119"/>
      <c r="J137" s="120">
        <f>H137*1.08</f>
        <v>0</v>
      </c>
      <c r="K137" s="33">
        <f t="shared" ref="K137" si="27">F137*H137</f>
        <v>0</v>
      </c>
      <c r="L137" s="34">
        <f t="shared" ref="L137" si="28">F137*J137</f>
        <v>0</v>
      </c>
      <c r="M137" s="192"/>
    </row>
  </sheetData>
  <mergeCells count="60">
    <mergeCell ref="A42:M42"/>
    <mergeCell ref="A62:B62"/>
    <mergeCell ref="D3:M3"/>
    <mergeCell ref="A5:M5"/>
    <mergeCell ref="A8:M8"/>
    <mergeCell ref="A34:B34"/>
    <mergeCell ref="A19:M19"/>
    <mergeCell ref="A25:B25"/>
    <mergeCell ref="A27:M27"/>
    <mergeCell ref="A11:M11"/>
    <mergeCell ref="A22:M22"/>
    <mergeCell ref="A15:M15"/>
    <mergeCell ref="A18:M18"/>
    <mergeCell ref="A36:M36"/>
    <mergeCell ref="A45:M45"/>
    <mergeCell ref="A49:M49"/>
    <mergeCell ref="A121:M121"/>
    <mergeCell ref="A136:M136"/>
    <mergeCell ref="A102:M102"/>
    <mergeCell ref="A99:M99"/>
    <mergeCell ref="A111:M111"/>
    <mergeCell ref="A105:M105"/>
    <mergeCell ref="A101:M101"/>
    <mergeCell ref="A104:M104"/>
    <mergeCell ref="A107:M107"/>
    <mergeCell ref="A108:M108"/>
    <mergeCell ref="A110:M110"/>
    <mergeCell ref="A120:M120"/>
    <mergeCell ref="A135:M135"/>
    <mergeCell ref="A98:M98"/>
    <mergeCell ref="A91:M91"/>
    <mergeCell ref="A97:B97"/>
    <mergeCell ref="A4:M4"/>
    <mergeCell ref="A7:M7"/>
    <mergeCell ref="A10:M10"/>
    <mergeCell ref="A48:B48"/>
    <mergeCell ref="A39:M39"/>
    <mergeCell ref="A59:M59"/>
    <mergeCell ref="A21:M21"/>
    <mergeCell ref="A26:M26"/>
    <mergeCell ref="A35:M35"/>
    <mergeCell ref="A38:M38"/>
    <mergeCell ref="A41:M41"/>
    <mergeCell ref="A44:M44"/>
    <mergeCell ref="A56:M56"/>
    <mergeCell ref="A94:M94"/>
    <mergeCell ref="A84:B84"/>
    <mergeCell ref="A86:M86"/>
    <mergeCell ref="A76:M76"/>
    <mergeCell ref="A64:M64"/>
    <mergeCell ref="A74:B74"/>
    <mergeCell ref="A85:M85"/>
    <mergeCell ref="A90:M90"/>
    <mergeCell ref="A93:M93"/>
    <mergeCell ref="A55:M55"/>
    <mergeCell ref="A58:M58"/>
    <mergeCell ref="A63:M63"/>
    <mergeCell ref="A75:M75"/>
    <mergeCell ref="A50:M50"/>
    <mergeCell ref="A54:B54"/>
  </mergeCells>
  <phoneticPr fontId="0" type="noConversion"/>
  <pageMargins left="0.78740157480314965" right="0.39370078740157483" top="0.59055118110236227" bottom="0.59055118110236227" header="0.31496062992125984" footer="0.31496062992125984"/>
  <pageSetup paperSize="9" scale="62" fitToHeight="0" orientation="landscape" r:id="rId1"/>
  <headerFooter alignWithMargins="0">
    <oddHeader>&amp;Lsprawa 151/2024&amp;C&amp;"Arial CE,Pogrubiony"FORMULARZ CENOWY&amp;R&amp;"Arial CE,Pogrubiony"ZAŁĄCZNIK NR 7 DO SWZ</oddHeader>
    <oddFooter>&amp;R&amp;P</oddFooter>
  </headerFooter>
  <rowBreaks count="9" manualBreakCount="9">
    <brk id="26" max="12" man="1"/>
    <brk id="52" max="12" man="1"/>
    <brk id="69" max="12" man="1"/>
    <brk id="77" max="12" man="1"/>
    <brk id="84" max="12" man="1"/>
    <brk id="98" max="12" man="1"/>
    <brk id="112" max="12" man="1"/>
    <brk id="116" max="12" man="1"/>
    <brk id="13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Arkusz1</vt:lpstr>
      <vt:lpstr>Arkusz1!d</vt:lpstr>
      <vt:lpstr>Arkusz1!j</vt:lpstr>
      <vt:lpstr>Arkusz1!Obszar_wydruku</vt:lpstr>
      <vt:lpstr>Arkusz1!Print_Area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2024-10-31T08:01:43Z</cp:lastPrinted>
  <dcterms:created xsi:type="dcterms:W3CDTF">1997-02-26T13:46:56Z</dcterms:created>
  <dcterms:modified xsi:type="dcterms:W3CDTF">2024-11-05T10:50:56Z</dcterms:modified>
</cp:coreProperties>
</file>