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860" yWindow="1860" windowWidth="21600" windowHeight="11295"/>
  </bookViews>
  <sheets>
    <sheet name="Arkusz1" sheetId="1" r:id="rId1"/>
  </sheets>
  <definedNames>
    <definedName name="OLE_LINK1" localSheetId="0">Arkusz1!$B$5</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8" i="1"/>
  <c r="L105"/>
  <c r="L102"/>
  <c r="L101"/>
  <c r="L98"/>
  <c r="L95"/>
  <c r="L94"/>
  <c r="L93"/>
  <c r="L90"/>
  <c r="L89"/>
  <c r="L87"/>
  <c r="L85"/>
  <c r="L82"/>
  <c r="L81"/>
  <c r="L80"/>
  <c r="L77"/>
  <c r="L76"/>
  <c r="L75"/>
  <c r="L74"/>
  <c r="L73"/>
  <c r="L72"/>
  <c r="L69"/>
  <c r="L68"/>
  <c r="L67"/>
  <c r="L66"/>
  <c r="L65"/>
  <c r="L64"/>
  <c r="L63"/>
  <c r="L62"/>
  <c r="L61"/>
  <c r="L60"/>
  <c r="L59"/>
  <c r="L58"/>
  <c r="L57"/>
  <c r="L56"/>
  <c r="L55"/>
  <c r="L54"/>
  <c r="L53"/>
  <c r="L52"/>
  <c r="L51"/>
  <c r="L50"/>
  <c r="L48"/>
  <c r="L47"/>
  <c r="L46"/>
  <c r="L45"/>
  <c r="L44"/>
  <c r="L43"/>
  <c r="L38"/>
  <c r="L37"/>
  <c r="L34"/>
  <c r="L31"/>
  <c r="L28"/>
  <c r="L27"/>
  <c r="L26"/>
  <c r="L25"/>
  <c r="L23"/>
  <c r="L20"/>
  <c r="L19"/>
  <c r="L18"/>
  <c r="L16"/>
  <c r="L14"/>
  <c r="L10"/>
  <c r="L12"/>
  <c r="L8"/>
  <c r="L6"/>
  <c r="L7"/>
  <c r="L5"/>
  <c r="K108"/>
  <c r="J108"/>
  <c r="J74"/>
  <c r="K74"/>
  <c r="J75"/>
  <c r="K75"/>
  <c r="J53"/>
  <c r="K53"/>
  <c r="J54"/>
  <c r="K54"/>
  <c r="J55"/>
  <c r="K55"/>
  <c r="J56"/>
  <c r="K56"/>
  <c r="J57"/>
  <c r="K57"/>
  <c r="J58"/>
  <c r="K58"/>
  <c r="J59"/>
  <c r="K59"/>
  <c r="J60"/>
  <c r="K60"/>
  <c r="J61"/>
  <c r="K61"/>
  <c r="J62"/>
  <c r="K62"/>
  <c r="J63"/>
  <c r="K63"/>
  <c r="J64"/>
  <c r="K64"/>
  <c r="J65"/>
  <c r="K65"/>
  <c r="J66"/>
  <c r="K66"/>
  <c r="J67"/>
  <c r="K67"/>
  <c r="J68"/>
  <c r="K68"/>
  <c r="J69"/>
  <c r="K69"/>
  <c r="J52"/>
  <c r="K52"/>
  <c r="J44"/>
  <c r="K44"/>
  <c r="J45"/>
  <c r="K45"/>
  <c r="J46"/>
  <c r="K46"/>
  <c r="J47"/>
  <c r="K47"/>
  <c r="J48"/>
  <c r="K48"/>
  <c r="J49"/>
  <c r="K49"/>
  <c r="L49" s="1"/>
  <c r="J50"/>
  <c r="K50"/>
  <c r="J51"/>
  <c r="K51"/>
  <c r="J43"/>
  <c r="K43"/>
  <c r="J38"/>
  <c r="K38"/>
  <c r="J19"/>
  <c r="K19"/>
  <c r="J20"/>
  <c r="K20"/>
  <c r="J7"/>
  <c r="K7"/>
  <c r="K105"/>
  <c r="J105"/>
  <c r="K77"/>
  <c r="J77"/>
  <c r="K102"/>
  <c r="J102"/>
  <c r="K101"/>
  <c r="J101"/>
  <c r="K73"/>
  <c r="J73"/>
  <c r="K72"/>
  <c r="J72"/>
  <c r="K70" l="1"/>
  <c r="K103"/>
  <c r="L103"/>
  <c r="K106" l="1"/>
  <c r="L106"/>
  <c r="J23"/>
  <c r="K28" l="1"/>
  <c r="J28"/>
  <c r="K27"/>
  <c r="J27"/>
  <c r="K26"/>
  <c r="J26"/>
  <c r="K93"/>
  <c r="J93"/>
  <c r="K18"/>
  <c r="K21" s="1"/>
  <c r="J18"/>
  <c r="L21" s="1"/>
  <c r="K12"/>
  <c r="J12"/>
  <c r="K85"/>
  <c r="J5"/>
  <c r="K5"/>
  <c r="J6"/>
  <c r="K6"/>
  <c r="J10"/>
  <c r="K10"/>
  <c r="J14"/>
  <c r="K14"/>
  <c r="J16"/>
  <c r="K16"/>
  <c r="K23"/>
  <c r="J25"/>
  <c r="K25"/>
  <c r="J31"/>
  <c r="L32" s="1"/>
  <c r="K31"/>
  <c r="K32" s="1"/>
  <c r="J37"/>
  <c r="L39" s="1"/>
  <c r="K37"/>
  <c r="K39" s="1"/>
  <c r="J94"/>
  <c r="K94"/>
  <c r="J95"/>
  <c r="K95"/>
  <c r="J98"/>
  <c r="K98"/>
  <c r="J76"/>
  <c r="K76"/>
  <c r="K78" s="1"/>
  <c r="J80"/>
  <c r="K80"/>
  <c r="J81"/>
  <c r="K81"/>
  <c r="J82"/>
  <c r="K82"/>
  <c r="J85"/>
  <c r="J89"/>
  <c r="K89"/>
  <c r="J90"/>
  <c r="K90"/>
  <c r="J87"/>
  <c r="K87"/>
  <c r="J34"/>
  <c r="L35" s="1"/>
  <c r="K34"/>
  <c r="K35" s="1"/>
  <c r="K91" l="1"/>
  <c r="K29"/>
  <c r="K8"/>
  <c r="K83"/>
  <c r="K96"/>
  <c r="L70"/>
  <c r="L96"/>
  <c r="L78"/>
  <c r="K99"/>
  <c r="L99"/>
  <c r="L91"/>
  <c r="L29"/>
  <c r="L83"/>
  <c r="L110" l="1"/>
  <c r="K110"/>
</calcChain>
</file>

<file path=xl/sharedStrings.xml><?xml version="1.0" encoding="utf-8"?>
<sst xmlns="http://schemas.openxmlformats.org/spreadsheetml/2006/main" count="181" uniqueCount="112">
  <si>
    <t>L.p.</t>
  </si>
  <si>
    <t>Nazwa materiału</t>
  </si>
  <si>
    <t>Wielkość</t>
  </si>
  <si>
    <t>Producent</t>
  </si>
  <si>
    <t>J.M</t>
  </si>
  <si>
    <t>Ilość oferow.</t>
  </si>
  <si>
    <t xml:space="preserve"> % VAT</t>
  </si>
  <si>
    <t>szt.</t>
  </si>
  <si>
    <t>szt</t>
  </si>
  <si>
    <t xml:space="preserve">Noże mikrochirurgiczne typu SLIT do operacji zaćmy metodą fakoemulsyfikacji
Kształt:  zakrzywiony (odgięty) 
Szerokość: 2,2mm, 2,65mm 
Opakowanie fabryczne sterylne, jednorazowego użycia
</t>
  </si>
  <si>
    <t xml:space="preserve">Noże mikrochirurgiczne typu MVR
kształt:  zakrzywiony ( odgięty)  i  prosty
Szerokość w  20G, 23G
Opakowanie fabryczne sterylne, jednorazowego użycia
</t>
  </si>
  <si>
    <t xml:space="preserve">Noże mikrochirurgiczne typu  CRESCENT  Bevel up
kształt: zakrzywiony (odgięty) 
Szerokość:  2,0mm ; 2,5mm
Opakowanie fabryczne sterylne, jednorazowego użycia
</t>
  </si>
  <si>
    <t xml:space="preserve">Noże mikrochirurgiczne proste, jedna krawędź tnąca
kształt: prosty
kąt ostrza: 15°, 30°, 
Opakowanie fabryczne sterylne, jednorazowego użycia
</t>
  </si>
  <si>
    <t>Wartość</t>
  </si>
  <si>
    <t>Retraktory tęczówkowe  jednorazowe , okrągłe,  propylenowe włókno, z silikonowym pierścieniem stabilizującym (5 szt/opakowanie)</t>
  </si>
  <si>
    <t>op</t>
  </si>
  <si>
    <t>Kaniula jednorazowa do komory przedniej 27G x 7/8 in, zagięta:  4,0mm; 6,0mm; 9,0mm;  8,0mm -spłaszczona na końcu (do hydrodysekcji)</t>
  </si>
  <si>
    <t xml:space="preserve">Kaniula jednorazowa do komory przedniej 25G x 7/8in, zagięta, 4,0mm; 6,0mm; 9,0mm;  8,0mm -spłaszczona na końcu (do hydrodysekcji); </t>
  </si>
  <si>
    <t>Zadanie 14</t>
  </si>
  <si>
    <t xml:space="preserve">Taśma silikonowa do opasania gałki
wymagana szerokość  2,5 mm
sterylna, jednorazowego użycia, pakowane oddzielnie,  5 sztuk w opakowaniu
</t>
  </si>
  <si>
    <t xml:space="preserve">gąbka silikonowa do wszczepów nagałkowych
Okrągła, srednica 3,0 mm
sterylna, jednorazowego użycia, pakowane oddzielnie,  5 sztuk w opakowaniu
</t>
  </si>
  <si>
    <t>Osłona rogówki PMMA  do zabiegów okuloplastycznych  dla dorosłych z latexową przyssawką</t>
  </si>
  <si>
    <t xml:space="preserve">Pierścień dotorebkowy, w tym z możliwością podszycia
Średnica pierścienia: 11mm, 12mm, 13mm
Pierścień zapakowany w injektorze sterylny jednorazowego użycia (nie dotyczy pierścieni do podszycia) 
</t>
  </si>
  <si>
    <t>Zestaw do bikanalikowej intubacji dróg łzowych autostabilizujący się, długość 30mm.</t>
  </si>
  <si>
    <t>RAZEM</t>
  </si>
  <si>
    <t>Igła cienkościenna  0,30x13mm (30Gx1/2”) wykorzystywana do podszywania soczewek trzyczęściowych   techniką YAMANE</t>
  </si>
  <si>
    <t>Kauter jednorazowy, niskotemperaturowy, temperatura pracy 427-482 stopni Celsjusza</t>
  </si>
  <si>
    <t>Pierścień mocujący do wewnątrzgałkowje fiksacji trzyczęściowych soczewek IOL z wykorzystaniem techniki dwuigłowej w rozmiarze 30G. Narzędzie wykonane ze stali chirurgicznej z podwójna powłoką chromową. Długość całkowita 110 mm</t>
  </si>
  <si>
    <t xml:space="preserve">Zacisk  silikonowy do taśmy opasującej (rurka Wackego)
Okrągła, wymiary: wewn.-1.5mm, zewn.2.4-2.5mm
sterylna, jednorazowego użycia, pakowane oddzielnie,  5 sztuk w opakowaniu
</t>
  </si>
  <si>
    <t>Soczewka przednio komorowa afakijna mocowana do tęczówki wraz z igłą implantacyjną 
- soczewka afakijna
- materiał: PMMA
- średnica części optycznej 5,0 – 6,0 mm
- średnica całkowita 8,0 – 8,5 mm
- Zakres mocy + 2 D do +30D</t>
  </si>
  <si>
    <t>Soczewka wewnątrzgałkowa trzyczęściowa, sferyczna, optyka z akrylu hydrofobowy jednorodny z filtrem UV, hapteny z PMMA,
Stopień uwodnienia materiału w całym przekroju poniżej 1 %
Średnica całkowita 13mm-13,5 mm
średnica optyczna 6,0 mm (+/-5 mm)
angulacja 0 – 5 st. 
zakres mocy  
od  + 12,5 D do + 25,5 D  gradacja mocy co  0,5D
od  - 10,0 D do + 30,0 D gradacja mocy  co 1,0 D
kształt krawędzi części optycznej: przednia krawędź: zaokrąglona ,tylna krawędź: ostro ścięta</t>
  </si>
  <si>
    <t>substancja wiskoelastyczna:   kohezyjna stosowana śródoperacyjnie do wnętrza oka / Stężenie hialuronianu sodu :  1.4 % / Postać biopolimeru:     uzyskiwany w procesie biofermentacji / ampułkostrzykawka: 1.0 ml / Masa cząsteczkowa: 2,7 mln Daltons / Lepkość:   25 000 - 40 000 mPas / Osmoralności 280-330 mOsmol/l / pH 6,8 – 7,6 / przechowywany w temperaturze  20- 80 C</t>
  </si>
  <si>
    <t>Ampułko-strzykawka</t>
  </si>
  <si>
    <t>substancja wiskoelastyczna dyspersyjna  stosowana śródoperacyjnie do wnętrza oka
 ampułkostrzykawka 0,7-1 ml, 
3 % kwas hialuronowy 
stężenie – 30 mg/ml (3%) hialuronianu sodu, 
masa cząsteczkowa: 1,1-2,0 mlnD
 lepkość (0,1s ˉ¹): 150-250000 mPa.s
Osmolarność: 270-400 mOsm/kg</t>
  </si>
  <si>
    <t>Kaseta do fakoemulsyfikacji,  KOMPATYBILNA Z POSIADANYM SPRZĘTEM STELLARIS ELITE COMBO.
 Skład zestawu:
- kaseta jednorazowa z drenami do irygacji/aspiracji kompatybilna z oferowanym aparatem 1 szt., 
- komora testowa 1szt.,
- zatyczka do kasety 1 szt.,
- pokrowiec na ekran 1 szt.,
- pokrowiec na tacę (stolik) 1 szt,
- pokrowiec na pilota 1 szt.,
- klucz do igieł 1 szt.,</t>
  </si>
  <si>
    <t>Osłonka na tip/rękawek irygacyjny</t>
  </si>
  <si>
    <t>Płyn do infuzji o pojemności 500 ml</t>
  </si>
  <si>
    <t>Wielorazowy tip do fakoemusyfikacji MICS 1,8-2,2 mm</t>
  </si>
  <si>
    <t>Dren powietrzny do wymuszonej infuzji kompatybilny z oferowanym aparatem</t>
  </si>
  <si>
    <t>Zestaw do witrektomii przedniej: 
1.	Witrektom przedni 23 G wraz z drenami łącznymi do drenów irygacji i aspiracji
2.	Adapter do witrektomu przedniego</t>
  </si>
  <si>
    <t>kpl</t>
  </si>
  <si>
    <t>Jednorazowy sterylny uniwersalny zestaw do podawania i usuwania oleju  silikonowego kompatybilny z aparatem Stellaris Elite Combo</t>
  </si>
  <si>
    <t>Igła do fakofragmentacji</t>
  </si>
  <si>
    <t xml:space="preserve">JEDNORAZOWY ZESTAW MATERIAŁÓW DO ZABIEGÓW WITREKTOMII TYLNEJ KOMPATYBILNY Z POSIADANYM SPRZĘTEM STELLARIS ELITE COMBO. Witrektom tylny 23G -7500 cięć/min, kaseta z zatyczką, zestaw drenów irygacyjno – aspiracyjnych, , pokrowiec na stolik, monitor oraz pilot, kranik 3 –drożny, zatyczki do trokarów, 3 trokary z nożami one-step 23G , oświetlacz 23G  szerokokątny, aparat kroplówki z systemem wymuszonej infuzji płynowej; </t>
  </si>
  <si>
    <t xml:space="preserve">JEDNORAZOWY ZESTAW MATERIAŁÓW DO ZABIEGÓW WITREKTOMII TYLNEJ KOMPATYBILNY Z POSIADANYM SPRZĘTEM STELLARIS ELITE COMBO 
Witrektom tylny 25G -7500 cięć/min, kaseta z zatyczką, zestaw drenów irygacyjno – aspiracyjnych, , pokrowiec na stolik, monitor oraz pilot, kranik 3 –drożny, zatyczki do trokarów, 3 trokary z nożami one-step 25G , oświetlacz 25G  szerokokątny, aparat kroplówki z systemem wymuszonej infuzji płynowej; </t>
  </si>
  <si>
    <t>JEDNORAZOWY ZESTAW MATERIAŁÓW DO ZABIEGÓW ŁĄCZONYCH – FAKOEMULSYFIKACJI I WITREKTOMII TYLNEJ KOMPATYBILNY Z POSIADANYM SPRZĘTEM STELLARIS ELITE COMBO 
Witrektom tylny 23G -7500 cięć/min, kaseta z zatyczką, zestaw drenów irygacyjno – aspiracyjnych, , pokrowiec na stolik, monitor oraz pilot, kranik 3 –drożny z drenem, zatyczki do trokarów, 3 trokary z nożami one-step 23G , oświetlacz 23G  szerokokątny, aparat kroplówki z systemem wymuszonej infuzji płynowej; komora testowa, klucz do tipów</t>
  </si>
  <si>
    <t>Kaniula do znieczuleń pod torebkę Tenona tępo zakończona</t>
  </si>
  <si>
    <t>Filtr mikroporowy mikrobiologiczny materiał membrany całkowicie obojętny,nie reagujący z gazami SF6 i C3F8, powietrzem ani nie uwalnia jakichkolwiek składników;średnica 15mm lub 25 mm lub 30 mm,wielkość porów membrany 0,2 um,złącze standardowy luer</t>
  </si>
  <si>
    <t>Strzykawka sterylna Luer Lock 5 ml</t>
  </si>
  <si>
    <t>Strzykawka sterylna Luer Lock 2,5 ml</t>
  </si>
  <si>
    <t>sonda G-Probe Iluminate Single</t>
  </si>
  <si>
    <t>sterylny nóż do usuwania beleczkowania w kącie przesączania tzn. nóż Kahook’a</t>
  </si>
  <si>
    <t xml:space="preserve">Zestaw materiałów wiskoelastycznych dyspersyjno-kohezyjny, zbiorczo zapakowany / Stężenie: 1.8% hialuronianu sodu (NaHA) MEGA I i 1.4% hialuronianu sodu (NaHA) BIO II / Masa cząsteczkowa: MEGA I: 1.85 mln Daltonów, BIO II: 2.3 mln Daltonów / Lepkość (w 25°C): MEGA I: 18 200 – 40 000 mPa.s (co 5s-1), BIO II: 13 000 – 24 000 mPa.s (co 5s-1) / Osmolarność: 280 - 330 mOsmol/kg / pH: 6.8 – 7.6 / Temperatura przechowywania: pomiędzy 2°C i 8°C / Pojemność: MEGA I: 0.55 ml, BIO II: 0.8 ml </t>
  </si>
  <si>
    <t>2% roztwór hydroksypropylometylocelulozy : 
Objętość : 2,0-2,5 ml
Lepkość – 2400 - 4000 mPa-s
Osmolarność – 265 -300 mOsmol/l
pH – 6,8 -7,6</t>
  </si>
  <si>
    <t>Soczewka zwijalna akrylowa wieloogniskowa 
- zakres dioptrii : od  +10,0 do +30,0 D
  gradacja mocy co  0,5D 
- max. Średnica soczewki : 12,0-13,0mm 
- średnica cz. optycznej : 6,0 mm
Addycja +3,5Dpt
- implantowana jednorazowym injectorem ( w komplecie z soczewką)</t>
  </si>
  <si>
    <t>Marker /pisak chirurgiczny medyczny do skóry: dwustronna końcówka: 0,5 mm i 1,0 mm, produkt szybkoschnący, odporny na środki dezynfekcyjne, kolor fioletowy/niebieski/granat linijka w zestawie, sterylny</t>
  </si>
  <si>
    <t xml:space="preserve"> sonda MicroPulse P3 Device Single</t>
  </si>
  <si>
    <t>op.</t>
  </si>
  <si>
    <t>Zestaw do intubacji dróg łzowych  Bika dla dorosłych a 3szt.</t>
  </si>
  <si>
    <t>Soczewka wewnątrzgałkowa jednoczęściowa :
-zwijalna, hydrofilna, asferyczna, jednoczęściowa, filtr UV
-średnica optyczna 6,0 – 6,5 mm
-średnica całkowita 10,5 -13,0 mm
-zakres mocy -10,0 do + 40,0 D ( od +10,0 do +30,0 co 0,5 D)
Angulacja 0-10 st,  
- dwie części haptyczne z otworem wzdłuż całego haptyka.
- zabezpieczenie przed PCO podwójna ostra krawędź na całym obwodzie soczewki 3600
- implantacja iniektorem jednorazowym ( w komplecie z soczewką) przez cięcie od 1,8 -2,65mm
Oferent zobowiązany jest do podania stałych  soczewki dla formuły SRK/T i Hagis (a0, a1, a2)  wyliczanych na biometrze optycznym</t>
  </si>
  <si>
    <t>Soczewka hydrofilna wewnątrzgałkowa AddOn
Soczewka wewnątrzgałkowa zwijalna asferyczna jednoczęściowa  do refrakcyjnej korekcji chirurgicznej oczu pseudofakijnych. Doszczepiana do „sulcusa” nad sztuczną soczewkę. Kompatybilna ze wszystkimi popularnymi soczewkami IOL, niezależnie od ich konstrukcji lub materiału. Wykonana z materiału hydrofilnego z zawartością kopolimerów hydrofobowych. Filtr UV. Średnica części optycznej  6,0 mm; długość całkowita 13,00 mm; stopień uwodnienia  25%; angulacja 0º; dioptraż od -10D do + 10D (co 0,25 D) ; cztery elastyczne hapteny z otworem . Zabezpieczenie przed PCO podwójna ostra krawędź na całym obwodzie soczewki 3600. Implantacja przez cięcie od 2,2  mm przy pomocy jednorazowego zestawu do implantacji zawierającego injector oraz kartridż</t>
  </si>
  <si>
    <t>Soczewka zwijalna akrylowa toryczna  z przednią powierzchnią asferyczną
 - zakres dioptrii : od  +1,0 do +34,0 D
- zakres cylindra (na poziomie implantu) 
  od +1,0 do + 10,0 mm
- średnica całkowita: 12,0 -13,0 mm
- średnica cz. optycznej : 6,0 mm
- implantowana jednorazowym injectorem ( w komplecie z soczewką)</t>
  </si>
  <si>
    <r>
      <t xml:space="preserve">Zestaw trokarów </t>
    </r>
    <r>
      <rPr>
        <b/>
        <sz val="11"/>
        <rFont val="Arial Narrow"/>
        <family val="2"/>
        <charset val="238"/>
      </rPr>
      <t>23 G</t>
    </r>
    <r>
      <rPr>
        <sz val="11"/>
        <rFont val="Arial Narrow"/>
        <family val="2"/>
        <charset val="238"/>
      </rPr>
      <t xml:space="preserve"> wraz z kaniulą infuzyjną</t>
    </r>
  </si>
  <si>
    <r>
      <t xml:space="preserve">Oświetlacz żyrandolowy </t>
    </r>
    <r>
      <rPr>
        <b/>
        <sz val="11"/>
        <rFont val="Arial Narrow"/>
        <family val="2"/>
        <charset val="238"/>
      </rPr>
      <t>25 G</t>
    </r>
    <r>
      <rPr>
        <sz val="11"/>
        <rFont val="Arial Narrow"/>
        <family val="2"/>
        <charset val="238"/>
      </rPr>
      <t xml:space="preserve"> </t>
    </r>
  </si>
  <si>
    <r>
      <t xml:space="preserve">Jednorazowy sterylny pojedynczy trokar </t>
    </r>
    <r>
      <rPr>
        <b/>
        <sz val="11"/>
        <rFont val="Arial Narrow"/>
        <family val="2"/>
        <charset val="238"/>
      </rPr>
      <t>25 G</t>
    </r>
  </si>
  <si>
    <r>
      <t xml:space="preserve">Jednorazowa sterylna końcówka do endodiatermii </t>
    </r>
    <r>
      <rPr>
        <b/>
        <sz val="11"/>
        <rFont val="Arial Narrow"/>
        <family val="2"/>
        <charset val="238"/>
      </rPr>
      <t>23 G</t>
    </r>
    <r>
      <rPr>
        <sz val="11"/>
        <rFont val="Arial Narrow"/>
        <family val="2"/>
        <charset val="238"/>
      </rPr>
      <t xml:space="preserve"> lub </t>
    </r>
    <r>
      <rPr>
        <b/>
        <sz val="11"/>
        <rFont val="Arial Narrow"/>
        <family val="2"/>
        <charset val="238"/>
      </rPr>
      <t>25 G</t>
    </r>
  </si>
  <si>
    <r>
      <t xml:space="preserve">Sondy do endolasera zagięte </t>
    </r>
    <r>
      <rPr>
        <b/>
        <sz val="11"/>
        <rFont val="Arial Narrow"/>
        <family val="2"/>
        <charset val="238"/>
      </rPr>
      <t>25 G</t>
    </r>
    <r>
      <rPr>
        <sz val="11"/>
        <rFont val="Arial Narrow"/>
        <family val="2"/>
        <charset val="238"/>
      </rPr>
      <t xml:space="preserve"> kompatybilne z aparatem Stellaris Elite Combo</t>
    </r>
  </si>
  <si>
    <r>
      <t xml:space="preserve">Jednorazowa sterylna miotełka z końcówką silikonową (skraper) pokrytą syntetycznym pyłem diamentowym, używana do peelingu błon siatkówkowych rozmiar </t>
    </r>
    <r>
      <rPr>
        <b/>
        <sz val="11"/>
        <rFont val="Arial Narrow"/>
        <family val="2"/>
        <charset val="238"/>
      </rPr>
      <t>25G</t>
    </r>
  </si>
  <si>
    <r>
      <t xml:space="preserve">Jednorazowa kaniula luer lock do witrektomii, soft tip, prosta, </t>
    </r>
    <r>
      <rPr>
        <b/>
        <sz val="11"/>
        <rFont val="Arial Narrow"/>
        <family val="2"/>
        <charset val="238"/>
      </rPr>
      <t>23G, dł. 32mm</t>
    </r>
  </si>
  <si>
    <r>
      <t xml:space="preserve">Jednorazowa kaniula luer lock do witrektomii, soft tip, prosta, </t>
    </r>
    <r>
      <rPr>
        <b/>
        <sz val="11"/>
        <rFont val="Arial Narrow"/>
        <family val="2"/>
        <charset val="238"/>
      </rPr>
      <t>25G, dł. 32mm</t>
    </r>
  </si>
  <si>
    <r>
      <t xml:space="preserve">Jednorazowa pęseta do usuwania ILM  </t>
    </r>
    <r>
      <rPr>
        <b/>
        <sz val="11"/>
        <rFont val="Arial Narrow"/>
        <family val="2"/>
        <charset val="238"/>
      </rPr>
      <t xml:space="preserve">25G </t>
    </r>
    <r>
      <rPr>
        <sz val="11"/>
        <rFont val="Arial Narrow"/>
        <family val="2"/>
        <charset val="238"/>
      </rPr>
      <t xml:space="preserve">       </t>
    </r>
  </si>
  <si>
    <r>
      <t xml:space="preserve">Jednorazowa igła fletowa aktywna z silikonowym tipem </t>
    </r>
    <r>
      <rPr>
        <b/>
        <sz val="11"/>
        <rFont val="Arial Narrow"/>
        <family val="2"/>
        <charset val="238"/>
      </rPr>
      <t>23G</t>
    </r>
  </si>
  <si>
    <r>
      <t xml:space="preserve">Jednorazowa igła fletowa aktywna z silikonowym tipem </t>
    </r>
    <r>
      <rPr>
        <b/>
        <sz val="11"/>
        <rFont val="Arial Narrow"/>
        <family val="2"/>
        <charset val="238"/>
      </rPr>
      <t>25G</t>
    </r>
  </si>
  <si>
    <r>
      <t xml:space="preserve">Pęseta Endgripping Forceps </t>
    </r>
    <r>
      <rPr>
        <b/>
        <sz val="11"/>
        <rFont val="Arial Narrow"/>
        <family val="2"/>
        <charset val="238"/>
      </rPr>
      <t>25 G</t>
    </r>
  </si>
  <si>
    <r>
      <t xml:space="preserve">Kleszczyki ząbkowane </t>
    </r>
    <r>
      <rPr>
        <b/>
        <sz val="11"/>
        <rFont val="Arial Narrow"/>
        <family val="2"/>
        <charset val="238"/>
      </rPr>
      <t>23 G</t>
    </r>
    <r>
      <rPr>
        <sz val="11"/>
        <rFont val="Arial Narrow"/>
        <family val="2"/>
        <charset val="238"/>
      </rPr>
      <t xml:space="preserve"> krokodylek</t>
    </r>
  </si>
  <si>
    <r>
      <t xml:space="preserve">Kleszczyki ząbkowane </t>
    </r>
    <r>
      <rPr>
        <b/>
        <sz val="11"/>
        <rFont val="Arial Narrow"/>
        <family val="2"/>
        <charset val="238"/>
      </rPr>
      <t>25 G</t>
    </r>
    <r>
      <rPr>
        <sz val="11"/>
        <rFont val="Arial Narrow"/>
        <family val="2"/>
        <charset val="238"/>
      </rPr>
      <t xml:space="preserve"> krokodylek</t>
    </r>
  </si>
  <si>
    <r>
      <t xml:space="preserve">Pęseta do ILM </t>
    </r>
    <r>
      <rPr>
        <b/>
        <sz val="11"/>
        <rFont val="Arial Narrow"/>
        <family val="2"/>
        <charset val="238"/>
      </rPr>
      <t>23 G</t>
    </r>
  </si>
  <si>
    <r>
      <t xml:space="preserve">Kaniula do dekaliny </t>
    </r>
    <r>
      <rPr>
        <b/>
        <sz val="11"/>
        <rFont val="Arial Narrow"/>
        <family val="2"/>
        <charset val="238"/>
      </rPr>
      <t>25 G</t>
    </r>
  </si>
  <si>
    <r>
      <t xml:space="preserve">Kaniula do dekaliny </t>
    </r>
    <r>
      <rPr>
        <b/>
        <sz val="11"/>
        <rFont val="Arial Narrow"/>
        <family val="2"/>
        <charset val="238"/>
      </rPr>
      <t>23 G</t>
    </r>
  </si>
  <si>
    <r>
      <t xml:space="preserve">Jednorazowa kaniula, do iniekcji podsiatkówej, wysuwana </t>
    </r>
    <r>
      <rPr>
        <b/>
        <sz val="11"/>
        <rFont val="Arial Narrow"/>
        <family val="2"/>
        <charset val="238"/>
      </rPr>
      <t>23G,</t>
    </r>
    <r>
      <rPr>
        <sz val="11"/>
        <rFont val="Arial Narrow"/>
        <family val="2"/>
        <charset val="238"/>
      </rPr>
      <t xml:space="preserve">  tip </t>
    </r>
    <r>
      <rPr>
        <b/>
        <sz val="11"/>
        <rFont val="Arial Narrow"/>
        <family val="2"/>
        <charset val="238"/>
      </rPr>
      <t>41G</t>
    </r>
  </si>
  <si>
    <t>Soczewka hydrofobowa wewnątrzgałkowa Edof o wydłużonej głębi ostrości Soczewka wewnątrzgałkowa zwijalna asferyczna jednoczęściowa, z rozszerzoną głębią ostrości. Przeznaczona do optycznej korekcji starczowzroczności. Konstrukcja optyki niedyfrakcyjna mająca na celu zapewnienie doskonałej widoczności na odległość i w obszarze pośrednim, przy jednoczesnej minimalizacji wizualnych skutków ubocznych.  Wykonana z materiału hydrofobowego. Filtr UV i filtr światła niebieskiego. Średnica części optycznej  6,0 mm; długość całkowita 13,00 mm; stopień uwodnienia poniżej 1%; angulacja 0º; dioptraż od +8D do +30 D (co 0,5 D) , od 30D do 35 D (co 1 D),  dwie części haptyczne z otworem wzdłuż całego haptyka.  Zabezpieczenie przed PCO podwójna ostra krawędź na całym obwodzie soczewki 360; Index refrakcji: 1.46. Soczewka fabrycznie załadowana do injektora. Implantacja przez cięcie 2,2 mm przy pomocy jednorazowego zestawu do implantacji .</t>
  </si>
  <si>
    <t>Zadanie 12 - Narzędzia jednorazowe do operacji zaćmy i witrektomii  kompatybilne z aparatem Stellaris Elite Combo</t>
  </si>
  <si>
    <t xml:space="preserve">Zadanie 13 - Narzędzia jednorazowe do operacji zaćmy i witrektomii </t>
  </si>
  <si>
    <t>Zadanie 14   implanty do operacji odwarstwienia siatkówki</t>
  </si>
  <si>
    <t>Zadanie 1 -  Soczewki wewnątrzgałkowe zwijane hydrofilne -KOMIS</t>
  </si>
  <si>
    <t>Zadanie 2 - Soczewka przednio komorowa afakijna</t>
  </si>
  <si>
    <t>Zadanie 3 - Soczewka hydrofobowa wewnątrzgałkowa EDOF</t>
  </si>
  <si>
    <t>Zadanie 4 - Soczewka zwijana akrylowa</t>
  </si>
  <si>
    <t>Zadanie 5 - Soczewka sferyczna trzyczęściowa akrylowa</t>
  </si>
  <si>
    <t>Zadanie 6 - Materiały wiskoelastyczne kohezyjne</t>
  </si>
  <si>
    <t>Zadanie 7 - Materiały wiskoelastyczne dyspersyjne</t>
  </si>
  <si>
    <t>Zadanie 8 - Noże mikrochirurgiczne do operacji okulistycnzych</t>
  </si>
  <si>
    <t>Zadanie 9 - Pierścień dotorebkowy z PMMA</t>
  </si>
  <si>
    <t>Zadanie 10 - Retraktory tęczówkowe jednorazowe</t>
  </si>
  <si>
    <t xml:space="preserve">Zadanie 11 - Kaniula jednorazowa </t>
  </si>
  <si>
    <t xml:space="preserve">Zadania 15 - Wielorazowa osłona rogówki do zabiegów powiekowych </t>
  </si>
  <si>
    <t xml:space="preserve">Zadanie 17 - Zestaw do intubacji dróg łzowych </t>
  </si>
  <si>
    <t>Zadanie 18 - Zestaw do techniki YAMANE</t>
  </si>
  <si>
    <t>Zadanie 19 - Marker / pisak chirurgiczny do skóry</t>
  </si>
  <si>
    <t>Zadanie 20 -  Akcesoria kompatybilne z laserem mikropulsowym Iridex Cyclo G6</t>
  </si>
  <si>
    <t>Zadanie 21-  Akcesoria do zabiegów jaskry</t>
  </si>
  <si>
    <t>Zadanie 22 Akcesoria do zabiegów okulistycznych</t>
  </si>
  <si>
    <t>Osłona trasparentna na oko, jednorazowa,  po operacjach i zabiegach okulistycznych</t>
  </si>
  <si>
    <t xml:space="preserve">Zadanie 16 - Jednorazowa soczewka na rogówkę </t>
  </si>
  <si>
    <t>Soczewka kontaktowa - opatrunkowa 30-dniowa a'6</t>
  </si>
  <si>
    <t>Kod towaru</t>
  </si>
  <si>
    <t>Wypełnia Wykonawca</t>
  </si>
  <si>
    <t>Cena jedn. Netto zł</t>
  </si>
  <si>
    <t>Cena jedn. Brutto zł</t>
  </si>
  <si>
    <t>Wartość netto zł</t>
  </si>
  <si>
    <t>Wartość brutto zł</t>
  </si>
  <si>
    <t>KWALIFIKOWANY PODPIS WYKONAWCY</t>
  </si>
</sst>
</file>

<file path=xl/styles.xml><?xml version="1.0" encoding="utf-8"?>
<styleSheet xmlns="http://schemas.openxmlformats.org/spreadsheetml/2006/main">
  <numFmts count="2">
    <numFmt numFmtId="44" formatCode="_-* #,##0.00\ &quot;zł&quot;_-;\-* #,##0.00\ &quot;zł&quot;_-;_-* &quot;-&quot;??\ &quot;zł&quot;_-;_-@_-"/>
    <numFmt numFmtId="164" formatCode="#,##0.00\ &quot;zł&quot;"/>
  </numFmts>
  <fonts count="10">
    <font>
      <sz val="10"/>
      <name val="Arial CE"/>
      <charset val="238"/>
    </font>
    <font>
      <sz val="10"/>
      <name val="Arial CE"/>
      <charset val="238"/>
    </font>
    <font>
      <b/>
      <sz val="12"/>
      <name val="Arial Narrow"/>
      <family val="2"/>
      <charset val="238"/>
    </font>
    <font>
      <sz val="12"/>
      <name val="Arial Narrow"/>
      <family val="2"/>
      <charset val="238"/>
    </font>
    <font>
      <i/>
      <sz val="12"/>
      <name val="Arial Narrow"/>
      <family val="2"/>
      <charset val="238"/>
    </font>
    <font>
      <sz val="10"/>
      <name val="Arial Narrow"/>
      <family val="2"/>
      <charset val="238"/>
    </font>
    <font>
      <sz val="11"/>
      <name val="Arial Narrow"/>
      <family val="2"/>
      <charset val="238"/>
    </font>
    <font>
      <b/>
      <sz val="11"/>
      <name val="Arial Narrow"/>
      <family val="2"/>
      <charset val="238"/>
    </font>
    <font>
      <sz val="9"/>
      <name val="Arial Narrow"/>
      <family val="2"/>
      <charset val="238"/>
    </font>
    <font>
      <b/>
      <i/>
      <sz val="12"/>
      <name val="Arial Narrow"/>
      <family val="2"/>
      <charset val="238"/>
    </font>
  </fonts>
  <fills count="4">
    <fill>
      <patternFill patternType="none"/>
    </fill>
    <fill>
      <patternFill patternType="gray125"/>
    </fill>
    <fill>
      <patternFill patternType="solid">
        <fgColor theme="6" tint="0.79998168889431442"/>
        <bgColor indexed="64"/>
      </patternFill>
    </fill>
    <fill>
      <patternFill patternType="solid">
        <fgColor theme="8"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rgb="FF000000"/>
      </left>
      <right style="thin">
        <color rgb="FF000000"/>
      </right>
      <top style="thin">
        <color indexed="64"/>
      </top>
      <bottom style="thin">
        <color indexed="64"/>
      </bottom>
      <diagonal/>
    </border>
    <border>
      <left style="medium">
        <color indexed="64"/>
      </left>
      <right style="medium">
        <color indexed="64"/>
      </right>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138">
    <xf numFmtId="0" fontId="0" fillId="0" borderId="0" xfId="0"/>
    <xf numFmtId="44" fontId="3" fillId="0" borderId="14" xfId="2"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8" fillId="0" borderId="0" xfId="0" applyFont="1" applyFill="1" applyAlignment="1">
      <alignment vertical="center" wrapText="1"/>
    </xf>
    <xf numFmtId="0" fontId="3" fillId="0" borderId="4" xfId="0" applyFont="1" applyFill="1" applyBorder="1" applyAlignment="1">
      <alignment vertical="center" wrapText="1"/>
    </xf>
    <xf numFmtId="0" fontId="6"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44" fontId="3" fillId="0" borderId="2" xfId="2"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0" fontId="5" fillId="0" borderId="0" xfId="0" applyFont="1" applyFill="1" applyAlignment="1">
      <alignment vertical="center" wrapText="1"/>
    </xf>
    <xf numFmtId="0" fontId="3" fillId="0" borderId="5" xfId="0"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44" fontId="3" fillId="0" borderId="1" xfId="2"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3" fillId="0" borderId="7" xfId="0" applyFont="1" applyFill="1" applyBorder="1" applyAlignment="1">
      <alignment horizontal="center" vertical="center" wrapText="1"/>
    </xf>
    <xf numFmtId="9" fontId="3" fillId="0" borderId="1" xfId="1" applyFont="1" applyFill="1" applyBorder="1" applyAlignment="1">
      <alignment horizontal="center" vertical="center" wrapText="1"/>
    </xf>
    <xf numFmtId="0" fontId="3" fillId="0" borderId="17" xfId="0" applyFont="1" applyFill="1" applyBorder="1" applyAlignment="1">
      <alignment horizontal="center" vertical="center" wrapText="1"/>
    </xf>
    <xf numFmtId="0" fontId="6" fillId="0" borderId="6"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6" fillId="0" borderId="0" xfId="0" applyFont="1" applyFill="1" applyAlignment="1">
      <alignment horizontal="left" vertical="center" wrapText="1"/>
    </xf>
    <xf numFmtId="0" fontId="3" fillId="0" borderId="8" xfId="0" applyFont="1" applyFill="1" applyBorder="1" applyAlignment="1">
      <alignment vertical="center" wrapText="1"/>
    </xf>
    <xf numFmtId="0" fontId="6" fillId="0" borderId="5" xfId="0" applyFont="1" applyFill="1" applyBorder="1" applyAlignment="1">
      <alignment horizontal="left" vertical="center" wrapText="1"/>
    </xf>
    <xf numFmtId="44" fontId="3" fillId="0" borderId="5" xfId="2" applyFont="1" applyFill="1" applyBorder="1" applyAlignment="1">
      <alignment horizontal="center" vertical="center" wrapText="1"/>
    </xf>
    <xf numFmtId="164" fontId="3" fillId="0" borderId="5" xfId="0" applyNumberFormat="1" applyFont="1" applyFill="1" applyBorder="1" applyAlignment="1">
      <alignment horizontal="center" vertical="center" wrapText="1"/>
    </xf>
    <xf numFmtId="0" fontId="3" fillId="0" borderId="9" xfId="0" applyFont="1" applyFill="1" applyBorder="1" applyAlignment="1">
      <alignment horizontal="center" vertical="center" wrapText="1"/>
    </xf>
    <xf numFmtId="0" fontId="6" fillId="0" borderId="9" xfId="0" applyFont="1" applyFill="1" applyBorder="1" applyAlignment="1">
      <alignment horizontal="left" vertical="center" wrapText="1"/>
    </xf>
    <xf numFmtId="3" fontId="3" fillId="0" borderId="9" xfId="0" applyNumberFormat="1" applyFont="1" applyFill="1" applyBorder="1" applyAlignment="1">
      <alignment horizontal="center" vertical="center" wrapText="1"/>
    </xf>
    <xf numFmtId="9" fontId="3" fillId="0" borderId="9" xfId="0" applyNumberFormat="1" applyFont="1" applyFill="1" applyBorder="1" applyAlignment="1">
      <alignment horizontal="center" vertical="center" wrapText="1"/>
    </xf>
    <xf numFmtId="164" fontId="3" fillId="0" borderId="9" xfId="0" applyNumberFormat="1" applyFont="1" applyFill="1" applyBorder="1" applyAlignment="1">
      <alignment horizontal="center" vertical="center" wrapText="1"/>
    </xf>
    <xf numFmtId="164" fontId="2" fillId="0" borderId="9" xfId="0" applyNumberFormat="1" applyFont="1" applyFill="1" applyBorder="1" applyAlignment="1">
      <alignment horizontal="center" vertical="center" wrapText="1"/>
    </xf>
    <xf numFmtId="0" fontId="3" fillId="0" borderId="11" xfId="0" applyFont="1" applyFill="1" applyBorder="1" applyAlignment="1">
      <alignment horizontal="center" vertical="center" wrapText="1"/>
    </xf>
    <xf numFmtId="164" fontId="2" fillId="0" borderId="1" xfId="0" applyNumberFormat="1" applyFont="1" applyFill="1" applyBorder="1" applyAlignment="1">
      <alignment vertical="center" wrapText="1"/>
    </xf>
    <xf numFmtId="44" fontId="3" fillId="0" borderId="20" xfId="2"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xf>
    <xf numFmtId="44" fontId="2" fillId="0" borderId="1" xfId="2" applyFont="1" applyFill="1" applyBorder="1" applyAlignment="1">
      <alignment horizontal="center" vertical="center"/>
    </xf>
    <xf numFmtId="0" fontId="2" fillId="0" borderId="20" xfId="0" applyFont="1" applyFill="1" applyBorder="1" applyAlignment="1">
      <alignment horizontal="center"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center" vertical="center"/>
    </xf>
    <xf numFmtId="44" fontId="3" fillId="0" borderId="1" xfId="2" applyFont="1" applyFill="1" applyBorder="1" applyAlignment="1">
      <alignment horizontal="center" vertical="center"/>
    </xf>
    <xf numFmtId="9" fontId="3" fillId="0" borderId="1" xfId="0" applyNumberFormat="1" applyFont="1" applyFill="1" applyBorder="1" applyAlignment="1">
      <alignment horizontal="center" vertical="center"/>
    </xf>
    <xf numFmtId="0" fontId="3" fillId="0" borderId="20" xfId="0" applyFont="1" applyFill="1" applyBorder="1" applyAlignment="1">
      <alignment horizontal="center" vertical="center" wrapText="1"/>
    </xf>
    <xf numFmtId="3" fontId="3" fillId="0" borderId="7" xfId="0" applyNumberFormat="1" applyFont="1" applyFill="1" applyBorder="1" applyAlignment="1">
      <alignment horizontal="center" vertical="center" wrapText="1"/>
    </xf>
    <xf numFmtId="44" fontId="3" fillId="0" borderId="15" xfId="2" applyFont="1" applyFill="1" applyBorder="1" applyAlignment="1">
      <alignment horizontal="center" vertical="center" wrapText="1"/>
    </xf>
    <xf numFmtId="9" fontId="3" fillId="0" borderId="7" xfId="0" applyNumberFormat="1" applyFont="1" applyFill="1" applyBorder="1" applyAlignment="1">
      <alignment horizontal="center" vertical="center" wrapText="1"/>
    </xf>
    <xf numFmtId="44" fontId="3" fillId="0" borderId="16" xfId="2" applyFont="1" applyFill="1" applyBorder="1" applyAlignment="1">
      <alignment horizontal="center" vertical="center" wrapText="1"/>
    </xf>
    <xf numFmtId="0" fontId="3" fillId="0" borderId="0" xfId="0" applyFont="1" applyFill="1" applyAlignment="1">
      <alignment horizontal="center" vertical="center" wrapText="1"/>
    </xf>
    <xf numFmtId="0" fontId="2" fillId="0" borderId="0" xfId="0" applyFont="1" applyFill="1" applyAlignment="1">
      <alignment vertical="center" wrapText="1"/>
    </xf>
    <xf numFmtId="44" fontId="2" fillId="0" borderId="0" xfId="2" applyFont="1" applyFill="1" applyAlignment="1">
      <alignment vertical="center" wrapText="1"/>
    </xf>
    <xf numFmtId="164" fontId="2" fillId="0" borderId="0" xfId="0" applyNumberFormat="1" applyFont="1" applyFill="1" applyAlignment="1">
      <alignment vertical="center" wrapText="1"/>
    </xf>
    <xf numFmtId="0" fontId="3" fillId="0" borderId="0" xfId="0" applyFont="1" applyFill="1" applyAlignment="1">
      <alignment vertical="center" wrapText="1"/>
    </xf>
    <xf numFmtId="164" fontId="2" fillId="0" borderId="18" xfId="0" applyNumberFormat="1" applyFont="1" applyFill="1" applyBorder="1" applyAlignment="1">
      <alignment horizontal="center" vertical="center" wrapText="1"/>
    </xf>
    <xf numFmtId="44" fontId="3" fillId="0" borderId="0" xfId="2" applyFont="1" applyFill="1" applyAlignment="1">
      <alignment horizontal="center" vertical="center" wrapText="1"/>
    </xf>
    <xf numFmtId="0" fontId="3" fillId="0" borderId="7" xfId="0" applyFont="1" applyFill="1" applyBorder="1" applyAlignment="1">
      <alignment horizontal="center" vertical="center"/>
    </xf>
    <xf numFmtId="0" fontId="2" fillId="0" borderId="7" xfId="0" applyFont="1" applyFill="1" applyBorder="1" applyAlignment="1">
      <alignment horizontal="center" vertical="center"/>
    </xf>
    <xf numFmtId="3" fontId="3" fillId="0" borderId="7" xfId="0" applyNumberFormat="1" applyFont="1" applyFill="1" applyBorder="1" applyAlignment="1">
      <alignment horizontal="center" vertical="center"/>
    </xf>
    <xf numFmtId="44" fontId="3" fillId="0" borderId="7" xfId="2" applyFont="1" applyFill="1" applyBorder="1" applyAlignment="1">
      <alignment horizontal="center" vertical="center"/>
    </xf>
    <xf numFmtId="9" fontId="3" fillId="0" borderId="7" xfId="0" applyNumberFormat="1" applyFont="1" applyFill="1" applyBorder="1" applyAlignment="1">
      <alignment horizontal="center" vertical="center"/>
    </xf>
    <xf numFmtId="164" fontId="3" fillId="0" borderId="7"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xf>
    <xf numFmtId="0" fontId="3" fillId="0" borderId="23" xfId="0" applyFont="1" applyFill="1" applyBorder="1" applyAlignment="1">
      <alignment horizontal="center" vertical="center" wrapText="1"/>
    </xf>
    <xf numFmtId="0" fontId="3" fillId="0" borderId="20" xfId="0" applyFont="1" applyFill="1" applyBorder="1" applyAlignment="1">
      <alignment horizontal="center" vertical="center"/>
    </xf>
    <xf numFmtId="44" fontId="3" fillId="0" borderId="24" xfId="2" applyFont="1" applyFill="1" applyBorder="1" applyAlignment="1">
      <alignment horizontal="center" vertical="center" wrapText="1"/>
    </xf>
    <xf numFmtId="164" fontId="2" fillId="0" borderId="7" xfId="0" applyNumberFormat="1" applyFont="1" applyFill="1" applyBorder="1" applyAlignment="1">
      <alignment vertical="center" wrapText="1"/>
    </xf>
    <xf numFmtId="164" fontId="2" fillId="0" borderId="7"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6" fillId="0" borderId="9" xfId="0" applyFont="1" applyFill="1" applyBorder="1" applyAlignment="1">
      <alignment horizontal="left" vertical="center"/>
    </xf>
    <xf numFmtId="0" fontId="3" fillId="0" borderId="1" xfId="0" applyFont="1" applyFill="1" applyBorder="1" applyAlignment="1">
      <alignment vertical="center" wrapText="1"/>
    </xf>
    <xf numFmtId="164" fontId="2" fillId="0" borderId="9" xfId="0" applyNumberFormat="1" applyFont="1" applyFill="1" applyBorder="1" applyAlignment="1">
      <alignment vertical="center" wrapText="1"/>
    </xf>
    <xf numFmtId="0" fontId="2" fillId="0" borderId="2" xfId="0" applyFont="1" applyFill="1" applyBorder="1" applyAlignment="1">
      <alignment horizontal="left" vertical="center" wrapText="1"/>
    </xf>
    <xf numFmtId="164" fontId="2" fillId="0" borderId="1"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164" fontId="2" fillId="0" borderId="1" xfId="0" applyNumberFormat="1"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6" xfId="0" applyFont="1" applyFill="1" applyBorder="1" applyAlignment="1">
      <alignment vertical="center" wrapText="1"/>
    </xf>
    <xf numFmtId="0" fontId="2" fillId="0" borderId="4" xfId="0" applyFont="1" applyFill="1" applyBorder="1" applyAlignment="1">
      <alignment horizontal="center" vertical="center" wrapText="1"/>
    </xf>
    <xf numFmtId="0" fontId="2" fillId="0" borderId="2" xfId="0" applyFont="1" applyFill="1" applyBorder="1" applyAlignment="1">
      <alignment vertical="center" wrapText="1"/>
    </xf>
    <xf numFmtId="164" fontId="2" fillId="0" borderId="1" xfId="0" applyNumberFormat="1"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0" xfId="0" applyFont="1" applyFill="1" applyBorder="1" applyAlignment="1">
      <alignment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20" xfId="0" applyFont="1" applyFill="1" applyBorder="1" applyAlignment="1">
      <alignment horizontal="center" vertical="center" wrapText="1"/>
    </xf>
    <xf numFmtId="44" fontId="4" fillId="3" borderId="4" xfId="2" applyFont="1" applyFill="1" applyBorder="1" applyAlignment="1">
      <alignment horizontal="center" vertical="center" wrapText="1"/>
    </xf>
    <xf numFmtId="44" fontId="4" fillId="3" borderId="2" xfId="2" applyFont="1" applyFill="1" applyBorder="1" applyAlignment="1">
      <alignment horizontal="center" vertical="center" wrapText="1"/>
    </xf>
    <xf numFmtId="44" fontId="4" fillId="3" borderId="20" xfId="2"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44" fontId="2" fillId="2" borderId="1" xfId="2"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2" borderId="1" xfId="2" applyNumberFormat="1" applyFont="1" applyFill="1" applyBorder="1" applyAlignment="1">
      <alignment horizontal="center" vertical="center" wrapText="1"/>
    </xf>
    <xf numFmtId="0" fontId="2" fillId="3" borderId="4" xfId="0" applyFont="1" applyFill="1" applyBorder="1" applyAlignment="1">
      <alignment horizontal="left" vertical="center" wrapText="1"/>
    </xf>
    <xf numFmtId="0" fontId="2" fillId="3" borderId="2" xfId="0" applyFont="1" applyFill="1" applyBorder="1" applyAlignment="1">
      <alignment horizontal="left" vertical="center" wrapText="1"/>
    </xf>
    <xf numFmtId="0" fontId="3" fillId="3" borderId="5" xfId="0" applyFont="1" applyFill="1" applyBorder="1" applyAlignment="1">
      <alignment horizontal="center" vertical="center" wrapText="1"/>
    </xf>
    <xf numFmtId="44" fontId="4" fillId="3" borderId="2" xfId="2" applyFont="1" applyFill="1" applyBorder="1" applyAlignment="1">
      <alignment vertical="center" wrapText="1"/>
    </xf>
    <xf numFmtId="0" fontId="4" fillId="3" borderId="2" xfId="0" applyFont="1" applyFill="1" applyBorder="1" applyAlignment="1">
      <alignment vertical="center" wrapText="1"/>
    </xf>
    <xf numFmtId="0" fontId="3" fillId="3" borderId="4" xfId="0" applyFont="1" applyFill="1" applyBorder="1" applyAlignment="1">
      <alignment vertical="center" wrapText="1"/>
    </xf>
    <xf numFmtId="0" fontId="2" fillId="3" borderId="2" xfId="0" applyFont="1" applyFill="1" applyBorder="1" applyAlignment="1">
      <alignment horizontal="left" vertical="center" wrapText="1"/>
    </xf>
    <xf numFmtId="0" fontId="3" fillId="3" borderId="2" xfId="0" applyFont="1" applyFill="1" applyBorder="1" applyAlignment="1">
      <alignment horizontal="center" vertical="center" wrapText="1"/>
    </xf>
    <xf numFmtId="44" fontId="3" fillId="3" borderId="2" xfId="2" applyFont="1" applyFill="1" applyBorder="1" applyAlignment="1">
      <alignment horizontal="center" vertical="center" wrapText="1"/>
    </xf>
    <xf numFmtId="164" fontId="3" fillId="3" borderId="2" xfId="0" applyNumberFormat="1" applyFont="1" applyFill="1" applyBorder="1" applyAlignment="1">
      <alignment horizontal="center" vertical="center" wrapText="1"/>
    </xf>
    <xf numFmtId="0" fontId="3" fillId="3" borderId="20"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6" fillId="0" borderId="3" xfId="0" applyFont="1" applyFill="1" applyBorder="1" applyAlignment="1">
      <alignment horizontal="left" vertical="center" wrapText="1"/>
    </xf>
    <xf numFmtId="0" fontId="3" fillId="0" borderId="25" xfId="0" applyFont="1" applyFill="1" applyBorder="1" applyAlignment="1">
      <alignment horizontal="center" vertical="center" wrapText="1"/>
    </xf>
    <xf numFmtId="3" fontId="3" fillId="0" borderId="3" xfId="0" applyNumberFormat="1" applyFont="1" applyFill="1" applyBorder="1" applyAlignment="1">
      <alignment horizontal="center" vertical="center" wrapText="1"/>
    </xf>
    <xf numFmtId="44" fontId="3" fillId="0" borderId="3" xfId="2" applyFont="1" applyFill="1" applyBorder="1" applyAlignment="1">
      <alignment horizontal="center" vertical="center" wrapText="1"/>
    </xf>
    <xf numFmtId="9" fontId="3" fillId="0" borderId="3" xfId="0" applyNumberFormat="1" applyFont="1" applyFill="1" applyBorder="1" applyAlignment="1">
      <alignment horizontal="center" vertical="center" wrapText="1"/>
    </xf>
    <xf numFmtId="164" fontId="3" fillId="0" borderId="3" xfId="0" applyNumberFormat="1" applyFont="1" applyFill="1" applyBorder="1" applyAlignment="1">
      <alignment horizontal="center" vertical="center" wrapText="1"/>
    </xf>
    <xf numFmtId="164" fontId="2" fillId="0" borderId="3"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9" fontId="3" fillId="0" borderId="2" xfId="0" applyNumberFormat="1" applyFont="1" applyFill="1" applyBorder="1" applyAlignment="1">
      <alignment horizontal="center" vertical="center" wrapText="1"/>
    </xf>
    <xf numFmtId="164" fontId="2" fillId="0" borderId="3" xfId="0" applyNumberFormat="1" applyFont="1" applyFill="1" applyBorder="1" applyAlignment="1">
      <alignment vertical="center" wrapText="1"/>
    </xf>
    <xf numFmtId="0" fontId="5" fillId="3" borderId="1" xfId="0" applyFont="1" applyFill="1" applyBorder="1" applyAlignment="1">
      <alignment vertical="center" wrapText="1"/>
    </xf>
    <xf numFmtId="0" fontId="2" fillId="3" borderId="1" xfId="0" applyFont="1" applyFill="1" applyBorder="1" applyAlignment="1">
      <alignment horizontal="left" vertical="center" wrapText="1"/>
    </xf>
    <xf numFmtId="0" fontId="3" fillId="3" borderId="1" xfId="0" applyFont="1" applyFill="1" applyBorder="1" applyAlignment="1">
      <alignment vertical="center" wrapText="1"/>
    </xf>
    <xf numFmtId="0" fontId="2" fillId="3" borderId="2" xfId="0" applyFont="1" applyFill="1" applyBorder="1" applyAlignment="1">
      <alignment horizontal="left" vertical="center"/>
    </xf>
    <xf numFmtId="0" fontId="2" fillId="3" borderId="20" xfId="0" applyFont="1" applyFill="1" applyBorder="1" applyAlignment="1">
      <alignment horizontal="left" vertical="center"/>
    </xf>
    <xf numFmtId="0" fontId="2" fillId="3" borderId="1" xfId="0" applyFont="1" applyFill="1" applyBorder="1" applyAlignment="1">
      <alignment horizontal="left"/>
    </xf>
    <xf numFmtId="0" fontId="2" fillId="3" borderId="6" xfId="0" applyFont="1" applyFill="1" applyBorder="1" applyAlignment="1">
      <alignment horizontal="left"/>
    </xf>
    <xf numFmtId="0" fontId="3" fillId="3" borderId="10" xfId="0" applyFont="1" applyFill="1" applyBorder="1" applyAlignment="1">
      <alignment vertical="center" wrapText="1"/>
    </xf>
    <xf numFmtId="0" fontId="2" fillId="3" borderId="2" xfId="0" applyFont="1" applyFill="1" applyBorder="1" applyAlignment="1">
      <alignment horizontal="left"/>
    </xf>
    <xf numFmtId="0" fontId="2" fillId="3" borderId="20" xfId="0" applyFont="1" applyFill="1" applyBorder="1" applyAlignment="1">
      <alignment horizontal="left"/>
    </xf>
    <xf numFmtId="0" fontId="2" fillId="3" borderId="4" xfId="0" applyFont="1" applyFill="1" applyBorder="1" applyAlignment="1">
      <alignment horizontal="center" vertical="center" wrapText="1"/>
    </xf>
    <xf numFmtId="44" fontId="9" fillId="0" borderId="0" xfId="2" applyFont="1" applyFill="1" applyAlignment="1">
      <alignment horizontal="center" vertical="center"/>
    </xf>
  </cellXfs>
  <cellStyles count="3">
    <cellStyle name="Normalny" xfId="0" builtinId="0"/>
    <cellStyle name="Procentowy" xfId="1" builtinId="5"/>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L114"/>
  <sheetViews>
    <sheetView tabSelected="1" view="pageLayout" topLeftCell="A94" zoomScale="70" zoomScaleSheetLayoutView="84" zoomScalePageLayoutView="70" workbookViewId="0">
      <selection activeCell="H114" sqref="H114"/>
    </sheetView>
  </sheetViews>
  <sheetFormatPr defaultRowHeight="16.5"/>
  <cols>
    <col min="1" max="1" width="3.7109375" style="57" customWidth="1"/>
    <col min="2" max="2" width="76" style="26" customWidth="1"/>
    <col min="3" max="3" width="9.7109375" style="53" customWidth="1"/>
    <col min="4" max="4" width="8.7109375" style="53" customWidth="1"/>
    <col min="5" max="5" width="11.28515625" style="53" customWidth="1"/>
    <col min="6" max="6" width="6.85546875" style="53" customWidth="1"/>
    <col min="7" max="7" width="8.42578125" style="53" customWidth="1"/>
    <col min="8" max="8" width="11.28515625" style="59" bestFit="1" customWidth="1"/>
    <col min="9" max="9" width="7.7109375" style="53" customWidth="1"/>
    <col min="10" max="10" width="14.5703125" style="53" customWidth="1"/>
    <col min="11" max="11" width="13.5703125" style="53" customWidth="1"/>
    <col min="12" max="12" width="15.85546875" style="53" customWidth="1"/>
    <col min="13" max="16384" width="9.140625" style="12"/>
  </cols>
  <sheetData>
    <row r="1" spans="1:12" s="4" customFormat="1" ht="47.25">
      <c r="A1" s="99" t="s">
        <v>0</v>
      </c>
      <c r="B1" s="100" t="s">
        <v>1</v>
      </c>
      <c r="C1" s="99" t="s">
        <v>2</v>
      </c>
      <c r="D1" s="99" t="s">
        <v>105</v>
      </c>
      <c r="E1" s="99" t="s">
        <v>3</v>
      </c>
      <c r="F1" s="99" t="s">
        <v>4</v>
      </c>
      <c r="G1" s="99" t="s">
        <v>5</v>
      </c>
      <c r="H1" s="101" t="s">
        <v>107</v>
      </c>
      <c r="I1" s="99" t="s">
        <v>6</v>
      </c>
      <c r="J1" s="99" t="s">
        <v>108</v>
      </c>
      <c r="K1" s="99" t="s">
        <v>109</v>
      </c>
      <c r="L1" s="99" t="s">
        <v>110</v>
      </c>
    </row>
    <row r="2" spans="1:12" s="6" customFormat="1" ht="21" customHeight="1">
      <c r="A2" s="99">
        <v>1</v>
      </c>
      <c r="B2" s="102">
        <v>2</v>
      </c>
      <c r="C2" s="99">
        <v>3</v>
      </c>
      <c r="D2" s="99">
        <v>4</v>
      </c>
      <c r="E2" s="99">
        <v>5</v>
      </c>
      <c r="F2" s="99">
        <v>6</v>
      </c>
      <c r="G2" s="99">
        <v>7</v>
      </c>
      <c r="H2" s="103">
        <v>8</v>
      </c>
      <c r="I2" s="99">
        <v>9</v>
      </c>
      <c r="J2" s="99">
        <v>10</v>
      </c>
      <c r="K2" s="99">
        <v>11</v>
      </c>
      <c r="L2" s="99">
        <v>12</v>
      </c>
    </row>
    <row r="3" spans="1:12" ht="19.5" customHeight="1">
      <c r="A3" s="7"/>
      <c r="B3" s="8"/>
      <c r="C3" s="93" t="s">
        <v>106</v>
      </c>
      <c r="D3" s="94"/>
      <c r="E3" s="95"/>
      <c r="F3" s="9"/>
      <c r="G3" s="9"/>
      <c r="H3" s="96" t="s">
        <v>106</v>
      </c>
      <c r="I3" s="97"/>
      <c r="J3" s="97"/>
      <c r="K3" s="97"/>
      <c r="L3" s="98"/>
    </row>
    <row r="4" spans="1:12" ht="24.75" customHeight="1">
      <c r="A4" s="104" t="s">
        <v>84</v>
      </c>
      <c r="B4" s="105"/>
      <c r="C4" s="106"/>
      <c r="D4" s="106"/>
      <c r="E4" s="106"/>
      <c r="F4" s="106"/>
      <c r="G4" s="106"/>
      <c r="H4" s="107"/>
      <c r="I4" s="108"/>
      <c r="J4" s="108"/>
      <c r="K4" s="108"/>
      <c r="L4" s="108"/>
    </row>
    <row r="5" spans="1:12" ht="198">
      <c r="A5" s="5">
        <v>1</v>
      </c>
      <c r="B5" s="3" t="s">
        <v>59</v>
      </c>
      <c r="C5" s="5"/>
      <c r="D5" s="5"/>
      <c r="E5" s="5"/>
      <c r="F5" s="5" t="s">
        <v>8</v>
      </c>
      <c r="G5" s="14">
        <v>4000</v>
      </c>
      <c r="H5" s="15"/>
      <c r="I5" s="16">
        <v>0.08</v>
      </c>
      <c r="J5" s="17">
        <f>H5*(1+I5)</f>
        <v>0</v>
      </c>
      <c r="K5" s="18">
        <f>G5*H5</f>
        <v>0</v>
      </c>
      <c r="L5" s="18">
        <f>(K5*I5)+K5</f>
        <v>0</v>
      </c>
    </row>
    <row r="6" spans="1:12" ht="165">
      <c r="A6" s="19">
        <v>2</v>
      </c>
      <c r="B6" s="20" t="s">
        <v>60</v>
      </c>
      <c r="C6" s="21"/>
      <c r="D6" s="21"/>
      <c r="E6" s="21"/>
      <c r="F6" s="21" t="s">
        <v>7</v>
      </c>
      <c r="G6" s="21">
        <v>20</v>
      </c>
      <c r="H6" s="15"/>
      <c r="I6" s="16">
        <v>0.08</v>
      </c>
      <c r="J6" s="17">
        <f>H6*(1+I6)</f>
        <v>0</v>
      </c>
      <c r="K6" s="18">
        <f>G6*H6</f>
        <v>0</v>
      </c>
      <c r="L6" s="78">
        <f t="shared" ref="L6:L7" si="0">(K6*I6)+K6</f>
        <v>0</v>
      </c>
    </row>
    <row r="7" spans="1:12" ht="115.5">
      <c r="A7" s="5">
        <v>3</v>
      </c>
      <c r="B7" s="3" t="s">
        <v>61</v>
      </c>
      <c r="C7" s="5"/>
      <c r="D7" s="5"/>
      <c r="E7" s="5"/>
      <c r="F7" s="5" t="s">
        <v>7</v>
      </c>
      <c r="G7" s="5">
        <v>40</v>
      </c>
      <c r="H7" s="15"/>
      <c r="I7" s="22">
        <v>0.08</v>
      </c>
      <c r="J7" s="17">
        <f>H7*(1+I7)</f>
        <v>0</v>
      </c>
      <c r="K7" s="18">
        <f>G7*H7</f>
        <v>0</v>
      </c>
      <c r="L7" s="78">
        <f t="shared" si="0"/>
        <v>0</v>
      </c>
    </row>
    <row r="8" spans="1:12" ht="24.75" customHeight="1">
      <c r="A8" s="23"/>
      <c r="B8" s="24"/>
      <c r="C8" s="25"/>
      <c r="D8" s="25"/>
      <c r="E8" s="25"/>
      <c r="F8" s="25"/>
      <c r="G8" s="25"/>
      <c r="H8" s="85" t="s">
        <v>24</v>
      </c>
      <c r="I8" s="85"/>
      <c r="J8" s="85"/>
      <c r="K8" s="18">
        <f>SUM(K5:K7)</f>
        <v>0</v>
      </c>
      <c r="L8" s="18">
        <f>SUM(L5:L7)</f>
        <v>0</v>
      </c>
    </row>
    <row r="9" spans="1:12" ht="18" customHeight="1">
      <c r="A9" s="109"/>
      <c r="B9" s="110" t="s">
        <v>85</v>
      </c>
      <c r="C9" s="111"/>
      <c r="D9" s="111"/>
      <c r="E9" s="111"/>
      <c r="F9" s="111"/>
      <c r="G9" s="111"/>
      <c r="H9" s="112"/>
      <c r="I9" s="111"/>
      <c r="J9" s="113"/>
      <c r="K9" s="111"/>
      <c r="L9" s="114"/>
    </row>
    <row r="10" spans="1:12" ht="107.25" customHeight="1">
      <c r="A10" s="5">
        <v>1</v>
      </c>
      <c r="B10" s="26" t="s">
        <v>29</v>
      </c>
      <c r="C10" s="5"/>
      <c r="D10" s="5"/>
      <c r="E10" s="5"/>
      <c r="F10" s="5" t="s">
        <v>7</v>
      </c>
      <c r="G10" s="14">
        <v>60</v>
      </c>
      <c r="H10" s="15"/>
      <c r="I10" s="16">
        <v>0.08</v>
      </c>
      <c r="J10" s="17">
        <f>H10*(1+I10)</f>
        <v>0</v>
      </c>
      <c r="K10" s="18">
        <f>G10*H10</f>
        <v>0</v>
      </c>
      <c r="L10" s="78">
        <f>(K10*I10)+K10</f>
        <v>0</v>
      </c>
    </row>
    <row r="11" spans="1:12" ht="18" customHeight="1">
      <c r="A11" s="109"/>
      <c r="B11" s="110" t="s">
        <v>86</v>
      </c>
      <c r="C11" s="111"/>
      <c r="D11" s="111"/>
      <c r="E11" s="111"/>
      <c r="F11" s="111"/>
      <c r="G11" s="111"/>
      <c r="H11" s="112"/>
      <c r="I11" s="111"/>
      <c r="J11" s="113"/>
      <c r="K11" s="111"/>
      <c r="L11" s="114"/>
    </row>
    <row r="12" spans="1:12" ht="197.25" customHeight="1">
      <c r="A12" s="5">
        <v>1</v>
      </c>
      <c r="B12" s="3" t="s">
        <v>80</v>
      </c>
      <c r="C12" s="5"/>
      <c r="D12" s="5"/>
      <c r="E12" s="5"/>
      <c r="F12" s="5" t="s">
        <v>7</v>
      </c>
      <c r="G12" s="14">
        <v>10</v>
      </c>
      <c r="H12" s="15"/>
      <c r="I12" s="16">
        <v>0.08</v>
      </c>
      <c r="J12" s="17">
        <f>H12*(1+I12)</f>
        <v>0</v>
      </c>
      <c r="K12" s="18">
        <f>G12*H12</f>
        <v>0</v>
      </c>
      <c r="L12" s="18">
        <f>(K12*I12)+K12</f>
        <v>0</v>
      </c>
    </row>
    <row r="13" spans="1:12" ht="18" customHeight="1">
      <c r="A13" s="7"/>
      <c r="B13" s="79" t="s">
        <v>87</v>
      </c>
      <c r="C13" s="9"/>
      <c r="D13" s="9"/>
      <c r="E13" s="9"/>
      <c r="F13" s="9"/>
      <c r="G13" s="9"/>
      <c r="H13" s="10"/>
      <c r="I13" s="9"/>
      <c r="J13" s="11"/>
      <c r="K13" s="9"/>
      <c r="L13" s="48"/>
    </row>
    <row r="14" spans="1:12" ht="121.5" customHeight="1">
      <c r="A14" s="5">
        <v>1</v>
      </c>
      <c r="B14" s="3" t="s">
        <v>54</v>
      </c>
      <c r="C14" s="5"/>
      <c r="D14" s="5"/>
      <c r="E14" s="5"/>
      <c r="F14" s="5" t="s">
        <v>7</v>
      </c>
      <c r="G14" s="14">
        <v>10</v>
      </c>
      <c r="H14" s="15"/>
      <c r="I14" s="16">
        <v>0.08</v>
      </c>
      <c r="J14" s="17">
        <f>H14*(1+I14)</f>
        <v>0</v>
      </c>
      <c r="K14" s="18">
        <f>G14:G14*H14:H14</f>
        <v>0</v>
      </c>
      <c r="L14" s="78">
        <f>(K14*I14)+K14</f>
        <v>0</v>
      </c>
    </row>
    <row r="15" spans="1:12" ht="18" customHeight="1">
      <c r="A15" s="109"/>
      <c r="B15" s="110" t="s">
        <v>88</v>
      </c>
      <c r="C15" s="111"/>
      <c r="D15" s="111"/>
      <c r="E15" s="111"/>
      <c r="F15" s="111"/>
      <c r="G15" s="111"/>
      <c r="H15" s="112"/>
      <c r="I15" s="111"/>
      <c r="J15" s="113"/>
      <c r="K15" s="111"/>
      <c r="L15" s="114"/>
    </row>
    <row r="16" spans="1:12" ht="186.75" customHeight="1">
      <c r="A16" s="5">
        <v>1</v>
      </c>
      <c r="B16" s="3" t="s">
        <v>30</v>
      </c>
      <c r="C16" s="5"/>
      <c r="D16" s="5"/>
      <c r="E16" s="5"/>
      <c r="F16" s="5" t="s">
        <v>7</v>
      </c>
      <c r="G16" s="14">
        <v>50</v>
      </c>
      <c r="H16" s="15"/>
      <c r="I16" s="16">
        <v>0.08</v>
      </c>
      <c r="J16" s="17">
        <f>H16*(1+I16)</f>
        <v>0</v>
      </c>
      <c r="K16" s="18">
        <f>G16*H16</f>
        <v>0</v>
      </c>
      <c r="L16" s="78">
        <f>(K16*I16)+K16</f>
        <v>0</v>
      </c>
    </row>
    <row r="17" spans="1:12" ht="18" customHeight="1">
      <c r="A17" s="109"/>
      <c r="B17" s="110" t="s">
        <v>89</v>
      </c>
      <c r="C17" s="111"/>
      <c r="D17" s="111"/>
      <c r="E17" s="111"/>
      <c r="F17" s="111"/>
      <c r="G17" s="111"/>
      <c r="H17" s="112"/>
      <c r="I17" s="111"/>
      <c r="J17" s="113"/>
      <c r="K17" s="111"/>
      <c r="L17" s="114"/>
    </row>
    <row r="18" spans="1:12" ht="108.75" customHeight="1">
      <c r="A18" s="5">
        <v>1</v>
      </c>
      <c r="B18" s="3" t="s">
        <v>31</v>
      </c>
      <c r="C18" s="5"/>
      <c r="D18" s="5"/>
      <c r="E18" s="5"/>
      <c r="F18" s="5" t="s">
        <v>32</v>
      </c>
      <c r="G18" s="14">
        <v>5000</v>
      </c>
      <c r="H18" s="15"/>
      <c r="I18" s="16">
        <v>0.08</v>
      </c>
      <c r="J18" s="17">
        <f>H18*(1+I18)</f>
        <v>0</v>
      </c>
      <c r="K18" s="18">
        <f>G18*H18</f>
        <v>0</v>
      </c>
      <c r="L18" s="78">
        <f>(K18*I18)+K18</f>
        <v>0</v>
      </c>
    </row>
    <row r="19" spans="1:12" ht="87.75" customHeight="1">
      <c r="A19" s="5">
        <v>2</v>
      </c>
      <c r="B19" s="3" t="s">
        <v>53</v>
      </c>
      <c r="C19" s="5"/>
      <c r="D19" s="5"/>
      <c r="E19" s="5"/>
      <c r="F19" s="5" t="s">
        <v>32</v>
      </c>
      <c r="G19" s="14">
        <v>300</v>
      </c>
      <c r="H19" s="15"/>
      <c r="I19" s="16">
        <v>0.08</v>
      </c>
      <c r="J19" s="17">
        <f t="shared" ref="J19:J20" si="1">H19*(1+I19)</f>
        <v>0</v>
      </c>
      <c r="K19" s="18">
        <f t="shared" ref="K19:K20" si="2">G19*H19</f>
        <v>0</v>
      </c>
      <c r="L19" s="78">
        <f>(K19*I19)+K19</f>
        <v>0</v>
      </c>
    </row>
    <row r="20" spans="1:12" ht="116.25" customHeight="1">
      <c r="A20" s="19">
        <v>3</v>
      </c>
      <c r="B20" s="116" t="s">
        <v>52</v>
      </c>
      <c r="C20" s="19"/>
      <c r="D20" s="19"/>
      <c r="E20" s="19"/>
      <c r="F20" s="117" t="s">
        <v>32</v>
      </c>
      <c r="G20" s="118">
        <v>10</v>
      </c>
      <c r="H20" s="119"/>
      <c r="I20" s="120">
        <v>0.08</v>
      </c>
      <c r="J20" s="121">
        <f t="shared" si="1"/>
        <v>0</v>
      </c>
      <c r="K20" s="122">
        <f t="shared" si="2"/>
        <v>0</v>
      </c>
      <c r="L20" s="72">
        <f>(K20*I20)+K20</f>
        <v>0</v>
      </c>
    </row>
    <row r="21" spans="1:12" ht="24" customHeight="1">
      <c r="A21" s="73"/>
      <c r="B21" s="28" t="s">
        <v>24</v>
      </c>
      <c r="C21" s="9"/>
      <c r="D21" s="9"/>
      <c r="E21" s="9"/>
      <c r="F21" s="9"/>
      <c r="G21" s="123"/>
      <c r="H21" s="10"/>
      <c r="I21" s="124"/>
      <c r="J21" s="17"/>
      <c r="K21" s="80">
        <f>SUM(K18:K20)</f>
        <v>0</v>
      </c>
      <c r="L21" s="80">
        <f>SUM(L18:L20)</f>
        <v>0</v>
      </c>
    </row>
    <row r="22" spans="1:12" ht="18" customHeight="1">
      <c r="A22" s="109"/>
      <c r="B22" s="110" t="s">
        <v>90</v>
      </c>
      <c r="C22" s="111"/>
      <c r="D22" s="111"/>
      <c r="E22" s="111"/>
      <c r="F22" s="111"/>
      <c r="G22" s="111"/>
      <c r="H22" s="112"/>
      <c r="I22" s="111"/>
      <c r="J22" s="115"/>
      <c r="K22" s="111"/>
      <c r="L22" s="114"/>
    </row>
    <row r="23" spans="1:12" ht="176.25" customHeight="1">
      <c r="A23" s="19">
        <v>1</v>
      </c>
      <c r="B23" s="116" t="s">
        <v>33</v>
      </c>
      <c r="C23" s="19"/>
      <c r="D23" s="19"/>
      <c r="E23" s="19"/>
      <c r="F23" s="117" t="s">
        <v>32</v>
      </c>
      <c r="G23" s="118">
        <v>3000</v>
      </c>
      <c r="H23" s="119"/>
      <c r="I23" s="120">
        <v>0.08</v>
      </c>
      <c r="J23" s="121">
        <f t="shared" ref="J23" si="3">H23*(1+I23)</f>
        <v>0</v>
      </c>
      <c r="K23" s="125">
        <f>G23*H23</f>
        <v>0</v>
      </c>
      <c r="L23" s="122">
        <f>(K23*I23)+K23</f>
        <v>0</v>
      </c>
    </row>
    <row r="24" spans="1:12" ht="18" customHeight="1">
      <c r="A24" s="109"/>
      <c r="B24" s="110" t="s">
        <v>91</v>
      </c>
      <c r="C24" s="111"/>
      <c r="D24" s="111"/>
      <c r="E24" s="111"/>
      <c r="F24" s="111"/>
      <c r="G24" s="111"/>
      <c r="H24" s="112"/>
      <c r="I24" s="111"/>
      <c r="J24" s="113"/>
      <c r="K24" s="111"/>
      <c r="L24" s="114"/>
    </row>
    <row r="25" spans="1:12" ht="80.25" customHeight="1">
      <c r="A25" s="5">
        <v>1</v>
      </c>
      <c r="B25" s="3" t="s">
        <v>9</v>
      </c>
      <c r="C25" s="5"/>
      <c r="D25" s="5"/>
      <c r="E25" s="5"/>
      <c r="F25" s="5" t="s">
        <v>8</v>
      </c>
      <c r="G25" s="14">
        <v>5000</v>
      </c>
      <c r="H25" s="15"/>
      <c r="I25" s="16">
        <v>0.08</v>
      </c>
      <c r="J25" s="17">
        <f>H25*(1+I25)</f>
        <v>0</v>
      </c>
      <c r="K25" s="17">
        <f>G25*H25</f>
        <v>0</v>
      </c>
      <c r="L25" s="78">
        <f t="shared" ref="L25:L28" si="4">(K25*I25)+K25</f>
        <v>0</v>
      </c>
    </row>
    <row r="26" spans="1:12" ht="69" customHeight="1">
      <c r="A26" s="5">
        <v>2</v>
      </c>
      <c r="B26" s="3" t="s">
        <v>10</v>
      </c>
      <c r="C26" s="5"/>
      <c r="D26" s="5"/>
      <c r="E26" s="5"/>
      <c r="F26" s="5" t="s">
        <v>8</v>
      </c>
      <c r="G26" s="14">
        <v>6000</v>
      </c>
      <c r="H26" s="15"/>
      <c r="I26" s="16">
        <v>0.08</v>
      </c>
      <c r="J26" s="17">
        <f>H26*(1+I26)</f>
        <v>0</v>
      </c>
      <c r="K26" s="17">
        <f>G26*H26</f>
        <v>0</v>
      </c>
      <c r="L26" s="78">
        <f t="shared" si="4"/>
        <v>0</v>
      </c>
    </row>
    <row r="27" spans="1:12" ht="79.5" customHeight="1">
      <c r="A27" s="5">
        <v>3</v>
      </c>
      <c r="B27" s="3" t="s">
        <v>11</v>
      </c>
      <c r="C27" s="5"/>
      <c r="D27" s="5"/>
      <c r="E27" s="5"/>
      <c r="F27" s="5" t="s">
        <v>8</v>
      </c>
      <c r="G27" s="14">
        <v>100</v>
      </c>
      <c r="H27" s="15"/>
      <c r="I27" s="16">
        <v>0.08</v>
      </c>
      <c r="J27" s="17">
        <f>H27*(1+I27)</f>
        <v>0</v>
      </c>
      <c r="K27" s="17">
        <f>G27*H27</f>
        <v>0</v>
      </c>
      <c r="L27" s="78">
        <f t="shared" si="4"/>
        <v>0</v>
      </c>
    </row>
    <row r="28" spans="1:12" ht="81" customHeight="1">
      <c r="A28" s="5">
        <v>4</v>
      </c>
      <c r="B28" s="3" t="s">
        <v>12</v>
      </c>
      <c r="C28" s="5"/>
      <c r="D28" s="5"/>
      <c r="E28" s="5"/>
      <c r="F28" s="5" t="s">
        <v>8</v>
      </c>
      <c r="G28" s="14">
        <v>100</v>
      </c>
      <c r="H28" s="15"/>
      <c r="I28" s="16">
        <v>0.08</v>
      </c>
      <c r="J28" s="17">
        <f>H28*(1+I28)</f>
        <v>0</v>
      </c>
      <c r="K28" s="17">
        <f>G28*H28</f>
        <v>0</v>
      </c>
      <c r="L28" s="78">
        <f t="shared" si="4"/>
        <v>0</v>
      </c>
    </row>
    <row r="29" spans="1:12" ht="27.75" customHeight="1">
      <c r="A29" s="81" t="s">
        <v>13</v>
      </c>
      <c r="B29" s="82"/>
      <c r="C29" s="82"/>
      <c r="D29" s="82"/>
      <c r="E29" s="82"/>
      <c r="F29" s="82"/>
      <c r="G29" s="82"/>
      <c r="H29" s="82"/>
      <c r="I29" s="82"/>
      <c r="J29" s="82"/>
      <c r="K29" s="38">
        <f>SUM(K25:K28)</f>
        <v>0</v>
      </c>
      <c r="L29" s="18">
        <f>SUM(L25:L28)</f>
        <v>0</v>
      </c>
    </row>
    <row r="30" spans="1:12" ht="18" customHeight="1">
      <c r="A30" s="109"/>
      <c r="B30" s="110" t="s">
        <v>92</v>
      </c>
      <c r="C30" s="111"/>
      <c r="D30" s="111"/>
      <c r="E30" s="111"/>
      <c r="F30" s="111"/>
      <c r="G30" s="111"/>
      <c r="H30" s="112"/>
      <c r="I30" s="111"/>
      <c r="J30" s="113"/>
      <c r="K30" s="111"/>
      <c r="L30" s="114"/>
    </row>
    <row r="31" spans="1:12" ht="80.25" customHeight="1">
      <c r="A31" s="31">
        <v>1</v>
      </c>
      <c r="B31" s="32" t="s">
        <v>22</v>
      </c>
      <c r="C31" s="31"/>
      <c r="D31" s="31"/>
      <c r="E31" s="31"/>
      <c r="F31" s="31" t="s">
        <v>8</v>
      </c>
      <c r="G31" s="33">
        <v>200</v>
      </c>
      <c r="H31" s="52"/>
      <c r="I31" s="34">
        <v>0.08</v>
      </c>
      <c r="J31" s="35">
        <f>H31*(1+I31)</f>
        <v>0</v>
      </c>
      <c r="K31" s="35">
        <f>G31*H31</f>
        <v>0</v>
      </c>
      <c r="L31" s="36">
        <f>(K31*I31)+K31</f>
        <v>0</v>
      </c>
    </row>
    <row r="32" spans="1:12" ht="20.25" customHeight="1">
      <c r="A32" s="83" t="s">
        <v>13</v>
      </c>
      <c r="B32" s="84"/>
      <c r="C32" s="84"/>
      <c r="D32" s="84"/>
      <c r="E32" s="84"/>
      <c r="F32" s="84"/>
      <c r="G32" s="84"/>
      <c r="H32" s="84"/>
      <c r="I32" s="84"/>
      <c r="J32" s="84"/>
      <c r="K32" s="38">
        <f>SUM(K31:K31)</f>
        <v>0</v>
      </c>
      <c r="L32" s="18">
        <f>SUM(L31:L31)</f>
        <v>0</v>
      </c>
    </row>
    <row r="33" spans="1:12" ht="18" customHeight="1">
      <c r="A33" s="109"/>
      <c r="B33" s="110" t="s">
        <v>93</v>
      </c>
      <c r="C33" s="111"/>
      <c r="D33" s="111"/>
      <c r="E33" s="111"/>
      <c r="F33" s="111"/>
      <c r="G33" s="111"/>
      <c r="H33" s="112"/>
      <c r="I33" s="111"/>
      <c r="J33" s="113"/>
      <c r="K33" s="106"/>
      <c r="L33" s="106"/>
    </row>
    <row r="34" spans="1:12" ht="33">
      <c r="A34" s="5">
        <v>1</v>
      </c>
      <c r="B34" s="3" t="s">
        <v>14</v>
      </c>
      <c r="C34" s="5"/>
      <c r="D34" s="5"/>
      <c r="E34" s="5"/>
      <c r="F34" s="5" t="s">
        <v>15</v>
      </c>
      <c r="G34" s="14">
        <v>40</v>
      </c>
      <c r="H34" s="1"/>
      <c r="I34" s="16">
        <v>0.08</v>
      </c>
      <c r="J34" s="17">
        <f>H34*(1+I34)</f>
        <v>0</v>
      </c>
      <c r="K34" s="17">
        <f>G34*H34</f>
        <v>0</v>
      </c>
      <c r="L34" s="78">
        <f>(K34*I34)+K34</f>
        <v>0</v>
      </c>
    </row>
    <row r="35" spans="1:12" ht="23.25" customHeight="1">
      <c r="A35" s="83" t="s">
        <v>13</v>
      </c>
      <c r="B35" s="84"/>
      <c r="C35" s="84"/>
      <c r="D35" s="84"/>
      <c r="E35" s="84"/>
      <c r="F35" s="84"/>
      <c r="G35" s="84"/>
      <c r="H35" s="84"/>
      <c r="I35" s="84"/>
      <c r="J35" s="84"/>
      <c r="K35" s="38">
        <f>SUM(K34:K34)</f>
        <v>0</v>
      </c>
      <c r="L35" s="18">
        <f>SUM(L34:L34)</f>
        <v>0</v>
      </c>
    </row>
    <row r="36" spans="1:12" ht="18" customHeight="1">
      <c r="A36" s="109"/>
      <c r="B36" s="110" t="s">
        <v>94</v>
      </c>
      <c r="C36" s="111"/>
      <c r="D36" s="111"/>
      <c r="E36" s="111"/>
      <c r="F36" s="111"/>
      <c r="G36" s="111"/>
      <c r="H36" s="112"/>
      <c r="I36" s="111"/>
      <c r="J36" s="113"/>
      <c r="K36" s="13"/>
      <c r="L36" s="13"/>
    </row>
    <row r="37" spans="1:12" ht="43.5" customHeight="1">
      <c r="A37" s="5">
        <v>1</v>
      </c>
      <c r="B37" s="3" t="s">
        <v>16</v>
      </c>
      <c r="C37" s="5"/>
      <c r="D37" s="5"/>
      <c r="E37" s="5"/>
      <c r="F37" s="5" t="s">
        <v>8</v>
      </c>
      <c r="G37" s="14">
        <v>10000</v>
      </c>
      <c r="H37" s="15"/>
      <c r="I37" s="16">
        <v>0.08</v>
      </c>
      <c r="J37" s="17">
        <f>H37*(1+I37)</f>
        <v>0</v>
      </c>
      <c r="K37" s="17">
        <f>G37*H37</f>
        <v>0</v>
      </c>
      <c r="L37" s="78">
        <f t="shared" ref="L37:L38" si="5">(K37*I37)+K37</f>
        <v>0</v>
      </c>
    </row>
    <row r="38" spans="1:12" ht="45" customHeight="1">
      <c r="A38" s="5">
        <v>2</v>
      </c>
      <c r="B38" s="3" t="s">
        <v>17</v>
      </c>
      <c r="C38" s="5"/>
      <c r="D38" s="5"/>
      <c r="E38" s="5"/>
      <c r="F38" s="5" t="s">
        <v>8</v>
      </c>
      <c r="G38" s="14">
        <v>6000</v>
      </c>
      <c r="H38" s="39"/>
      <c r="I38" s="16">
        <v>0.08</v>
      </c>
      <c r="J38" s="17">
        <f t="shared" ref="J38" si="6">H38*(1+I38)</f>
        <v>0</v>
      </c>
      <c r="K38" s="17">
        <f t="shared" ref="K38" si="7">G38*H38</f>
        <v>0</v>
      </c>
      <c r="L38" s="78">
        <f t="shared" si="5"/>
        <v>0</v>
      </c>
    </row>
    <row r="39" spans="1:12" ht="24.75" customHeight="1">
      <c r="A39" s="83" t="s">
        <v>13</v>
      </c>
      <c r="B39" s="84"/>
      <c r="C39" s="84"/>
      <c r="D39" s="84"/>
      <c r="E39" s="84"/>
      <c r="F39" s="84"/>
      <c r="G39" s="84"/>
      <c r="H39" s="84"/>
      <c r="I39" s="84"/>
      <c r="J39" s="84"/>
      <c r="K39" s="38">
        <f>SUM(K37:K38)</f>
        <v>0</v>
      </c>
      <c r="L39" s="18">
        <f>SUM(L37:L38)</f>
        <v>0</v>
      </c>
    </row>
    <row r="40" spans="1:12" ht="9.75" hidden="1" customHeight="1" thickBot="1">
      <c r="A40" s="7"/>
      <c r="B40" s="8"/>
      <c r="C40" s="9"/>
      <c r="D40" s="9"/>
      <c r="E40" s="9"/>
      <c r="F40" s="9"/>
      <c r="G40" s="9"/>
      <c r="H40" s="10"/>
      <c r="I40" s="9"/>
      <c r="J40" s="11"/>
      <c r="K40" s="25"/>
      <c r="L40" s="25"/>
    </row>
    <row r="41" spans="1:12" ht="18" hidden="1" customHeight="1" thickBot="1">
      <c r="A41" s="27"/>
      <c r="B41" s="28" t="s">
        <v>18</v>
      </c>
      <c r="C41" s="13"/>
      <c r="D41" s="13"/>
      <c r="E41" s="13"/>
      <c r="F41" s="13"/>
      <c r="G41" s="13"/>
      <c r="H41" s="29"/>
      <c r="I41" s="13"/>
      <c r="J41" s="30"/>
      <c r="K41" s="13"/>
      <c r="L41" s="13"/>
    </row>
    <row r="42" spans="1:12" ht="28.5" customHeight="1">
      <c r="A42" s="136"/>
      <c r="B42" s="129" t="s">
        <v>81</v>
      </c>
      <c r="C42" s="129"/>
      <c r="D42" s="129"/>
      <c r="E42" s="129"/>
      <c r="F42" s="129"/>
      <c r="G42" s="129"/>
      <c r="H42" s="129"/>
      <c r="I42" s="129"/>
      <c r="J42" s="129"/>
      <c r="K42" s="129"/>
      <c r="L42" s="130"/>
    </row>
    <row r="43" spans="1:12" ht="180" customHeight="1">
      <c r="A43" s="2">
        <v>1</v>
      </c>
      <c r="B43" s="3" t="s">
        <v>34</v>
      </c>
      <c r="C43" s="41"/>
      <c r="D43" s="41"/>
      <c r="E43" s="41"/>
      <c r="F43" s="41"/>
      <c r="G43" s="41">
        <v>4000</v>
      </c>
      <c r="H43" s="42"/>
      <c r="I43" s="16">
        <v>0.08</v>
      </c>
      <c r="J43" s="17">
        <f>H43*(1+I43)</f>
        <v>0</v>
      </c>
      <c r="K43" s="17">
        <f t="shared" ref="K43" si="8">G43*H43</f>
        <v>0</v>
      </c>
      <c r="L43" s="78">
        <f>(K43*I43)+K43</f>
        <v>0</v>
      </c>
    </row>
    <row r="44" spans="1:12" ht="28.5" customHeight="1">
      <c r="A44" s="2">
        <v>2</v>
      </c>
      <c r="B44" s="3" t="s">
        <v>35</v>
      </c>
      <c r="C44" s="43"/>
      <c r="D44" s="41"/>
      <c r="E44" s="41"/>
      <c r="F44" s="41"/>
      <c r="G44" s="41">
        <v>4000</v>
      </c>
      <c r="H44" s="42"/>
      <c r="I44" s="16">
        <v>0.08</v>
      </c>
      <c r="J44" s="17">
        <f t="shared" ref="J44:J51" si="9">H44*(1+I44)</f>
        <v>0</v>
      </c>
      <c r="K44" s="17">
        <f t="shared" ref="K44:K51" si="10">G44*H44</f>
        <v>0</v>
      </c>
      <c r="L44" s="78">
        <f t="shared" ref="L44:L69" si="11">(K44*I44)+K44</f>
        <v>0</v>
      </c>
    </row>
    <row r="45" spans="1:12" ht="28.5" customHeight="1">
      <c r="A45" s="2">
        <v>3</v>
      </c>
      <c r="B45" s="3" t="s">
        <v>36</v>
      </c>
      <c r="C45" s="43"/>
      <c r="D45" s="41"/>
      <c r="E45" s="41"/>
      <c r="F45" s="41"/>
      <c r="G45" s="41">
        <v>4000</v>
      </c>
      <c r="H45" s="42"/>
      <c r="I45" s="16">
        <v>0.08</v>
      </c>
      <c r="J45" s="17">
        <f t="shared" si="9"/>
        <v>0</v>
      </c>
      <c r="K45" s="17">
        <f t="shared" si="10"/>
        <v>0</v>
      </c>
      <c r="L45" s="78">
        <f t="shared" si="11"/>
        <v>0</v>
      </c>
    </row>
    <row r="46" spans="1:12" ht="28.5" customHeight="1">
      <c r="A46" s="2">
        <v>4</v>
      </c>
      <c r="B46" s="3" t="s">
        <v>37</v>
      </c>
      <c r="C46" s="43"/>
      <c r="D46" s="41"/>
      <c r="E46" s="41"/>
      <c r="F46" s="41"/>
      <c r="G46" s="41">
        <v>204</v>
      </c>
      <c r="H46" s="42"/>
      <c r="I46" s="16">
        <v>0.08</v>
      </c>
      <c r="J46" s="17">
        <f t="shared" si="9"/>
        <v>0</v>
      </c>
      <c r="K46" s="17">
        <f t="shared" si="10"/>
        <v>0</v>
      </c>
      <c r="L46" s="78">
        <f t="shared" si="11"/>
        <v>0</v>
      </c>
    </row>
    <row r="47" spans="1:12" ht="28.5" customHeight="1">
      <c r="A47" s="2">
        <v>5</v>
      </c>
      <c r="B47" s="3" t="s">
        <v>38</v>
      </c>
      <c r="C47" s="43"/>
      <c r="D47" s="41"/>
      <c r="E47" s="41"/>
      <c r="F47" s="41"/>
      <c r="G47" s="41">
        <v>700</v>
      </c>
      <c r="H47" s="42"/>
      <c r="I47" s="16">
        <v>0.08</v>
      </c>
      <c r="J47" s="17">
        <f t="shared" si="9"/>
        <v>0</v>
      </c>
      <c r="K47" s="17">
        <f t="shared" si="10"/>
        <v>0</v>
      </c>
      <c r="L47" s="78">
        <f t="shared" si="11"/>
        <v>0</v>
      </c>
    </row>
    <row r="48" spans="1:12" ht="69.75" customHeight="1">
      <c r="A48" s="2">
        <v>6</v>
      </c>
      <c r="B48" s="3" t="s">
        <v>39</v>
      </c>
      <c r="C48" s="43"/>
      <c r="D48" s="41"/>
      <c r="E48" s="41"/>
      <c r="F48" s="41" t="s">
        <v>40</v>
      </c>
      <c r="G48" s="41">
        <v>204</v>
      </c>
      <c r="H48" s="42"/>
      <c r="I48" s="16">
        <v>0.08</v>
      </c>
      <c r="J48" s="17">
        <f t="shared" si="9"/>
        <v>0</v>
      </c>
      <c r="K48" s="17">
        <f t="shared" si="10"/>
        <v>0</v>
      </c>
      <c r="L48" s="78">
        <f t="shared" si="11"/>
        <v>0</v>
      </c>
    </row>
    <row r="49" spans="1:12" ht="125.25" customHeight="1">
      <c r="A49" s="2">
        <v>7</v>
      </c>
      <c r="B49" s="3" t="s">
        <v>43</v>
      </c>
      <c r="C49" s="43"/>
      <c r="D49" s="41"/>
      <c r="E49" s="41"/>
      <c r="F49" s="41" t="s">
        <v>40</v>
      </c>
      <c r="G49" s="41">
        <v>250</v>
      </c>
      <c r="H49" s="42"/>
      <c r="I49" s="16">
        <v>0.08</v>
      </c>
      <c r="J49" s="17">
        <f t="shared" si="9"/>
        <v>0</v>
      </c>
      <c r="K49" s="17">
        <f t="shared" si="10"/>
        <v>0</v>
      </c>
      <c r="L49" s="78">
        <f t="shared" si="11"/>
        <v>0</v>
      </c>
    </row>
    <row r="50" spans="1:12" ht="118.5" customHeight="1">
      <c r="A50" s="2">
        <v>8</v>
      </c>
      <c r="B50" s="3" t="s">
        <v>44</v>
      </c>
      <c r="C50" s="43"/>
      <c r="D50" s="41"/>
      <c r="E50" s="41"/>
      <c r="F50" s="41" t="s">
        <v>40</v>
      </c>
      <c r="G50" s="41">
        <v>250</v>
      </c>
      <c r="H50" s="42"/>
      <c r="I50" s="16">
        <v>0.08</v>
      </c>
      <c r="J50" s="17">
        <f t="shared" si="9"/>
        <v>0</v>
      </c>
      <c r="K50" s="17">
        <f t="shared" si="10"/>
        <v>0</v>
      </c>
      <c r="L50" s="78">
        <f t="shared" si="11"/>
        <v>0</v>
      </c>
    </row>
    <row r="51" spans="1:12" ht="119.25" customHeight="1">
      <c r="A51" s="2">
        <v>9</v>
      </c>
      <c r="B51" s="3" t="s">
        <v>45</v>
      </c>
      <c r="C51" s="43"/>
      <c r="D51" s="41"/>
      <c r="E51" s="41"/>
      <c r="F51" s="41" t="s">
        <v>40</v>
      </c>
      <c r="G51" s="41">
        <v>150</v>
      </c>
      <c r="H51" s="42"/>
      <c r="I51" s="16">
        <v>0.08</v>
      </c>
      <c r="J51" s="17">
        <f t="shared" si="9"/>
        <v>0</v>
      </c>
      <c r="K51" s="17">
        <f t="shared" si="10"/>
        <v>0</v>
      </c>
      <c r="L51" s="78">
        <f t="shared" si="11"/>
        <v>0</v>
      </c>
    </row>
    <row r="52" spans="1:12" ht="38.25" customHeight="1">
      <c r="A52" s="2">
        <v>10</v>
      </c>
      <c r="B52" s="3" t="s">
        <v>62</v>
      </c>
      <c r="C52" s="43"/>
      <c r="D52" s="41"/>
      <c r="E52" s="41"/>
      <c r="F52" s="41" t="s">
        <v>7</v>
      </c>
      <c r="G52" s="41">
        <v>6</v>
      </c>
      <c r="H52" s="42"/>
      <c r="I52" s="16">
        <v>0.08</v>
      </c>
      <c r="J52" s="17">
        <f t="shared" ref="J52" si="12">H52*(1+I52)</f>
        <v>0</v>
      </c>
      <c r="K52" s="17">
        <f t="shared" ref="K52" si="13">G52*H52</f>
        <v>0</v>
      </c>
      <c r="L52" s="78">
        <f t="shared" si="11"/>
        <v>0</v>
      </c>
    </row>
    <row r="53" spans="1:12" ht="40.5" customHeight="1">
      <c r="A53" s="2">
        <v>11</v>
      </c>
      <c r="B53" s="3" t="s">
        <v>63</v>
      </c>
      <c r="C53" s="43"/>
      <c r="D53" s="41"/>
      <c r="E53" s="41"/>
      <c r="F53" s="41" t="s">
        <v>7</v>
      </c>
      <c r="G53" s="41">
        <v>20</v>
      </c>
      <c r="H53" s="42"/>
      <c r="I53" s="16">
        <v>0.08</v>
      </c>
      <c r="J53" s="17">
        <f t="shared" ref="J53:J69" si="14">H53*(1+I53)</f>
        <v>0</v>
      </c>
      <c r="K53" s="17">
        <f t="shared" ref="K53:K69" si="15">G53*H53</f>
        <v>0</v>
      </c>
      <c r="L53" s="78">
        <f t="shared" si="11"/>
        <v>0</v>
      </c>
    </row>
    <row r="54" spans="1:12" ht="36.75" customHeight="1">
      <c r="A54" s="2">
        <v>12</v>
      </c>
      <c r="B54" s="3" t="s">
        <v>64</v>
      </c>
      <c r="C54" s="67"/>
      <c r="D54" s="60"/>
      <c r="E54" s="60"/>
      <c r="F54" s="61" t="s">
        <v>7</v>
      </c>
      <c r="G54" s="62">
        <v>20</v>
      </c>
      <c r="H54" s="63"/>
      <c r="I54" s="64">
        <v>0.08</v>
      </c>
      <c r="J54" s="65">
        <f t="shared" si="14"/>
        <v>0</v>
      </c>
      <c r="K54" s="65">
        <f t="shared" si="15"/>
        <v>0</v>
      </c>
      <c r="L54" s="78">
        <f t="shared" si="11"/>
        <v>0</v>
      </c>
    </row>
    <row r="55" spans="1:12" ht="54.75" customHeight="1">
      <c r="A55" s="2">
        <v>13</v>
      </c>
      <c r="B55" s="3" t="s">
        <v>41</v>
      </c>
      <c r="C55" s="48"/>
      <c r="D55" s="5"/>
      <c r="E55" s="5"/>
      <c r="F55" s="41" t="s">
        <v>7</v>
      </c>
      <c r="G55" s="14">
        <v>300</v>
      </c>
      <c r="H55" s="15"/>
      <c r="I55" s="16">
        <v>0.08</v>
      </c>
      <c r="J55" s="17">
        <f t="shared" si="14"/>
        <v>0</v>
      </c>
      <c r="K55" s="17">
        <f t="shared" si="15"/>
        <v>0</v>
      </c>
      <c r="L55" s="78">
        <f t="shared" si="11"/>
        <v>0</v>
      </c>
    </row>
    <row r="56" spans="1:12" ht="30.75" customHeight="1">
      <c r="A56" s="2">
        <v>14</v>
      </c>
      <c r="B56" s="3" t="s">
        <v>42</v>
      </c>
      <c r="C56" s="48"/>
      <c r="D56" s="5"/>
      <c r="E56" s="5"/>
      <c r="F56" s="5" t="s">
        <v>8</v>
      </c>
      <c r="G56" s="14">
        <v>6</v>
      </c>
      <c r="H56" s="15"/>
      <c r="I56" s="16">
        <v>0.08</v>
      </c>
      <c r="J56" s="17">
        <f t="shared" si="14"/>
        <v>0</v>
      </c>
      <c r="K56" s="17">
        <f t="shared" si="15"/>
        <v>0</v>
      </c>
      <c r="L56" s="78">
        <f t="shared" si="11"/>
        <v>0</v>
      </c>
    </row>
    <row r="57" spans="1:12" ht="33" customHeight="1">
      <c r="A57" s="2">
        <v>15</v>
      </c>
      <c r="B57" s="3" t="s">
        <v>65</v>
      </c>
      <c r="C57" s="5"/>
      <c r="D57" s="5"/>
      <c r="E57" s="5"/>
      <c r="F57" s="5" t="s">
        <v>8</v>
      </c>
      <c r="G57" s="14">
        <v>648</v>
      </c>
      <c r="H57" s="15"/>
      <c r="I57" s="16">
        <v>0.08</v>
      </c>
      <c r="J57" s="17">
        <f t="shared" si="14"/>
        <v>0</v>
      </c>
      <c r="K57" s="17">
        <f t="shared" si="15"/>
        <v>0</v>
      </c>
      <c r="L57" s="78">
        <f t="shared" si="11"/>
        <v>0</v>
      </c>
    </row>
    <row r="58" spans="1:12" ht="33" customHeight="1">
      <c r="A58" s="2">
        <v>16</v>
      </c>
      <c r="B58" s="32" t="s">
        <v>66</v>
      </c>
      <c r="C58" s="66"/>
      <c r="D58" s="31"/>
      <c r="E58" s="31"/>
      <c r="F58" s="31" t="s">
        <v>8</v>
      </c>
      <c r="G58" s="33">
        <v>648</v>
      </c>
      <c r="H58" s="52"/>
      <c r="I58" s="34">
        <v>0.08</v>
      </c>
      <c r="J58" s="35">
        <f t="shared" si="14"/>
        <v>0</v>
      </c>
      <c r="K58" s="35">
        <f t="shared" si="15"/>
        <v>0</v>
      </c>
      <c r="L58" s="78">
        <f t="shared" si="11"/>
        <v>0</v>
      </c>
    </row>
    <row r="59" spans="1:12" ht="48" customHeight="1">
      <c r="A59" s="2">
        <v>17</v>
      </c>
      <c r="B59" s="3" t="s">
        <v>67</v>
      </c>
      <c r="C59" s="48"/>
      <c r="D59" s="5"/>
      <c r="E59" s="5"/>
      <c r="F59" s="5" t="s">
        <v>8</v>
      </c>
      <c r="G59" s="14">
        <v>50</v>
      </c>
      <c r="H59" s="1"/>
      <c r="I59" s="16">
        <v>0.08</v>
      </c>
      <c r="J59" s="17">
        <f t="shared" si="14"/>
        <v>0</v>
      </c>
      <c r="K59" s="17">
        <f t="shared" si="15"/>
        <v>0</v>
      </c>
      <c r="L59" s="78">
        <f t="shared" si="11"/>
        <v>0</v>
      </c>
    </row>
    <row r="60" spans="1:12" ht="33" customHeight="1">
      <c r="A60" s="2">
        <v>18</v>
      </c>
      <c r="B60" s="3" t="s">
        <v>68</v>
      </c>
      <c r="C60" s="48"/>
      <c r="D60" s="5"/>
      <c r="E60" s="5"/>
      <c r="F60" s="5" t="s">
        <v>8</v>
      </c>
      <c r="G60" s="14">
        <v>408</v>
      </c>
      <c r="H60" s="1"/>
      <c r="I60" s="16">
        <v>0.08</v>
      </c>
      <c r="J60" s="17">
        <f t="shared" si="14"/>
        <v>0</v>
      </c>
      <c r="K60" s="17">
        <f t="shared" si="15"/>
        <v>0</v>
      </c>
      <c r="L60" s="78">
        <f t="shared" si="11"/>
        <v>0</v>
      </c>
    </row>
    <row r="61" spans="1:12" ht="33" customHeight="1">
      <c r="A61" s="2">
        <v>19</v>
      </c>
      <c r="B61" s="3" t="s">
        <v>69</v>
      </c>
      <c r="C61" s="48"/>
      <c r="D61" s="5"/>
      <c r="E61" s="5"/>
      <c r="F61" s="5" t="s">
        <v>8</v>
      </c>
      <c r="G61" s="14">
        <v>300</v>
      </c>
      <c r="H61" s="1"/>
      <c r="I61" s="16">
        <v>0.08</v>
      </c>
      <c r="J61" s="17">
        <f t="shared" si="14"/>
        <v>0</v>
      </c>
      <c r="K61" s="17">
        <f t="shared" si="15"/>
        <v>0</v>
      </c>
      <c r="L61" s="78">
        <f t="shared" si="11"/>
        <v>0</v>
      </c>
    </row>
    <row r="62" spans="1:12" ht="33" customHeight="1">
      <c r="A62" s="2">
        <v>20</v>
      </c>
      <c r="B62" s="3" t="s">
        <v>70</v>
      </c>
      <c r="C62" s="48"/>
      <c r="D62" s="5"/>
      <c r="E62" s="5"/>
      <c r="F62" s="5" t="s">
        <v>8</v>
      </c>
      <c r="G62" s="14">
        <v>204</v>
      </c>
      <c r="H62" s="1"/>
      <c r="I62" s="16">
        <v>0.08</v>
      </c>
      <c r="J62" s="17">
        <f t="shared" si="14"/>
        <v>0</v>
      </c>
      <c r="K62" s="17">
        <f t="shared" si="15"/>
        <v>0</v>
      </c>
      <c r="L62" s="78">
        <f t="shared" si="11"/>
        <v>0</v>
      </c>
    </row>
    <row r="63" spans="1:12" ht="33" customHeight="1">
      <c r="A63" s="2">
        <v>21</v>
      </c>
      <c r="B63" s="3" t="s">
        <v>71</v>
      </c>
      <c r="C63" s="68"/>
      <c r="D63" s="21"/>
      <c r="E63" s="21"/>
      <c r="F63" s="5" t="s">
        <v>8</v>
      </c>
      <c r="G63" s="49">
        <v>300</v>
      </c>
      <c r="H63" s="50"/>
      <c r="I63" s="51">
        <v>0.08</v>
      </c>
      <c r="J63" s="17">
        <f t="shared" si="14"/>
        <v>0</v>
      </c>
      <c r="K63" s="17">
        <f t="shared" si="15"/>
        <v>0</v>
      </c>
      <c r="L63" s="78">
        <f t="shared" si="11"/>
        <v>0</v>
      </c>
    </row>
    <row r="64" spans="1:12" ht="38.25" customHeight="1">
      <c r="A64" s="2">
        <v>22</v>
      </c>
      <c r="B64" s="3" t="s">
        <v>72</v>
      </c>
      <c r="C64" s="68"/>
      <c r="D64" s="21"/>
      <c r="E64" s="21"/>
      <c r="F64" s="5" t="s">
        <v>8</v>
      </c>
      <c r="G64" s="49">
        <v>350</v>
      </c>
      <c r="H64" s="50"/>
      <c r="I64" s="51">
        <v>0.08</v>
      </c>
      <c r="J64" s="17">
        <f t="shared" si="14"/>
        <v>0</v>
      </c>
      <c r="K64" s="17">
        <f t="shared" si="15"/>
        <v>0</v>
      </c>
      <c r="L64" s="78">
        <f t="shared" si="11"/>
        <v>0</v>
      </c>
    </row>
    <row r="65" spans="1:12" ht="33" customHeight="1">
      <c r="A65" s="2">
        <v>23</v>
      </c>
      <c r="B65" s="3" t="s">
        <v>73</v>
      </c>
      <c r="C65" s="68"/>
      <c r="D65" s="21"/>
      <c r="E65" s="21"/>
      <c r="F65" s="21" t="s">
        <v>8</v>
      </c>
      <c r="G65" s="49">
        <v>204</v>
      </c>
      <c r="H65" s="50"/>
      <c r="I65" s="51">
        <v>0.08</v>
      </c>
      <c r="J65" s="17">
        <f t="shared" si="14"/>
        <v>0</v>
      </c>
      <c r="K65" s="17">
        <f t="shared" si="15"/>
        <v>0</v>
      </c>
      <c r="L65" s="78">
        <f t="shared" si="11"/>
        <v>0</v>
      </c>
    </row>
    <row r="66" spans="1:12" ht="33" customHeight="1">
      <c r="A66" s="2">
        <v>24</v>
      </c>
      <c r="B66" s="3" t="s">
        <v>74</v>
      </c>
      <c r="C66" s="69"/>
      <c r="D66" s="44"/>
      <c r="E66" s="44"/>
      <c r="F66" s="44" t="s">
        <v>7</v>
      </c>
      <c r="G66" s="45">
        <v>48</v>
      </c>
      <c r="H66" s="46"/>
      <c r="I66" s="47">
        <v>0.08</v>
      </c>
      <c r="J66" s="17">
        <f t="shared" si="14"/>
        <v>0</v>
      </c>
      <c r="K66" s="17">
        <f t="shared" si="15"/>
        <v>0</v>
      </c>
      <c r="L66" s="78">
        <f t="shared" si="11"/>
        <v>0</v>
      </c>
    </row>
    <row r="67" spans="1:12" ht="33" customHeight="1">
      <c r="A67" s="2">
        <v>25</v>
      </c>
      <c r="B67" s="3" t="s">
        <v>75</v>
      </c>
      <c r="C67" s="66"/>
      <c r="D67" s="31"/>
      <c r="E67" s="31"/>
      <c r="F67" s="31" t="s">
        <v>8</v>
      </c>
      <c r="G67" s="33">
        <v>12</v>
      </c>
      <c r="H67" s="52"/>
      <c r="I67" s="34">
        <v>0.08</v>
      </c>
      <c r="J67" s="17">
        <f t="shared" si="14"/>
        <v>0</v>
      </c>
      <c r="K67" s="17">
        <f t="shared" si="15"/>
        <v>0</v>
      </c>
      <c r="L67" s="78">
        <f t="shared" si="11"/>
        <v>0</v>
      </c>
    </row>
    <row r="68" spans="1:12" ht="33" customHeight="1">
      <c r="A68" s="2">
        <v>26</v>
      </c>
      <c r="B68" s="3" t="s">
        <v>46</v>
      </c>
      <c r="C68" s="48"/>
      <c r="D68" s="5"/>
      <c r="E68" s="5"/>
      <c r="F68" s="5" t="s">
        <v>8</v>
      </c>
      <c r="G68" s="14">
        <v>1000</v>
      </c>
      <c r="H68" s="1"/>
      <c r="I68" s="16">
        <v>0.08</v>
      </c>
      <c r="J68" s="17">
        <f t="shared" si="14"/>
        <v>0</v>
      </c>
      <c r="K68" s="17">
        <f t="shared" si="15"/>
        <v>0</v>
      </c>
      <c r="L68" s="78">
        <f t="shared" si="11"/>
        <v>0</v>
      </c>
    </row>
    <row r="69" spans="1:12" ht="33" customHeight="1">
      <c r="A69" s="2">
        <v>27</v>
      </c>
      <c r="B69" s="3" t="s">
        <v>76</v>
      </c>
      <c r="C69" s="48"/>
      <c r="D69" s="5"/>
      <c r="E69" s="5"/>
      <c r="F69" s="5" t="s">
        <v>8</v>
      </c>
      <c r="G69" s="14">
        <v>144</v>
      </c>
      <c r="H69" s="1"/>
      <c r="I69" s="16">
        <v>0.08</v>
      </c>
      <c r="J69" s="17">
        <f t="shared" si="14"/>
        <v>0</v>
      </c>
      <c r="K69" s="17">
        <f t="shared" si="15"/>
        <v>0</v>
      </c>
      <c r="L69" s="78">
        <f t="shared" si="11"/>
        <v>0</v>
      </c>
    </row>
    <row r="70" spans="1:12" ht="25.5" customHeight="1">
      <c r="A70" s="86" t="s">
        <v>13</v>
      </c>
      <c r="B70" s="87"/>
      <c r="C70" s="87"/>
      <c r="D70" s="87"/>
      <c r="E70" s="87"/>
      <c r="F70" s="87"/>
      <c r="G70" s="87"/>
      <c r="H70" s="87"/>
      <c r="I70" s="87"/>
      <c r="J70" s="87"/>
      <c r="K70" s="71">
        <f>SUM(K43:K69)</f>
        <v>0</v>
      </c>
      <c r="L70" s="71">
        <f>SUM(L43:L69)</f>
        <v>0</v>
      </c>
    </row>
    <row r="71" spans="1:12" ht="18" customHeight="1">
      <c r="A71" s="128"/>
      <c r="B71" s="131" t="s">
        <v>82</v>
      </c>
      <c r="C71" s="131"/>
      <c r="D71" s="131"/>
      <c r="E71" s="131"/>
      <c r="F71" s="131"/>
      <c r="G71" s="131"/>
      <c r="H71" s="131"/>
      <c r="I71" s="131"/>
      <c r="J71" s="131"/>
      <c r="K71" s="131"/>
      <c r="L71" s="131"/>
    </row>
    <row r="72" spans="1:12" ht="66.75" customHeight="1">
      <c r="A72" s="5">
        <v>1</v>
      </c>
      <c r="B72" s="3" t="s">
        <v>47</v>
      </c>
      <c r="C72" s="5"/>
      <c r="D72" s="5"/>
      <c r="E72" s="5"/>
      <c r="F72" s="5" t="s">
        <v>8</v>
      </c>
      <c r="G72" s="14">
        <v>80</v>
      </c>
      <c r="H72" s="15"/>
      <c r="I72" s="16">
        <v>0.08</v>
      </c>
      <c r="J72" s="17">
        <f t="shared" ref="J72:J73" si="16">H72*(1+I72)</f>
        <v>0</v>
      </c>
      <c r="K72" s="17">
        <f t="shared" ref="K72:K73" si="17">G72*H72</f>
        <v>0</v>
      </c>
      <c r="L72" s="78">
        <f t="shared" ref="L72:L77" si="18">(K72*I72)+K72</f>
        <v>0</v>
      </c>
    </row>
    <row r="73" spans="1:12" ht="33" customHeight="1">
      <c r="A73" s="5">
        <v>2</v>
      </c>
      <c r="B73" s="3" t="s">
        <v>48</v>
      </c>
      <c r="C73" s="5"/>
      <c r="D73" s="5"/>
      <c r="E73" s="5"/>
      <c r="F73" s="5" t="s">
        <v>8</v>
      </c>
      <c r="G73" s="14">
        <v>2500</v>
      </c>
      <c r="H73" s="15"/>
      <c r="I73" s="16">
        <v>0.08</v>
      </c>
      <c r="J73" s="17">
        <f t="shared" si="16"/>
        <v>0</v>
      </c>
      <c r="K73" s="17">
        <f t="shared" si="17"/>
        <v>0</v>
      </c>
      <c r="L73" s="78">
        <f t="shared" si="18"/>
        <v>0</v>
      </c>
    </row>
    <row r="74" spans="1:12" ht="33" customHeight="1">
      <c r="A74" s="5">
        <v>3</v>
      </c>
      <c r="B74" s="3" t="s">
        <v>49</v>
      </c>
      <c r="C74" s="5"/>
      <c r="D74" s="5"/>
      <c r="E74" s="5"/>
      <c r="F74" s="5" t="s">
        <v>8</v>
      </c>
      <c r="G74" s="14">
        <v>2500</v>
      </c>
      <c r="H74" s="15"/>
      <c r="I74" s="16">
        <v>0.08</v>
      </c>
      <c r="J74" s="17">
        <f t="shared" ref="J74:J75" si="19">H74*(1+I74)</f>
        <v>0</v>
      </c>
      <c r="K74" s="17">
        <f t="shared" ref="K74:K75" si="20">G74*H74</f>
        <v>0</v>
      </c>
      <c r="L74" s="78">
        <f t="shared" si="18"/>
        <v>0</v>
      </c>
    </row>
    <row r="75" spans="1:12" ht="33" customHeight="1">
      <c r="A75" s="5">
        <v>4</v>
      </c>
      <c r="B75" s="3" t="s">
        <v>77</v>
      </c>
      <c r="C75" s="5"/>
      <c r="D75" s="5"/>
      <c r="E75" s="5"/>
      <c r="F75" s="5" t="s">
        <v>8</v>
      </c>
      <c r="G75" s="14">
        <v>50</v>
      </c>
      <c r="H75" s="15"/>
      <c r="I75" s="16">
        <v>0.08</v>
      </c>
      <c r="J75" s="17">
        <f t="shared" si="19"/>
        <v>0</v>
      </c>
      <c r="K75" s="17">
        <f t="shared" si="20"/>
        <v>0</v>
      </c>
      <c r="L75" s="78">
        <f t="shared" si="18"/>
        <v>0</v>
      </c>
    </row>
    <row r="76" spans="1:12" ht="38.25" customHeight="1">
      <c r="A76" s="5">
        <v>5</v>
      </c>
      <c r="B76" s="3" t="s">
        <v>78</v>
      </c>
      <c r="C76" s="5"/>
      <c r="D76" s="5"/>
      <c r="E76" s="5"/>
      <c r="F76" s="5" t="s">
        <v>8</v>
      </c>
      <c r="G76" s="14">
        <v>50</v>
      </c>
      <c r="H76" s="15"/>
      <c r="I76" s="16">
        <v>0.08</v>
      </c>
      <c r="J76" s="17">
        <f t="shared" ref="J76:J77" si="21">H76*(1+I76)</f>
        <v>0</v>
      </c>
      <c r="K76" s="17">
        <f t="shared" ref="K76:K77" si="22">G76*H76</f>
        <v>0</v>
      </c>
      <c r="L76" s="78">
        <f t="shared" si="18"/>
        <v>0</v>
      </c>
    </row>
    <row r="77" spans="1:12" ht="33" customHeight="1">
      <c r="A77" s="5">
        <v>6</v>
      </c>
      <c r="B77" s="3" t="s">
        <v>79</v>
      </c>
      <c r="C77" s="5"/>
      <c r="D77" s="5"/>
      <c r="E77" s="5"/>
      <c r="F77" s="5" t="s">
        <v>8</v>
      </c>
      <c r="G77" s="14">
        <v>30</v>
      </c>
      <c r="H77" s="15"/>
      <c r="I77" s="16">
        <v>0.08</v>
      </c>
      <c r="J77" s="17">
        <f t="shared" si="21"/>
        <v>0</v>
      </c>
      <c r="K77" s="17">
        <f t="shared" si="22"/>
        <v>0</v>
      </c>
      <c r="L77" s="78">
        <f t="shared" si="18"/>
        <v>0</v>
      </c>
    </row>
    <row r="78" spans="1:12" ht="15.75">
      <c r="A78" s="86" t="s">
        <v>13</v>
      </c>
      <c r="B78" s="82"/>
      <c r="C78" s="82"/>
      <c r="D78" s="82"/>
      <c r="E78" s="82"/>
      <c r="F78" s="82"/>
      <c r="G78" s="82"/>
      <c r="H78" s="82"/>
      <c r="I78" s="82"/>
      <c r="J78" s="82"/>
      <c r="K78" s="76">
        <f>SUM(K72:K77)</f>
        <v>0</v>
      </c>
      <c r="L78" s="76">
        <f>SUM(L72:L77)</f>
        <v>0</v>
      </c>
    </row>
    <row r="79" spans="1:12" ht="18" customHeight="1">
      <c r="A79" s="128"/>
      <c r="B79" s="129" t="s">
        <v>83</v>
      </c>
      <c r="C79" s="129"/>
      <c r="D79" s="129"/>
      <c r="E79" s="129"/>
      <c r="F79" s="129"/>
      <c r="G79" s="129"/>
      <c r="H79" s="129"/>
      <c r="I79" s="129"/>
      <c r="J79" s="129"/>
      <c r="K79" s="129"/>
      <c r="L79" s="129"/>
    </row>
    <row r="80" spans="1:12" ht="54.75" customHeight="1">
      <c r="A80" s="5">
        <v>1</v>
      </c>
      <c r="B80" s="3" t="s">
        <v>19</v>
      </c>
      <c r="C80" s="5"/>
      <c r="D80" s="5"/>
      <c r="E80" s="5"/>
      <c r="F80" s="5" t="s">
        <v>8</v>
      </c>
      <c r="G80" s="14">
        <v>5</v>
      </c>
      <c r="H80" s="15"/>
      <c r="I80" s="16">
        <v>0.08</v>
      </c>
      <c r="J80" s="17">
        <f>H80*(1+I80)</f>
        <v>0</v>
      </c>
      <c r="K80" s="17">
        <f>G80*H80</f>
        <v>0</v>
      </c>
      <c r="L80" s="78">
        <f t="shared" ref="L80:L82" si="23">(K80*I80)+K80</f>
        <v>0</v>
      </c>
    </row>
    <row r="81" spans="1:12" ht="51.75" customHeight="1">
      <c r="A81" s="5">
        <v>2</v>
      </c>
      <c r="B81" s="3" t="s">
        <v>20</v>
      </c>
      <c r="C81" s="5"/>
      <c r="D81" s="5"/>
      <c r="E81" s="5"/>
      <c r="F81" s="5" t="s">
        <v>8</v>
      </c>
      <c r="G81" s="14">
        <v>5</v>
      </c>
      <c r="H81" s="15"/>
      <c r="I81" s="16">
        <v>0.08</v>
      </c>
      <c r="J81" s="17">
        <f>H81*(1+I81)</f>
        <v>0</v>
      </c>
      <c r="K81" s="17">
        <f>G81*H81</f>
        <v>0</v>
      </c>
      <c r="L81" s="78">
        <f t="shared" si="23"/>
        <v>0</v>
      </c>
    </row>
    <row r="82" spans="1:12" ht="54.75" customHeight="1">
      <c r="A82" s="5">
        <v>3</v>
      </c>
      <c r="B82" s="3" t="s">
        <v>28</v>
      </c>
      <c r="C82" s="5"/>
      <c r="D82" s="5"/>
      <c r="E82" s="5"/>
      <c r="F82" s="5" t="s">
        <v>8</v>
      </c>
      <c r="G82" s="14">
        <v>5</v>
      </c>
      <c r="H82" s="15"/>
      <c r="I82" s="16">
        <v>0.08</v>
      </c>
      <c r="J82" s="17">
        <f>H82*(1+I82)</f>
        <v>0</v>
      </c>
      <c r="K82" s="17">
        <f>G82*H82</f>
        <v>0</v>
      </c>
      <c r="L82" s="78">
        <f t="shared" si="23"/>
        <v>0</v>
      </c>
    </row>
    <row r="83" spans="1:12" ht="16.5" customHeight="1">
      <c r="A83" s="81" t="s">
        <v>13</v>
      </c>
      <c r="B83" s="82"/>
      <c r="C83" s="82"/>
      <c r="D83" s="82"/>
      <c r="E83" s="82"/>
      <c r="F83" s="82"/>
      <c r="G83" s="82"/>
      <c r="H83" s="82"/>
      <c r="I83" s="82"/>
      <c r="J83" s="82"/>
      <c r="K83" s="38">
        <f>SUM(K80:K82)</f>
        <v>0</v>
      </c>
      <c r="L83" s="18">
        <f>SUM(L80:L82)</f>
        <v>0</v>
      </c>
    </row>
    <row r="84" spans="1:12" ht="18" customHeight="1">
      <c r="A84" s="109"/>
      <c r="B84" s="134" t="s">
        <v>95</v>
      </c>
      <c r="C84" s="134"/>
      <c r="D84" s="134"/>
      <c r="E84" s="134"/>
      <c r="F84" s="134"/>
      <c r="G84" s="134"/>
      <c r="H84" s="134"/>
      <c r="I84" s="134"/>
      <c r="J84" s="134"/>
      <c r="K84" s="134"/>
      <c r="L84" s="135"/>
    </row>
    <row r="85" spans="1:12" ht="45.75" customHeight="1">
      <c r="A85" s="5">
        <v>1</v>
      </c>
      <c r="B85" s="3" t="s">
        <v>21</v>
      </c>
      <c r="C85" s="5"/>
      <c r="D85" s="5"/>
      <c r="E85" s="5"/>
      <c r="F85" s="5" t="s">
        <v>8</v>
      </c>
      <c r="G85" s="14">
        <v>5</v>
      </c>
      <c r="H85" s="15"/>
      <c r="I85" s="16">
        <v>0.08</v>
      </c>
      <c r="J85" s="17">
        <f>H85*(1+I85)</f>
        <v>0</v>
      </c>
      <c r="K85" s="18">
        <f>G85*H85</f>
        <v>0</v>
      </c>
      <c r="L85" s="78">
        <f t="shared" ref="L85" si="24">(K85*I85)+K85</f>
        <v>0</v>
      </c>
    </row>
    <row r="86" spans="1:12" ht="18" customHeight="1">
      <c r="A86" s="109"/>
      <c r="B86" s="134" t="s">
        <v>103</v>
      </c>
      <c r="C86" s="134"/>
      <c r="D86" s="134"/>
      <c r="E86" s="134"/>
      <c r="F86" s="134"/>
      <c r="G86" s="134"/>
      <c r="H86" s="134"/>
      <c r="I86" s="134"/>
      <c r="J86" s="134"/>
      <c r="K86" s="134"/>
      <c r="L86" s="135"/>
    </row>
    <row r="87" spans="1:12" ht="38.25" customHeight="1" thickBot="1">
      <c r="A87" s="5">
        <v>1</v>
      </c>
      <c r="B87" s="3" t="s">
        <v>104</v>
      </c>
      <c r="C87" s="5"/>
      <c r="D87" s="5"/>
      <c r="E87" s="5"/>
      <c r="F87" s="5" t="s">
        <v>57</v>
      </c>
      <c r="G87" s="14">
        <v>250</v>
      </c>
      <c r="H87" s="15"/>
      <c r="I87" s="16">
        <v>0.08</v>
      </c>
      <c r="J87" s="17">
        <f>H87*(1+I87)</f>
        <v>0</v>
      </c>
      <c r="K87" s="18">
        <f>G87*H87</f>
        <v>0</v>
      </c>
      <c r="L87" s="78">
        <f t="shared" ref="L87" si="25">(K87*I87)+K87</f>
        <v>0</v>
      </c>
    </row>
    <row r="88" spans="1:12" ht="18" customHeight="1">
      <c r="A88" s="133"/>
      <c r="B88" s="132" t="s">
        <v>96</v>
      </c>
      <c r="C88" s="132"/>
      <c r="D88" s="132"/>
      <c r="E88" s="132"/>
      <c r="F88" s="132"/>
      <c r="G88" s="132"/>
      <c r="H88" s="132"/>
      <c r="I88" s="132"/>
      <c r="J88" s="132"/>
      <c r="K88" s="132"/>
      <c r="L88" s="132"/>
    </row>
    <row r="89" spans="1:12" ht="43.5" customHeight="1">
      <c r="A89" s="5">
        <v>1</v>
      </c>
      <c r="B89" s="3" t="s">
        <v>23</v>
      </c>
      <c r="C89" s="5"/>
      <c r="D89" s="5"/>
      <c r="E89" s="5"/>
      <c r="F89" s="5" t="s">
        <v>8</v>
      </c>
      <c r="G89" s="14">
        <v>4</v>
      </c>
      <c r="H89" s="15"/>
      <c r="I89" s="16">
        <v>0.08</v>
      </c>
      <c r="J89" s="17">
        <f>H89*(1+I89)</f>
        <v>0</v>
      </c>
      <c r="K89" s="17">
        <f>G89*H89</f>
        <v>0</v>
      </c>
      <c r="L89" s="78">
        <f t="shared" ref="L89:L90" si="26">(K89*I89)+K89</f>
        <v>0</v>
      </c>
    </row>
    <row r="90" spans="1:12" ht="42.75" customHeight="1">
      <c r="A90" s="5">
        <v>2</v>
      </c>
      <c r="B90" s="3" t="s">
        <v>58</v>
      </c>
      <c r="C90" s="5"/>
      <c r="D90" s="5"/>
      <c r="E90" s="5"/>
      <c r="F90" s="5" t="s">
        <v>57</v>
      </c>
      <c r="G90" s="14">
        <v>2</v>
      </c>
      <c r="H90" s="15"/>
      <c r="I90" s="16">
        <v>0.08</v>
      </c>
      <c r="J90" s="17">
        <f>H90*(1+I90)</f>
        <v>0</v>
      </c>
      <c r="K90" s="17">
        <f>G90*H90</f>
        <v>0</v>
      </c>
      <c r="L90" s="78">
        <f t="shared" si="26"/>
        <v>0</v>
      </c>
    </row>
    <row r="91" spans="1:12" ht="15.75" customHeight="1">
      <c r="A91" s="81" t="s">
        <v>13</v>
      </c>
      <c r="B91" s="82"/>
      <c r="C91" s="82"/>
      <c r="D91" s="82"/>
      <c r="E91" s="82"/>
      <c r="F91" s="82"/>
      <c r="G91" s="82"/>
      <c r="H91" s="82"/>
      <c r="I91" s="82"/>
      <c r="J91" s="82"/>
      <c r="K91" s="38">
        <f>SUM(K89:K90)</f>
        <v>0</v>
      </c>
      <c r="L91" s="18">
        <f>SUM(L89:L90)</f>
        <v>0</v>
      </c>
    </row>
    <row r="92" spans="1:12" ht="18" customHeight="1">
      <c r="A92" s="109"/>
      <c r="B92" s="131" t="s">
        <v>97</v>
      </c>
      <c r="C92" s="131"/>
      <c r="D92" s="131"/>
      <c r="E92" s="131"/>
      <c r="F92" s="131"/>
      <c r="G92" s="131"/>
      <c r="H92" s="131"/>
      <c r="I92" s="131"/>
      <c r="J92" s="131"/>
      <c r="K92" s="131"/>
      <c r="L92" s="131"/>
    </row>
    <row r="93" spans="1:12" ht="33">
      <c r="A93" s="5">
        <v>1</v>
      </c>
      <c r="B93" s="3" t="s">
        <v>25</v>
      </c>
      <c r="C93" s="5"/>
      <c r="D93" s="5"/>
      <c r="E93" s="5"/>
      <c r="F93" s="5" t="s">
        <v>8</v>
      </c>
      <c r="G93" s="14">
        <v>100</v>
      </c>
      <c r="H93" s="70"/>
      <c r="I93" s="16">
        <v>0.08</v>
      </c>
      <c r="J93" s="17">
        <f>H93*(1+I93)</f>
        <v>0</v>
      </c>
      <c r="K93" s="17">
        <f>G93*H93</f>
        <v>0</v>
      </c>
      <c r="L93" s="78">
        <f t="shared" ref="L93:L95" si="27">(K93*I93)+K93</f>
        <v>0</v>
      </c>
    </row>
    <row r="94" spans="1:12" ht="35.25" customHeight="1">
      <c r="A94" s="31">
        <v>2</v>
      </c>
      <c r="B94" s="32" t="s">
        <v>26</v>
      </c>
      <c r="C94" s="31"/>
      <c r="D94" s="31"/>
      <c r="E94" s="31"/>
      <c r="F94" s="31" t="s">
        <v>8</v>
      </c>
      <c r="G94" s="33">
        <v>10</v>
      </c>
      <c r="H94" s="52"/>
      <c r="I94" s="34">
        <v>0.08</v>
      </c>
      <c r="J94" s="35">
        <f>H94*(1+I94)</f>
        <v>0</v>
      </c>
      <c r="K94" s="35">
        <f>G94*H94</f>
        <v>0</v>
      </c>
      <c r="L94" s="78">
        <f t="shared" si="27"/>
        <v>0</v>
      </c>
    </row>
    <row r="95" spans="1:12" ht="62.25" customHeight="1">
      <c r="A95" s="5">
        <v>3</v>
      </c>
      <c r="B95" s="3" t="s">
        <v>27</v>
      </c>
      <c r="C95" s="5"/>
      <c r="D95" s="5"/>
      <c r="E95" s="5"/>
      <c r="F95" s="5" t="s">
        <v>8</v>
      </c>
      <c r="G95" s="14">
        <v>1</v>
      </c>
      <c r="H95" s="1"/>
      <c r="I95" s="16">
        <v>0.08</v>
      </c>
      <c r="J95" s="17">
        <f>H95*(1+I95)</f>
        <v>0</v>
      </c>
      <c r="K95" s="17">
        <f>G95*H95</f>
        <v>0</v>
      </c>
      <c r="L95" s="78">
        <f t="shared" si="27"/>
        <v>0</v>
      </c>
    </row>
    <row r="96" spans="1:12" ht="15.75" customHeight="1">
      <c r="A96" s="81" t="s">
        <v>13</v>
      </c>
      <c r="B96" s="82"/>
      <c r="C96" s="82"/>
      <c r="D96" s="82"/>
      <c r="E96" s="82"/>
      <c r="F96" s="82"/>
      <c r="G96" s="82"/>
      <c r="H96" s="82"/>
      <c r="I96" s="82"/>
      <c r="J96" s="82"/>
      <c r="K96" s="38">
        <f>SUM(K93:K95)</f>
        <v>0</v>
      </c>
      <c r="L96" s="38">
        <f>SUM(L93:L95)</f>
        <v>0</v>
      </c>
    </row>
    <row r="97" spans="1:12" ht="18" customHeight="1">
      <c r="A97" s="75"/>
      <c r="B97" s="77" t="s">
        <v>98</v>
      </c>
      <c r="C97" s="9"/>
      <c r="D97" s="9"/>
      <c r="E97" s="9"/>
      <c r="F97" s="9"/>
      <c r="G97" s="9"/>
      <c r="H97" s="10"/>
      <c r="I97" s="9"/>
      <c r="J97" s="11"/>
      <c r="K97" s="9"/>
      <c r="L97" s="48"/>
    </row>
    <row r="98" spans="1:12" ht="87" customHeight="1">
      <c r="A98" s="5">
        <v>1</v>
      </c>
      <c r="B98" s="3" t="s">
        <v>55</v>
      </c>
      <c r="C98" s="5"/>
      <c r="D98" s="5"/>
      <c r="E98" s="5"/>
      <c r="F98" s="5" t="s">
        <v>8</v>
      </c>
      <c r="G98" s="14">
        <v>300</v>
      </c>
      <c r="H98" s="70"/>
      <c r="I98" s="16">
        <v>0.08</v>
      </c>
      <c r="J98" s="17">
        <f>H98*(1+I98)</f>
        <v>0</v>
      </c>
      <c r="K98" s="17">
        <f>G98*H98</f>
        <v>0</v>
      </c>
      <c r="L98" s="80">
        <f t="shared" ref="L98" si="28">(K98*I98)+K98</f>
        <v>0</v>
      </c>
    </row>
    <row r="99" spans="1:12" ht="15.75" customHeight="1">
      <c r="A99" s="86" t="s">
        <v>13</v>
      </c>
      <c r="B99" s="87"/>
      <c r="C99" s="87"/>
      <c r="D99" s="87"/>
      <c r="E99" s="87"/>
      <c r="F99" s="87"/>
      <c r="G99" s="87"/>
      <c r="H99" s="87"/>
      <c r="I99" s="87"/>
      <c r="J99" s="87"/>
      <c r="K99" s="125">
        <f>SUM(K98:K98)</f>
        <v>0</v>
      </c>
      <c r="L99" s="122">
        <f>SUM(L98:L98)</f>
        <v>0</v>
      </c>
    </row>
    <row r="100" spans="1:12" ht="18" customHeight="1">
      <c r="A100" s="128"/>
      <c r="B100" s="129" t="s">
        <v>99</v>
      </c>
      <c r="C100" s="129"/>
      <c r="D100" s="129"/>
      <c r="E100" s="129"/>
      <c r="F100" s="129"/>
      <c r="G100" s="129"/>
      <c r="H100" s="129"/>
      <c r="I100" s="129"/>
      <c r="J100" s="129"/>
      <c r="K100" s="129"/>
      <c r="L100" s="130"/>
    </row>
    <row r="101" spans="1:12" ht="33" customHeight="1">
      <c r="A101" s="37">
        <v>1</v>
      </c>
      <c r="B101" s="3" t="s">
        <v>56</v>
      </c>
      <c r="C101" s="66"/>
      <c r="D101" s="31"/>
      <c r="E101" s="31"/>
      <c r="F101" s="31" t="s">
        <v>8</v>
      </c>
      <c r="G101" s="33">
        <v>80</v>
      </c>
      <c r="H101" s="52"/>
      <c r="I101" s="34">
        <v>0.08</v>
      </c>
      <c r="J101" s="35">
        <f t="shared" ref="J101:J102" si="29">H101*(1+I101)</f>
        <v>0</v>
      </c>
      <c r="K101" s="35">
        <f t="shared" ref="K101:K102" si="30">G101*H101</f>
        <v>0</v>
      </c>
      <c r="L101" s="78">
        <f t="shared" ref="L101:L102" si="31">(K101*I101)+K101</f>
        <v>0</v>
      </c>
    </row>
    <row r="102" spans="1:12" ht="33" customHeight="1">
      <c r="A102" s="73">
        <v>2</v>
      </c>
      <c r="B102" s="3" t="s">
        <v>50</v>
      </c>
      <c r="C102" s="48"/>
      <c r="D102" s="5"/>
      <c r="E102" s="5"/>
      <c r="F102" s="5" t="s">
        <v>8</v>
      </c>
      <c r="G102" s="14">
        <v>10</v>
      </c>
      <c r="H102" s="1"/>
      <c r="I102" s="16">
        <v>0.08</v>
      </c>
      <c r="J102" s="17">
        <f t="shared" si="29"/>
        <v>0</v>
      </c>
      <c r="K102" s="17">
        <f t="shared" si="30"/>
        <v>0</v>
      </c>
      <c r="L102" s="78">
        <f t="shared" si="31"/>
        <v>0</v>
      </c>
    </row>
    <row r="103" spans="1:12" ht="18.75" customHeight="1">
      <c r="A103" s="86" t="s">
        <v>13</v>
      </c>
      <c r="B103" s="91"/>
      <c r="C103" s="91"/>
      <c r="D103" s="91"/>
      <c r="E103" s="91"/>
      <c r="F103" s="91"/>
      <c r="G103" s="91"/>
      <c r="H103" s="91"/>
      <c r="I103" s="91"/>
      <c r="J103" s="92"/>
      <c r="K103" s="71">
        <f>SUM(K101:K102)</f>
        <v>0</v>
      </c>
      <c r="L103" s="71">
        <f>SUM(L101:L102)</f>
        <v>0</v>
      </c>
    </row>
    <row r="104" spans="1:12" ht="26.25" customHeight="1">
      <c r="A104" s="128"/>
      <c r="B104" s="129" t="s">
        <v>100</v>
      </c>
      <c r="C104" s="129"/>
      <c r="D104" s="129"/>
      <c r="E104" s="129"/>
      <c r="F104" s="129"/>
      <c r="G104" s="129"/>
      <c r="H104" s="129"/>
      <c r="I104" s="129"/>
      <c r="J104" s="129"/>
      <c r="K104" s="129"/>
      <c r="L104" s="130"/>
    </row>
    <row r="105" spans="1:12" ht="33" customHeight="1">
      <c r="A105" s="31">
        <v>1</v>
      </c>
      <c r="B105" s="74" t="s">
        <v>51</v>
      </c>
      <c r="C105" s="31"/>
      <c r="D105" s="31"/>
      <c r="E105" s="31"/>
      <c r="F105" s="31" t="s">
        <v>8</v>
      </c>
      <c r="G105" s="33">
        <v>10</v>
      </c>
      <c r="H105" s="52"/>
      <c r="I105" s="34">
        <v>0.08</v>
      </c>
      <c r="J105" s="35">
        <f t="shared" ref="J105" si="32">H105*(1+I105)</f>
        <v>0</v>
      </c>
      <c r="K105" s="35">
        <f t="shared" ref="K105" si="33">G105*H105</f>
        <v>0</v>
      </c>
      <c r="L105" s="78">
        <f t="shared" ref="L105" si="34">(K105*I105)+K105</f>
        <v>0</v>
      </c>
    </row>
    <row r="106" spans="1:12" ht="15.75">
      <c r="A106" s="81"/>
      <c r="B106" s="82"/>
      <c r="C106" s="82"/>
      <c r="D106" s="82"/>
      <c r="E106" s="82"/>
      <c r="F106" s="82"/>
      <c r="G106" s="82"/>
      <c r="H106" s="82"/>
      <c r="I106" s="82"/>
      <c r="J106" s="82"/>
      <c r="K106" s="38">
        <f>SUM(K105:K105)</f>
        <v>0</v>
      </c>
      <c r="L106" s="38">
        <f>SUM(L105:L105)</f>
        <v>0</v>
      </c>
    </row>
    <row r="107" spans="1:12" ht="15.75" customHeight="1">
      <c r="A107" s="126"/>
      <c r="B107" s="127" t="s">
        <v>101</v>
      </c>
      <c r="C107" s="127"/>
      <c r="D107" s="127"/>
      <c r="E107" s="127"/>
      <c r="F107" s="127"/>
      <c r="G107" s="127"/>
      <c r="H107" s="127"/>
      <c r="I107" s="127"/>
      <c r="J107" s="127"/>
      <c r="K107" s="127"/>
      <c r="L107" s="127"/>
    </row>
    <row r="108" spans="1:12" ht="45" customHeight="1">
      <c r="A108" s="5">
        <v>3</v>
      </c>
      <c r="B108" s="3" t="s">
        <v>102</v>
      </c>
      <c r="C108" s="5"/>
      <c r="D108" s="5"/>
      <c r="E108" s="5"/>
      <c r="F108" s="5" t="s">
        <v>7</v>
      </c>
      <c r="G108" s="14">
        <v>7000</v>
      </c>
      <c r="H108" s="15"/>
      <c r="I108" s="16">
        <v>0.08</v>
      </c>
      <c r="J108" s="17">
        <f t="shared" ref="J108" si="35">H108*(1+I108)</f>
        <v>0</v>
      </c>
      <c r="K108" s="17">
        <f t="shared" ref="K108" si="36">G108*H108</f>
        <v>0</v>
      </c>
      <c r="L108" s="78">
        <f t="shared" ref="L108" si="37">(K108*I108)+K108</f>
        <v>0</v>
      </c>
    </row>
    <row r="109" spans="1:12" ht="17.25" thickBot="1">
      <c r="A109" s="40"/>
      <c r="C109" s="54"/>
      <c r="D109" s="54"/>
      <c r="E109" s="54"/>
      <c r="F109" s="54"/>
      <c r="G109" s="54"/>
      <c r="H109" s="55"/>
      <c r="I109" s="54"/>
      <c r="J109" s="54"/>
      <c r="K109" s="56"/>
      <c r="L109" s="56"/>
    </row>
    <row r="110" spans="1:12" ht="17.25" thickBot="1">
      <c r="H110" s="88" t="s">
        <v>24</v>
      </c>
      <c r="I110" s="89"/>
      <c r="J110" s="90"/>
      <c r="K110" s="58">
        <f>SUM(K8+K10+K12+K14+K16+K21+K23+K29+K32+K35+K39+K70+K78+K83+K85+K87+K91+K96+K99+K103+K106+K108)</f>
        <v>0</v>
      </c>
      <c r="L110" s="58">
        <f>SUM(L8+L10+L12+L14+L16+L21+L23+L29+L32+L35+L39+L70+L78+L83+L85+L87+L91+L96+L99+L103+L106+L108)</f>
        <v>0</v>
      </c>
    </row>
    <row r="114" spans="8:8">
      <c r="H114" s="137" t="s">
        <v>111</v>
      </c>
    </row>
  </sheetData>
  <mergeCells count="27">
    <mergeCell ref="B92:L92"/>
    <mergeCell ref="B100:L100"/>
    <mergeCell ref="B104:L104"/>
    <mergeCell ref="C3:E3"/>
    <mergeCell ref="H3:L3"/>
    <mergeCell ref="B107:L107"/>
    <mergeCell ref="A96:J96"/>
    <mergeCell ref="A99:J99"/>
    <mergeCell ref="H110:J110"/>
    <mergeCell ref="A103:J103"/>
    <mergeCell ref="A106:J106"/>
    <mergeCell ref="A70:J70"/>
    <mergeCell ref="A35:J35"/>
    <mergeCell ref="A78:J78"/>
    <mergeCell ref="A83:J83"/>
    <mergeCell ref="A91:J91"/>
    <mergeCell ref="B42:L42"/>
    <mergeCell ref="B71:L71"/>
    <mergeCell ref="B79:L79"/>
    <mergeCell ref="B84:L84"/>
    <mergeCell ref="B86:L86"/>
    <mergeCell ref="B88:L88"/>
    <mergeCell ref="A4:B4"/>
    <mergeCell ref="A29:J29"/>
    <mergeCell ref="A32:J32"/>
    <mergeCell ref="A39:J39"/>
    <mergeCell ref="H8:J8"/>
  </mergeCells>
  <phoneticPr fontId="0" type="noConversion"/>
  <pageMargins left="0.98425196850393704" right="0.59055118110236227" top="0.78740157480314965" bottom="0.59055118110236227" header="0.31496062992125984" footer="0.31496062992125984"/>
  <pageSetup paperSize="9" scale="70" fitToHeight="8" orientation="landscape" r:id="rId1"/>
  <headerFooter alignWithMargins="0">
    <oddHeader>&amp;L&amp;"Arial Narrow,Pogrubiony"&amp;12Sprawa 158/2024&amp;C&amp;"Arial Narrow,Pogrubiony"&amp;14FORMULARZ CENOWY&amp;R&amp;"Arial CE,Pogrubiony"&amp;12Załącznik nr 2 do SWZ</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Arkusz1!OLE_LINK1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cp:lastPrinted>2024-11-27T07:53:51Z</cp:lastPrinted>
  <dcterms:created xsi:type="dcterms:W3CDTF">1997-02-26T13:46:56Z</dcterms:created>
  <dcterms:modified xsi:type="dcterms:W3CDTF">2024-12-02T10:09:16Z</dcterms:modified>
</cp:coreProperties>
</file>