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720"/>
  </bookViews>
  <sheets>
    <sheet name="Arkusz1" sheetId="1" r:id="rId1"/>
  </sheets>
  <externalReferences>
    <externalReference r:id="rId2"/>
  </externalReference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0" i="1"/>
  <c r="Q9"/>
  <c r="C8"/>
  <c r="Q4"/>
  <c r="B4"/>
  <c r="C1" s="1"/>
  <c r="B11" l="1"/>
  <c r="A8" s="1"/>
  <c r="B5"/>
  <c r="A1" s="1"/>
</calcChain>
</file>

<file path=xl/sharedStrings.xml><?xml version="1.0" encoding="utf-8"?>
<sst xmlns="http://schemas.openxmlformats.org/spreadsheetml/2006/main" count="62" uniqueCount="56">
  <si>
    <t>L.p.</t>
  </si>
  <si>
    <t>Nazwa substancji czynnej</t>
  </si>
  <si>
    <t>Postać</t>
  </si>
  <si>
    <t>Dawka</t>
  </si>
  <si>
    <t>Zawartość opakowania</t>
  </si>
  <si>
    <t>Ilość opakowań 24 miesiące</t>
  </si>
  <si>
    <t>J.m.</t>
  </si>
  <si>
    <t xml:space="preserve">Nazwa  handlowa wycenionego leku, postać,dawka, ilość w opakowaniu </t>
  </si>
  <si>
    <t>Kod EAN lub inny kod odpowiadajacy kodowi EAN</t>
  </si>
  <si>
    <t>Cena netto</t>
  </si>
  <si>
    <t xml:space="preserve"> % VAT</t>
  </si>
  <si>
    <t>Cena brutto</t>
  </si>
  <si>
    <t>Wartość netto</t>
  </si>
  <si>
    <t>Wartość brutto</t>
  </si>
  <si>
    <t>Wysokość limitu finansowania</t>
  </si>
  <si>
    <t>Programy  Lekowe</t>
  </si>
  <si>
    <t>Ilość w prawie opcji +50% na okres 12 miesięcy</t>
  </si>
  <si>
    <t>Wartość opcja netto</t>
  </si>
  <si>
    <t>Wartość opcja brutto</t>
  </si>
  <si>
    <t>Wartość netto zam. podstaw. + opcja</t>
  </si>
  <si>
    <t>Wartość brutto zam. podstaw. + opcja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</si>
  <si>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</si>
  <si>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</si>
  <si>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</si>
  <si>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</si>
  <si>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</si>
  <si>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</si>
  <si>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</si>
  <si>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</si>
  <si>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</si>
  <si>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</si>
  <si>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</si>
  <si>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</si>
  <si>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</si>
  <si>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</si>
  <si>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</si>
  <si>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</si>
  <si>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</si>
  <si>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</si>
  <si>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</si>
  <si>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roztwór do wstrzykiwań</t>
  </si>
  <si>
    <t>162mg/ml</t>
  </si>
  <si>
    <t>4 amp.-strz.</t>
  </si>
  <si>
    <t xml:space="preserve"> op.</t>
  </si>
  <si>
    <t>8%</t>
  </si>
  <si>
    <t>B.33.</t>
  </si>
  <si>
    <t>Razem</t>
  </si>
  <si>
    <t>Ponesimodum</t>
  </si>
  <si>
    <t>tabl. powl.</t>
  </si>
  <si>
    <t>20 mg</t>
  </si>
  <si>
    <t>28 tabl.</t>
  </si>
  <si>
    <t>B.29.</t>
  </si>
  <si>
    <t>2 + 3 + 4 + 5 + 6 + 7 + 8 + 9 + 10 mg</t>
  </si>
  <si>
    <t>14 szt. (2 x 2 mg + 2 x 3 mg + 2 x 4 mg + 1 x 5 mg + 1 x 6 mg + 1 x 7 mg + 1 x 8 mg + 1 x 9 mg + 3 x 10 mg)</t>
  </si>
  <si>
    <t>20.</t>
  </si>
  <si>
    <t>21.</t>
  </si>
</sst>
</file>

<file path=xl/styles.xml><?xml version="1.0" encoding="utf-8"?>
<styleSheet xmlns="http://schemas.openxmlformats.org/spreadsheetml/2006/main">
  <numFmts count="4">
    <numFmt numFmtId="44" formatCode="_-* #,##0.00\ &quot;zł&quot;_-;\-* #,##0.00\ &quot;zł&quot;_-;_-* &quot;-&quot;??\ &quot;zł&quot;_-;_-@_-"/>
    <numFmt numFmtId="164" formatCode="&quot;Zadanie&quot;\ General"/>
    <numFmt numFmtId="165" formatCode="0_ ;\-0\ "/>
    <numFmt numFmtId="166" formatCode="#,##0.00\ &quot;zł&quot;"/>
  </numFmts>
  <fonts count="1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Arial CE"/>
      <charset val="238"/>
    </font>
    <font>
      <b/>
      <sz val="10"/>
      <name val="Arial CE"/>
      <charset val="238"/>
    </font>
    <font>
      <b/>
      <sz val="12"/>
      <name val="Arial CE"/>
      <charset val="238"/>
    </font>
    <font>
      <b/>
      <sz val="10"/>
      <name val="Arial"/>
      <family val="2"/>
      <charset val="238"/>
    </font>
    <font>
      <sz val="10"/>
      <color theme="1"/>
      <name val="Arial CE"/>
      <charset val="238"/>
    </font>
    <font>
      <b/>
      <sz val="9"/>
      <name val="Arial CE"/>
      <charset val="238"/>
    </font>
    <font>
      <b/>
      <sz val="9"/>
      <color theme="1"/>
      <name val="Arial CE"/>
      <charset val="238"/>
    </font>
    <font>
      <b/>
      <sz val="9"/>
      <name val="Arial"/>
      <family val="2"/>
      <charset val="238"/>
    </font>
    <font>
      <sz val="9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ill="0" applyBorder="0" applyAlignment="0" applyProtection="0"/>
    <xf numFmtId="0" fontId="1" fillId="0" borderId="0"/>
  </cellStyleXfs>
  <cellXfs count="64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164" fontId="3" fillId="2" borderId="2" xfId="0" applyNumberFormat="1" applyFont="1" applyFill="1" applyBorder="1" applyAlignment="1">
      <alignment vertical="center"/>
    </xf>
    <xf numFmtId="164" fontId="4" fillId="2" borderId="2" xfId="0" applyNumberFormat="1" applyFont="1" applyFill="1" applyBorder="1" applyAlignment="1">
      <alignment horizontal="left" vertical="center"/>
    </xf>
    <xf numFmtId="164" fontId="3" fillId="2" borderId="2" xfId="0" applyNumberFormat="1" applyFont="1" applyFill="1" applyBorder="1" applyAlignment="1">
      <alignment horizontal="left" vertical="center"/>
    </xf>
    <xf numFmtId="164" fontId="0" fillId="2" borderId="2" xfId="0" applyNumberForma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left" vertical="center"/>
    </xf>
    <xf numFmtId="44" fontId="5" fillId="2" borderId="2" xfId="1" applyFont="1" applyFill="1" applyBorder="1" applyAlignment="1">
      <alignment horizontal="left" vertical="center"/>
    </xf>
    <xf numFmtId="164" fontId="3" fillId="2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49" fontId="0" fillId="0" borderId="3" xfId="0" applyNumberFormat="1" applyBorder="1" applyAlignment="1">
      <alignment horizontal="center" vertical="center" wrapText="1"/>
    </xf>
    <xf numFmtId="165" fontId="0" fillId="0" borderId="3" xfId="1" applyNumberFormat="1" applyFont="1" applyBorder="1" applyAlignment="1">
      <alignment horizontal="center" vertical="center" wrapText="1"/>
    </xf>
    <xf numFmtId="3" fontId="3" fillId="6" borderId="3" xfId="0" applyNumberFormat="1" applyFont="1" applyFill="1" applyBorder="1" applyAlignment="1">
      <alignment horizontal="center" vertical="center" wrapText="1"/>
    </xf>
    <xf numFmtId="1" fontId="6" fillId="5" borderId="3" xfId="0" applyNumberFormat="1" applyFont="1" applyFill="1" applyBorder="1" applyAlignment="1">
      <alignment horizontal="center" vertical="center" wrapText="1"/>
    </xf>
    <xf numFmtId="44" fontId="0" fillId="0" borderId="3" xfId="1" applyFont="1" applyBorder="1" applyAlignment="1">
      <alignment horizontal="center" vertical="center" wrapText="1"/>
    </xf>
    <xf numFmtId="4" fontId="0" fillId="0" borderId="3" xfId="0" applyNumberFormat="1" applyBorder="1" applyAlignment="1">
      <alignment horizontal="center" vertical="center" wrapText="1"/>
    </xf>
    <xf numFmtId="166" fontId="0" fillId="0" borderId="3" xfId="0" applyNumberFormat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 wrapText="1"/>
    </xf>
    <xf numFmtId="4" fontId="0" fillId="6" borderId="3" xfId="0" applyNumberFormat="1" applyFill="1" applyBorder="1" applyAlignment="1" applyProtection="1">
      <alignment horizontal="right" vertical="center" wrapText="1"/>
      <protection locked="0"/>
    </xf>
    <xf numFmtId="4" fontId="0" fillId="0" borderId="3" xfId="0" applyNumberFormat="1" applyBorder="1" applyAlignment="1">
      <alignment horizontal="right" vertical="center" wrapText="1"/>
    </xf>
    <xf numFmtId="0" fontId="5" fillId="7" borderId="3" xfId="1" applyNumberFormat="1" applyFont="1" applyFill="1" applyBorder="1" applyAlignment="1" applyProtection="1">
      <alignment horizontal="center" vertical="center" wrapText="1"/>
      <protection locked="0"/>
    </xf>
    <xf numFmtId="166" fontId="5" fillId="7" borderId="3" xfId="1" applyNumberFormat="1" applyFont="1" applyFill="1" applyBorder="1" applyAlignment="1" applyProtection="1">
      <alignment horizontal="center" vertical="center" wrapText="1"/>
      <protection locked="0"/>
    </xf>
    <xf numFmtId="166" fontId="3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>
      <alignment vertical="center"/>
    </xf>
    <xf numFmtId="0" fontId="3" fillId="0" borderId="2" xfId="2" applyFont="1" applyBorder="1" applyAlignment="1">
      <alignment vertical="center" wrapText="1" shrinkToFit="1"/>
    </xf>
    <xf numFmtId="0" fontId="3" fillId="0" borderId="2" xfId="0" applyFont="1" applyBorder="1" applyAlignment="1">
      <alignment vertical="center" wrapText="1" shrinkToFit="1"/>
    </xf>
    <xf numFmtId="0" fontId="3" fillId="0" borderId="2" xfId="0" applyFon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49" fontId="3" fillId="0" borderId="2" xfId="0" applyNumberFormat="1" applyFont="1" applyBorder="1" applyAlignment="1">
      <alignment vertical="center" wrapText="1"/>
    </xf>
    <xf numFmtId="166" fontId="3" fillId="0" borderId="7" xfId="0" applyNumberFormat="1" applyFont="1" applyBorder="1" applyAlignment="1">
      <alignment vertical="center" wrapText="1"/>
    </xf>
    <xf numFmtId="4" fontId="3" fillId="0" borderId="7" xfId="0" applyNumberFormat="1" applyFont="1" applyBorder="1" applyAlignment="1">
      <alignment vertical="center" wrapText="1"/>
    </xf>
    <xf numFmtId="4" fontId="3" fillId="0" borderId="7" xfId="0" applyNumberFormat="1" applyFont="1" applyBorder="1" applyAlignment="1" applyProtection="1">
      <alignment vertical="center" wrapText="1"/>
      <protection locked="0"/>
    </xf>
    <xf numFmtId="1" fontId="0" fillId="0" borderId="3" xfId="0" applyNumberFormat="1" applyBorder="1" applyAlignment="1">
      <alignment horizontal="center" vertical="center" wrapText="1"/>
    </xf>
    <xf numFmtId="3" fontId="3" fillId="7" borderId="3" xfId="0" applyNumberFormat="1" applyFont="1" applyFill="1" applyBorder="1" applyAlignment="1">
      <alignment horizontal="center" vertical="center" wrapText="1"/>
    </xf>
    <xf numFmtId="9" fontId="0" fillId="0" borderId="3" xfId="0" applyNumberFormat="1" applyBorder="1" applyAlignment="1" applyProtection="1">
      <alignment horizontal="center" vertical="center" wrapText="1"/>
      <protection locked="0"/>
    </xf>
    <xf numFmtId="4" fontId="0" fillId="0" borderId="3" xfId="0" applyNumberFormat="1" applyBorder="1" applyAlignment="1" applyProtection="1">
      <alignment horizontal="right" vertical="center" wrapText="1"/>
      <protection locked="0"/>
    </xf>
    <xf numFmtId="0" fontId="3" fillId="0" borderId="1" xfId="0" applyFont="1" applyBorder="1" applyAlignment="1">
      <alignment vertical="center"/>
    </xf>
    <xf numFmtId="4" fontId="3" fillId="0" borderId="6" xfId="0" applyNumberFormat="1" applyFont="1" applyBorder="1" applyAlignment="1">
      <alignment vertical="center" wrapText="1"/>
    </xf>
    <xf numFmtId="0" fontId="5" fillId="7" borderId="8" xfId="1" applyNumberFormat="1" applyFont="1" applyFill="1" applyBorder="1" applyAlignment="1" applyProtection="1">
      <alignment horizontal="center" vertical="center" wrapText="1"/>
      <protection locked="0"/>
    </xf>
    <xf numFmtId="166" fontId="5" fillId="7" borderId="8" xfId="1" applyNumberFormat="1" applyFont="1" applyFill="1" applyBorder="1" applyAlignment="1" applyProtection="1">
      <alignment horizontal="center" vertical="center" wrapText="1"/>
      <protection locked="0"/>
    </xf>
    <xf numFmtId="166" fontId="3" fillId="5" borderId="8" xfId="0" applyNumberFormat="1" applyFont="1" applyFill="1" applyBorder="1" applyAlignment="1" applyProtection="1">
      <alignment horizontal="center" vertical="center" wrapText="1"/>
      <protection locked="0"/>
    </xf>
    <xf numFmtId="44" fontId="5" fillId="5" borderId="9" xfId="1" applyFont="1" applyFill="1" applyBorder="1" applyAlignment="1" applyProtection="1">
      <alignment vertical="center" wrapText="1"/>
      <protection locked="0"/>
    </xf>
    <xf numFmtId="166" fontId="5" fillId="5" borderId="10" xfId="1" applyNumberFormat="1" applyFont="1" applyFill="1" applyBorder="1" applyAlignment="1" applyProtection="1">
      <alignment vertical="center" wrapText="1"/>
      <protection locked="0"/>
    </xf>
    <xf numFmtId="166" fontId="3" fillId="0" borderId="11" xfId="0" applyNumberFormat="1" applyFont="1" applyBorder="1" applyAlignment="1" applyProtection="1">
      <alignment horizontal="center" vertical="center" wrapText="1"/>
      <protection locked="0"/>
    </xf>
    <xf numFmtId="164" fontId="3" fillId="2" borderId="12" xfId="0" applyNumberFormat="1" applyFont="1" applyFill="1" applyBorder="1" applyAlignment="1">
      <alignment horizontal="left" vertical="center"/>
    </xf>
    <xf numFmtId="44" fontId="3" fillId="0" borderId="3" xfId="1" applyFont="1" applyBorder="1" applyAlignment="1" applyProtection="1">
      <alignment horizontal="center" vertical="center" wrapText="1"/>
      <protection locked="0"/>
    </xf>
    <xf numFmtId="44" fontId="3" fillId="0" borderId="12" xfId="0" applyNumberFormat="1" applyFont="1" applyBorder="1" applyAlignment="1">
      <alignment vertical="center"/>
    </xf>
    <xf numFmtId="1" fontId="7" fillId="0" borderId="3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3" fontId="7" fillId="0" borderId="5" xfId="0" applyNumberFormat="1" applyFont="1" applyBorder="1" applyAlignment="1">
      <alignment horizontal="center" vertical="center" wrapText="1"/>
    </xf>
    <xf numFmtId="4" fontId="8" fillId="3" borderId="4" xfId="0" applyNumberFormat="1" applyFont="1" applyFill="1" applyBorder="1" applyAlignment="1">
      <alignment horizontal="center" vertical="center" wrapText="1" shrinkToFit="1"/>
    </xf>
    <xf numFmtId="49" fontId="7" fillId="0" borderId="3" xfId="0" applyNumberFormat="1" applyFont="1" applyBorder="1" applyAlignment="1">
      <alignment horizontal="center" vertical="center" wrapText="1"/>
    </xf>
    <xf numFmtId="4" fontId="7" fillId="4" borderId="3" xfId="0" applyNumberFormat="1" applyFont="1" applyFill="1" applyBorder="1" applyAlignment="1" applyProtection="1">
      <alignment horizontal="center" vertical="center" wrapText="1"/>
      <protection locked="0"/>
    </xf>
    <xf numFmtId="9" fontId="7" fillId="4" borderId="3" xfId="0" applyNumberFormat="1" applyFont="1" applyFill="1" applyBorder="1" applyAlignment="1" applyProtection="1">
      <alignment horizontal="center" vertical="center" wrapText="1"/>
      <protection locked="0"/>
    </xf>
    <xf numFmtId="4" fontId="7" fillId="4" borderId="3" xfId="0" applyNumberFormat="1" applyFont="1" applyFill="1" applyBorder="1" applyAlignment="1">
      <alignment horizontal="center" vertical="center" wrapText="1"/>
    </xf>
    <xf numFmtId="44" fontId="9" fillId="4" borderId="3" xfId="1" applyFont="1" applyFill="1" applyBorder="1" applyAlignment="1" applyProtection="1">
      <alignment horizontal="center" vertical="center" wrapText="1" shrinkToFit="1"/>
      <protection locked="0"/>
    </xf>
    <xf numFmtId="0" fontId="7" fillId="4" borderId="3" xfId="0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/>
    <xf numFmtId="1" fontId="7" fillId="0" borderId="4" xfId="0" applyNumberFormat="1" applyFont="1" applyBorder="1" applyAlignment="1">
      <alignment horizontal="center" vertical="center" wrapText="1"/>
    </xf>
    <xf numFmtId="1" fontId="7" fillId="5" borderId="3" xfId="0" applyNumberFormat="1" applyFont="1" applyFill="1" applyBorder="1" applyAlignment="1">
      <alignment horizontal="center" vertical="center" wrapText="1"/>
    </xf>
    <xf numFmtId="49" fontId="0" fillId="0" borderId="3" xfId="0" applyNumberFormat="1" applyFill="1" applyBorder="1" applyAlignment="1">
      <alignment horizontal="center" vertical="center"/>
    </xf>
  </cellXfs>
  <cellStyles count="3">
    <cellStyle name="Normalny" xfId="0" builtinId="0"/>
    <cellStyle name="Normalny 2" xfId="2"/>
    <cellStyle name="Walutowy 5" xfId="1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oactemra-%20FC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ZPL"/>
      <sheetName val="SZPCH"/>
      <sheetName val="Leki zwykłe"/>
      <sheetName val="B"/>
      <sheetName val="C"/>
      <sheetName val="Szacunek"/>
      <sheetName val="Rozchody"/>
      <sheetName val="Dane o lekach"/>
      <sheetName val="Baza leków"/>
      <sheetName val="Roactemra- FC"/>
    </sheetNames>
    <sheetDataSet>
      <sheetData sheetId="0">
        <row r="4">
          <cell r="I4" t="str">
            <v>05902768001075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1"/>
  <sheetViews>
    <sheetView tabSelected="1" workbookViewId="0">
      <selection activeCell="X3" sqref="X3"/>
    </sheetView>
  </sheetViews>
  <sheetFormatPr defaultRowHeight="15"/>
  <cols>
    <col min="1" max="1" width="4.5703125" customWidth="1"/>
    <col min="2" max="2" width="15.42578125" customWidth="1"/>
    <col min="5" max="5" width="10.5703125" customWidth="1"/>
    <col min="7" max="7" width="5.7109375" customWidth="1"/>
    <col min="11" max="11" width="5.42578125" customWidth="1"/>
    <col min="15" max="15" width="11.28515625" customWidth="1"/>
  </cols>
  <sheetData>
    <row r="1" spans="1:21" ht="16.5" thickBot="1">
      <c r="A1" s="1" t="str">
        <f>B5</f>
        <v>Zadanie 1</v>
      </c>
      <c r="B1" s="2"/>
      <c r="C1" s="3" t="str">
        <f>B4</f>
        <v>Tocilizumabum</v>
      </c>
      <c r="D1" s="4"/>
      <c r="E1" s="4"/>
      <c r="F1" s="4"/>
      <c r="G1" s="4"/>
      <c r="H1" s="5"/>
      <c r="I1" s="6"/>
      <c r="J1" s="4"/>
      <c r="K1" s="4"/>
      <c r="L1" s="4"/>
      <c r="M1" s="4"/>
      <c r="N1" s="4"/>
      <c r="O1" s="7"/>
      <c r="P1" s="8"/>
      <c r="Q1" s="8"/>
      <c r="R1" s="8"/>
      <c r="S1" s="8"/>
      <c r="T1" s="4"/>
      <c r="U1" s="45"/>
    </row>
    <row r="2" spans="1:21" s="60" customFormat="1" ht="108">
      <c r="A2" s="48" t="s">
        <v>0</v>
      </c>
      <c r="B2" s="49" t="s">
        <v>1</v>
      </c>
      <c r="C2" s="50" t="s">
        <v>2</v>
      </c>
      <c r="D2" s="48" t="s">
        <v>3</v>
      </c>
      <c r="E2" s="48" t="s">
        <v>4</v>
      </c>
      <c r="F2" s="51" t="s">
        <v>5</v>
      </c>
      <c r="G2" s="50" t="s">
        <v>6</v>
      </c>
      <c r="H2" s="52" t="s">
        <v>7</v>
      </c>
      <c r="I2" s="53" t="s">
        <v>8</v>
      </c>
      <c r="J2" s="54" t="s">
        <v>9</v>
      </c>
      <c r="K2" s="55" t="s">
        <v>10</v>
      </c>
      <c r="L2" s="54" t="s">
        <v>11</v>
      </c>
      <c r="M2" s="54" t="s">
        <v>12</v>
      </c>
      <c r="N2" s="56" t="s">
        <v>13</v>
      </c>
      <c r="O2" s="57" t="s">
        <v>14</v>
      </c>
      <c r="P2" s="58" t="s">
        <v>15</v>
      </c>
      <c r="Q2" s="59" t="s">
        <v>16</v>
      </c>
      <c r="R2" s="59" t="s">
        <v>17</v>
      </c>
      <c r="S2" s="59" t="s">
        <v>18</v>
      </c>
      <c r="T2" s="54" t="s">
        <v>19</v>
      </c>
      <c r="U2" s="54" t="s">
        <v>20</v>
      </c>
    </row>
    <row r="3" spans="1:21" s="60" customFormat="1" ht="12">
      <c r="A3" s="48" t="s">
        <v>21</v>
      </c>
      <c r="B3" s="61" t="s">
        <v>22</v>
      </c>
      <c r="C3" s="48" t="s">
        <v>23</v>
      </c>
      <c r="D3" s="48" t="s">
        <v>24</v>
      </c>
      <c r="E3" s="48" t="s">
        <v>25</v>
      </c>
      <c r="F3" s="48" t="s">
        <v>26</v>
      </c>
      <c r="G3" s="48" t="s">
        <v>27</v>
      </c>
      <c r="H3" s="48" t="s">
        <v>28</v>
      </c>
      <c r="I3" s="53" t="s">
        <v>29</v>
      </c>
      <c r="J3" s="48" t="s">
        <v>30</v>
      </c>
      <c r="K3" s="48" t="s">
        <v>31</v>
      </c>
      <c r="L3" s="48" t="s">
        <v>32</v>
      </c>
      <c r="M3" s="48" t="s">
        <v>33</v>
      </c>
      <c r="N3" s="48" t="s">
        <v>34</v>
      </c>
      <c r="O3" s="48" t="s">
        <v>35</v>
      </c>
      <c r="P3" s="48" t="s">
        <v>36</v>
      </c>
      <c r="Q3" s="62" t="s">
        <v>37</v>
      </c>
      <c r="R3" s="62" t="s">
        <v>38</v>
      </c>
      <c r="S3" s="62" t="s">
        <v>39</v>
      </c>
      <c r="T3" s="48" t="s">
        <v>54</v>
      </c>
      <c r="U3" s="48" t="s">
        <v>55</v>
      </c>
    </row>
    <row r="4" spans="1:21" ht="60.75" thickBot="1">
      <c r="A4" s="9">
        <v>1</v>
      </c>
      <c r="B4" s="10" t="str">
        <f>INDEX([1]!SZPL[Substancja czynna],MATCH([1]SZPL!$I4,[1]!SZPL[Numer GTIN lub inny kod jednoznacznie identyfikujący produkt],0))</f>
        <v>Tocilizumabum</v>
      </c>
      <c r="C4" s="11" t="s">
        <v>40</v>
      </c>
      <c r="D4" s="9" t="s">
        <v>41</v>
      </c>
      <c r="E4" s="12" t="s">
        <v>42</v>
      </c>
      <c r="F4" s="13">
        <v>360</v>
      </c>
      <c r="G4" s="9" t="s">
        <v>43</v>
      </c>
      <c r="H4" s="14"/>
      <c r="I4" s="15"/>
      <c r="J4" s="16"/>
      <c r="K4" s="63" t="s">
        <v>44</v>
      </c>
      <c r="L4" s="16"/>
      <c r="M4" s="17"/>
      <c r="N4" s="18"/>
      <c r="O4" s="19">
        <v>2328.98</v>
      </c>
      <c r="P4" s="20" t="s">
        <v>45</v>
      </c>
      <c r="Q4" s="39">
        <f>ROUNDDOWN(F4*0.5,0)</f>
        <v>180</v>
      </c>
      <c r="R4" s="40"/>
      <c r="S4" s="40"/>
      <c r="T4" s="41"/>
      <c r="U4" s="46"/>
    </row>
    <row r="5" spans="1:21" ht="26.25" customHeight="1" thickBot="1">
      <c r="A5" s="24"/>
      <c r="B5" s="25" t="str">
        <f>"Zadanie "&amp;COUNTIF($C$1:C5,"=Razem")</f>
        <v>Zadanie 1</v>
      </c>
      <c r="C5" s="26" t="s">
        <v>46</v>
      </c>
      <c r="D5" s="27"/>
      <c r="E5" s="27"/>
      <c r="F5" s="27"/>
      <c r="G5" s="27"/>
      <c r="H5" s="28"/>
      <c r="I5" s="29"/>
      <c r="J5" s="29"/>
      <c r="K5" s="29"/>
      <c r="L5" s="27"/>
      <c r="M5" s="30"/>
      <c r="N5" s="31"/>
      <c r="O5" s="32"/>
      <c r="P5" s="38"/>
      <c r="Q5" s="42"/>
      <c r="R5" s="43"/>
      <c r="S5" s="43"/>
      <c r="T5" s="44"/>
      <c r="U5" s="47"/>
    </row>
    <row r="7" spans="1:21" ht="15.75" thickBot="1"/>
    <row r="8" spans="1:21" ht="16.5" thickBot="1">
      <c r="A8" s="1" t="str">
        <f>B11</f>
        <v>Zadanie 2</v>
      </c>
      <c r="B8" s="2"/>
      <c r="C8" s="3" t="str">
        <f>B9</f>
        <v>Ponesimodum</v>
      </c>
      <c r="D8" s="4"/>
      <c r="E8" s="4"/>
      <c r="F8" s="4"/>
      <c r="G8" s="4"/>
      <c r="H8" s="5"/>
      <c r="I8" s="6"/>
      <c r="J8" s="4"/>
      <c r="K8" s="4"/>
      <c r="L8" s="4"/>
      <c r="M8" s="4"/>
      <c r="N8" s="4"/>
      <c r="O8" s="7"/>
      <c r="P8" s="8"/>
      <c r="Q8" s="8"/>
      <c r="R8" s="8"/>
      <c r="S8" s="8"/>
      <c r="T8" s="4"/>
      <c r="U8" s="45"/>
    </row>
    <row r="9" spans="1:21" ht="57" customHeight="1">
      <c r="A9" s="9">
        <v>1</v>
      </c>
      <c r="B9" s="10" t="s">
        <v>47</v>
      </c>
      <c r="C9" s="9" t="s">
        <v>48</v>
      </c>
      <c r="D9" s="9" t="s">
        <v>49</v>
      </c>
      <c r="E9" s="33" t="s">
        <v>50</v>
      </c>
      <c r="F9" s="34">
        <v>80</v>
      </c>
      <c r="G9" s="9" t="s">
        <v>43</v>
      </c>
      <c r="H9" s="14"/>
      <c r="I9" s="15"/>
      <c r="J9" s="16"/>
      <c r="K9" s="35">
        <v>0.08</v>
      </c>
      <c r="L9" s="16"/>
      <c r="M9" s="36"/>
      <c r="N9" s="20"/>
      <c r="O9" s="19">
        <v>4138.57</v>
      </c>
      <c r="P9" s="20" t="s">
        <v>51</v>
      </c>
      <c r="Q9" s="21">
        <f>ROUNDDOWN(F9*0.5,0)</f>
        <v>40</v>
      </c>
      <c r="R9" s="22"/>
      <c r="S9" s="22"/>
      <c r="T9" s="23"/>
      <c r="U9" s="46"/>
    </row>
    <row r="10" spans="1:21" ht="150.75" thickBot="1">
      <c r="A10" s="9">
        <v>2</v>
      </c>
      <c r="B10" s="10" t="s">
        <v>47</v>
      </c>
      <c r="C10" s="9" t="s">
        <v>48</v>
      </c>
      <c r="D10" s="9" t="s">
        <v>52</v>
      </c>
      <c r="E10" s="33" t="s">
        <v>53</v>
      </c>
      <c r="F10" s="34">
        <v>6</v>
      </c>
      <c r="G10" s="9" t="s">
        <v>43</v>
      </c>
      <c r="H10" s="14"/>
      <c r="I10" s="15"/>
      <c r="J10" s="16"/>
      <c r="K10" s="35">
        <v>0.08</v>
      </c>
      <c r="L10" s="16"/>
      <c r="M10" s="36"/>
      <c r="N10" s="20"/>
      <c r="O10" s="19">
        <v>613.4</v>
      </c>
      <c r="P10" s="20" t="s">
        <v>51</v>
      </c>
      <c r="Q10" s="39">
        <f>ROUNDDOWN(F10*0.5,0)</f>
        <v>3</v>
      </c>
      <c r="R10" s="40"/>
      <c r="S10" s="40"/>
      <c r="T10" s="41"/>
      <c r="U10" s="46"/>
    </row>
    <row r="11" spans="1:21" ht="29.25" customHeight="1" thickBot="1">
      <c r="A11" s="37"/>
      <c r="B11" s="25" t="str">
        <f>"Zadanie "&amp;COUNTIF($C$1:C11,"=Razem")</f>
        <v>Zadanie 2</v>
      </c>
      <c r="C11" s="26" t="s">
        <v>46</v>
      </c>
      <c r="D11" s="27"/>
      <c r="E11" s="27"/>
      <c r="F11" s="27"/>
      <c r="G11" s="27"/>
      <c r="H11" s="28"/>
      <c r="I11" s="29"/>
      <c r="J11" s="27"/>
      <c r="K11" s="27"/>
      <c r="L11" s="27"/>
      <c r="M11" s="32"/>
      <c r="N11" s="31"/>
      <c r="O11" s="32"/>
      <c r="P11" s="38"/>
      <c r="Q11" s="42"/>
      <c r="R11" s="43"/>
      <c r="S11" s="43"/>
      <c r="T11" s="44"/>
      <c r="U11" s="47"/>
    </row>
  </sheetData>
  <conditionalFormatting sqref="I2">
    <cfRule type="duplicateValues" dxfId="1" priority="1"/>
  </conditionalFormatting>
  <conditionalFormatting sqref="I5:K5 K4">
    <cfRule type="duplicateValues" dxfId="0" priority="2"/>
  </conditionalFormatting>
  <pageMargins left="0.70866141732283472" right="0.70866141732283472" top="0.74803149606299213" bottom="0.74803149606299213" header="0.31496062992125984" footer="0.31496062992125984"/>
  <pageSetup paperSize="9" scale="68" orientation="landscape" r:id="rId1"/>
  <headerFooter>
    <oddHeader>&amp;LSPRAWA 44/2025&amp;C&amp;"-,Pogrubiony"FORMULARZ CENOWY&amp;RZAŁĄCZNIK NR 7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 wsk</dc:creator>
  <cp:lastModifiedBy>user</cp:lastModifiedBy>
  <cp:lastPrinted>2025-04-28T09:55:11Z</cp:lastPrinted>
  <dcterms:created xsi:type="dcterms:W3CDTF">2025-04-25T07:04:27Z</dcterms:created>
  <dcterms:modified xsi:type="dcterms:W3CDTF">2025-04-28T09:55:15Z</dcterms:modified>
</cp:coreProperties>
</file>