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390" windowWidth="14640" windowHeight="7740"/>
  </bookViews>
  <sheets>
    <sheet name="Arkusz1" sheetId="8" r:id="rId1"/>
  </sheets>
  <definedNames>
    <definedName name="_xlnm.Print_Area" localSheetId="0">Arkusz1!$A$1:$O$90</definedName>
    <definedName name="Print_Area" localSheetId="0">Arkusz1!$A$1:$O$92</definedName>
  </definedNames>
  <calcPr calcId="124519"/>
</workbook>
</file>

<file path=xl/calcChain.xml><?xml version="1.0" encoding="utf-8"?>
<calcChain xmlns="http://schemas.openxmlformats.org/spreadsheetml/2006/main">
  <c r="L26" i="8"/>
  <c r="K26"/>
  <c r="M26" l="1"/>
  <c r="B74"/>
  <c r="B71"/>
  <c r="B68"/>
  <c r="B62"/>
  <c r="B59"/>
  <c r="B56"/>
  <c r="B50"/>
  <c r="L85" l="1"/>
  <c r="M85" s="1"/>
  <c r="K85"/>
  <c r="B86" l="1"/>
  <c r="L84"/>
  <c r="M84" s="1"/>
  <c r="K84"/>
  <c r="L83"/>
  <c r="K83"/>
  <c r="M83" l="1"/>
  <c r="M86" s="1"/>
  <c r="L86"/>
  <c r="L80"/>
  <c r="M80" s="1"/>
  <c r="L79"/>
  <c r="K80"/>
  <c r="K79"/>
  <c r="B81"/>
  <c r="L81" l="1"/>
  <c r="M79"/>
  <c r="M81" s="1"/>
  <c r="B77" l="1"/>
  <c r="L76"/>
  <c r="L77" s="1"/>
  <c r="K76"/>
  <c r="L73"/>
  <c r="K73"/>
  <c r="L70"/>
  <c r="K70"/>
  <c r="L65"/>
  <c r="M65" s="1"/>
  <c r="K65"/>
  <c r="L64"/>
  <c r="K64"/>
  <c r="L61"/>
  <c r="K61"/>
  <c r="L58"/>
  <c r="L59" s="1"/>
  <c r="K58"/>
  <c r="L55"/>
  <c r="M55" s="1"/>
  <c r="K55"/>
  <c r="L54"/>
  <c r="M54" s="1"/>
  <c r="K54"/>
  <c r="L53"/>
  <c r="M53" s="1"/>
  <c r="K53"/>
  <c r="L52"/>
  <c r="M52" s="1"/>
  <c r="K52"/>
  <c r="L49"/>
  <c r="M49" s="1"/>
  <c r="K49"/>
  <c r="L48"/>
  <c r="M48" s="1"/>
  <c r="K48"/>
  <c r="L47"/>
  <c r="M47" s="1"/>
  <c r="K47"/>
  <c r="L46"/>
  <c r="M46" s="1"/>
  <c r="K46"/>
  <c r="L45"/>
  <c r="M45" s="1"/>
  <c r="K45"/>
  <c r="L44"/>
  <c r="K44"/>
  <c r="B42"/>
  <c r="L41"/>
  <c r="M41" s="1"/>
  <c r="K41"/>
  <c r="L40"/>
  <c r="M40" s="1"/>
  <c r="K40"/>
  <c r="B38"/>
  <c r="L37"/>
  <c r="M37" s="1"/>
  <c r="M38" s="1"/>
  <c r="K37"/>
  <c r="B34"/>
  <c r="L33"/>
  <c r="L34" s="1"/>
  <c r="K33"/>
  <c r="B31"/>
  <c r="L30"/>
  <c r="M30" s="1"/>
  <c r="K30"/>
  <c r="L29"/>
  <c r="K29"/>
  <c r="B27"/>
  <c r="L67"/>
  <c r="M67" s="1"/>
  <c r="K67"/>
  <c r="L66"/>
  <c r="M66" s="1"/>
  <c r="K66"/>
  <c r="L25"/>
  <c r="M25" s="1"/>
  <c r="K25"/>
  <c r="L24"/>
  <c r="M24" s="1"/>
  <c r="K24"/>
  <c r="L23"/>
  <c r="M23" s="1"/>
  <c r="K23"/>
  <c r="L22"/>
  <c r="M22" s="1"/>
  <c r="K22"/>
  <c r="L21"/>
  <c r="M21" s="1"/>
  <c r="K21"/>
  <c r="L20"/>
  <c r="M20" s="1"/>
  <c r="K20"/>
  <c r="L19"/>
  <c r="M19" s="1"/>
  <c r="K19"/>
  <c r="L18"/>
  <c r="M18" s="1"/>
  <c r="K18"/>
  <c r="L17"/>
  <c r="M17" s="1"/>
  <c r="K17"/>
  <c r="L16"/>
  <c r="M16" s="1"/>
  <c r="K16"/>
  <c r="L15"/>
  <c r="M15" s="1"/>
  <c r="K15"/>
  <c r="L14"/>
  <c r="M14" s="1"/>
  <c r="K14"/>
  <c r="L13"/>
  <c r="M13" s="1"/>
  <c r="K13"/>
  <c r="L12"/>
  <c r="M12" s="1"/>
  <c r="K12"/>
  <c r="L11"/>
  <c r="M11" s="1"/>
  <c r="K11"/>
  <c r="L10"/>
  <c r="M10" s="1"/>
  <c r="K10"/>
  <c r="L9"/>
  <c r="M9" s="1"/>
  <c r="K9"/>
  <c r="L8"/>
  <c r="K8"/>
  <c r="B6"/>
  <c r="L5"/>
  <c r="M5" s="1"/>
  <c r="K5"/>
  <c r="L4"/>
  <c r="M4" s="1"/>
  <c r="K4"/>
  <c r="L27" l="1"/>
  <c r="M44"/>
  <c r="M50" s="1"/>
  <c r="L50"/>
  <c r="M73"/>
  <c r="M74" s="1"/>
  <c r="L74"/>
  <c r="M61"/>
  <c r="M62" s="1"/>
  <c r="L62"/>
  <c r="M70"/>
  <c r="M71" s="1"/>
  <c r="L71"/>
  <c r="L68"/>
  <c r="M8"/>
  <c r="M27" s="1"/>
  <c r="L42"/>
  <c r="M42"/>
  <c r="M33"/>
  <c r="M34" s="1"/>
  <c r="L31"/>
  <c r="M6"/>
  <c r="L6"/>
  <c r="M29"/>
  <c r="M31" s="1"/>
  <c r="M56"/>
  <c r="M76"/>
  <c r="M77" s="1"/>
  <c r="L38"/>
  <c r="L56"/>
  <c r="M58"/>
  <c r="M59" s="1"/>
  <c r="M64"/>
  <c r="M68" s="1"/>
  <c r="L88" l="1"/>
  <c r="M88"/>
</calcChain>
</file>

<file path=xl/sharedStrings.xml><?xml version="1.0" encoding="utf-8"?>
<sst xmlns="http://schemas.openxmlformats.org/spreadsheetml/2006/main" count="314" uniqueCount="204">
  <si>
    <t>L.p.</t>
  </si>
  <si>
    <t>Nazwa leku, preparatu</t>
  </si>
  <si>
    <t>Postać</t>
  </si>
  <si>
    <t>Dawka</t>
  </si>
  <si>
    <t>Zawartość opakowania</t>
  </si>
  <si>
    <t>j.m.</t>
  </si>
  <si>
    <t>Ilość zaoferowanych opakowań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</si>
  <si>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</si>
  <si>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</si>
  <si>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</si>
  <si>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</si>
  <si>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</si>
  <si>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leku, postać,dawka, ilość w opakowaniu </t>
  </si>
  <si>
    <t>Kod EAN lub inny kod odpowiadajacy kodowi EAN</t>
  </si>
  <si>
    <t>1.</t>
  </si>
  <si>
    <t>2.</t>
  </si>
  <si>
    <t>3.</t>
  </si>
  <si>
    <t>4.</t>
  </si>
  <si>
    <t>5.</t>
  </si>
  <si>
    <t>8.</t>
  </si>
  <si>
    <t>roztwór do wstrzykiwań</t>
  </si>
  <si>
    <t>50 mg/ml</t>
  </si>
  <si>
    <t>op.</t>
  </si>
  <si>
    <t>Razem</t>
  </si>
  <si>
    <t>600 mg / 24ml</t>
  </si>
  <si>
    <t>Allantoinum</t>
  </si>
  <si>
    <t>maść</t>
  </si>
  <si>
    <t>20 mg/g</t>
  </si>
  <si>
    <t>50 mg</t>
  </si>
  <si>
    <t>Moxifloxacini hydrochloridum</t>
  </si>
  <si>
    <t>5 mg/ml</t>
  </si>
  <si>
    <t>Mesalazinum</t>
  </si>
  <si>
    <t>granulat o przedłużonym uwalnianiu</t>
  </si>
  <si>
    <t>1000 mg</t>
  </si>
  <si>
    <t>Ganciclovirum</t>
  </si>
  <si>
    <t> żel do oczu</t>
  </si>
  <si>
    <t>1,5 mg/g</t>
  </si>
  <si>
    <t>Amphotericinum B</t>
  </si>
  <si>
    <t>Proszek do sporządzania dyspersji do infuzji</t>
  </si>
  <si>
    <t>1 fiol. 50 mg + filtr membranowy</t>
  </si>
  <si>
    <t>Dinatrii pamidronas</t>
  </si>
  <si>
    <t>Proszek i rozpuszczalnik do sporządzania roztworu do infuzji</t>
  </si>
  <si>
    <t>60 mg</t>
  </si>
  <si>
    <t>Roztwór do infuzji</t>
  </si>
  <si>
    <t xml:space="preserve">MANNITOL 20% </t>
  </si>
  <si>
    <t>Pł.infuz.w butelce szklanej</t>
  </si>
  <si>
    <t>200 mg/ml</t>
  </si>
  <si>
    <t>Lauromacrogolum 400</t>
  </si>
  <si>
    <t>Vancomycin</t>
  </si>
  <si>
    <t>Benzylopenicylina benzatynowa</t>
  </si>
  <si>
    <t>Amlodipinum</t>
  </si>
  <si>
    <t>Tabletki</t>
  </si>
  <si>
    <t>2,5 mg</t>
  </si>
  <si>
    <t>Amoxicillinum + Acidum clavulanicum</t>
  </si>
  <si>
    <t>Torasemidum</t>
  </si>
  <si>
    <t>Tenecteplasum</t>
  </si>
  <si>
    <t>Proszek i rozpuszczalnik do sporządzania roztworu do wstrzykiwań</t>
  </si>
  <si>
    <t>kaps. Doustne</t>
  </si>
  <si>
    <t>-</t>
  </si>
  <si>
    <t>75 g</t>
  </si>
  <si>
    <t>tabl. powl.</t>
  </si>
  <si>
    <t>Powidon jodowany</t>
  </si>
  <si>
    <t>krople do oczu, roztwór</t>
  </si>
  <si>
    <t>50 mg/ml, 4ml</t>
  </si>
  <si>
    <t>1 szt</t>
  </si>
  <si>
    <t>CRH</t>
  </si>
  <si>
    <t>proszek do sporz. roztw. doustnego</t>
  </si>
  <si>
    <t>30 mg/ml</t>
  </si>
  <si>
    <t>1 fiol. a 10 ml</t>
  </si>
  <si>
    <t xml:space="preserve">MANNITOL 15 % </t>
  </si>
  <si>
    <t>150 mg/ml</t>
  </si>
  <si>
    <t>Dorzolamidum + Timololum</t>
  </si>
  <si>
    <t>(20mg+5mg)/ml</t>
  </si>
  <si>
    <t>1 but. a 5 ml</t>
  </si>
  <si>
    <t>50 sasz. a 1 g</t>
  </si>
  <si>
    <t>20 mg/ml</t>
  </si>
  <si>
    <t>5 amp. a 2 ml</t>
  </si>
  <si>
    <t>1 fiol. a 24 ml</t>
  </si>
  <si>
    <t>1 op. a 30 g</t>
  </si>
  <si>
    <t>1 op. a 5 ml</t>
  </si>
  <si>
    <t>1 tuba a  5 g</t>
  </si>
  <si>
    <t>1 fiol. 60 mg proszku + 1 amp. 10 ml rozp.</t>
  </si>
  <si>
    <t>1000 j.m./10ml</t>
  </si>
  <si>
    <t>Gensulin R (Insulinum humanum)</t>
  </si>
  <si>
    <t>1 butelka a 100 ml</t>
  </si>
  <si>
    <t>1 worek a 100 ml</t>
  </si>
  <si>
    <t>proszek i rozpuszczalnik do sporządzania zawiesiny do wstrzykiwań</t>
  </si>
  <si>
    <t>1 200 000 I.U.</t>
  </si>
  <si>
    <t>1fiol.+1 fiol.rozp.po 4 ml</t>
  </si>
  <si>
    <t xml:space="preserve">op. </t>
  </si>
  <si>
    <t>5000 j.m.</t>
  </si>
  <si>
    <t>1 fiol. 25 mg proszku</t>
  </si>
  <si>
    <t xml:space="preserve"> 30 tabl. </t>
  </si>
  <si>
    <t xml:space="preserve">100 kaps. </t>
  </si>
  <si>
    <t xml:space="preserve">1 amp. </t>
  </si>
  <si>
    <t xml:space="preserve">roztwór do wstrzyk. </t>
  </si>
  <si>
    <t>100 mcg</t>
  </si>
  <si>
    <t>1 fiol. a 1,5 g</t>
  </si>
  <si>
    <t>roztwór do infuzji</t>
  </si>
  <si>
    <t>200 mln i nie więcej niż 3000 mln prątków BCG</t>
  </si>
  <si>
    <t>Acidum 5-aminolevulinicum hydrochloridum</t>
  </si>
  <si>
    <t>Proszek i rozpuszczalnik do sporządzania zawiesiny do pęcherza moczowego</t>
  </si>
  <si>
    <t>90mg</t>
  </si>
  <si>
    <t>30mg</t>
  </si>
  <si>
    <t>2 fiol. 30 mg proszku + 2 amp. 10 ml rozp.</t>
  </si>
  <si>
    <t>1 fiol. 90 mg proszku + 1 amp. 10 ml rozp.</t>
  </si>
  <si>
    <t xml:space="preserve">125 mg </t>
  </si>
  <si>
    <t>Ilość opakowań na 24 miesiące</t>
  </si>
  <si>
    <t>Proszek do sporządzania roztworu do wstrzykiwań i infuzji</t>
  </si>
  <si>
    <t>1 fiol. poj. 20 mL</t>
  </si>
  <si>
    <t>Letrozolum</t>
  </si>
  <si>
    <t xml:space="preserve">30 tabl. </t>
  </si>
  <si>
    <t>Natrii chloridum</t>
  </si>
  <si>
    <t>9 mg/ml</t>
  </si>
  <si>
    <t>1 worek a 50 ml</t>
  </si>
  <si>
    <t>1 worek a 250 ml</t>
  </si>
  <si>
    <t>1 worek a 500 ml</t>
  </si>
  <si>
    <t>30 tabl.</t>
  </si>
  <si>
    <t>Fosfomycinum trometamolum</t>
  </si>
  <si>
    <t>Granulat do sporządzania roztworu doustnego</t>
  </si>
  <si>
    <t>3 g</t>
  </si>
  <si>
    <t>1 sasz. 8 g</t>
  </si>
  <si>
    <t>Erythromycinum</t>
  </si>
  <si>
    <t>Tabl. powl.</t>
  </si>
  <si>
    <t>200 mg</t>
  </si>
  <si>
    <t>Neomycinum</t>
  </si>
  <si>
    <t>Tabl.</t>
  </si>
  <si>
    <t>250 mg</t>
  </si>
  <si>
    <t>Aluminii acetotartras</t>
  </si>
  <si>
    <t>Żel</t>
  </si>
  <si>
    <t>10 mg/g</t>
  </si>
  <si>
    <t>4%  ŻELATYNA W PEŁNI ZBILANSOWANYM ROZTWORZE ELEKTROLITÓW</t>
  </si>
  <si>
    <t xml:space="preserve"> op.</t>
  </si>
  <si>
    <t>SOLUTIO RINGERIl</t>
  </si>
  <si>
    <t xml:space="preserve">NATRIUM CHLORATUM 0,9% </t>
  </si>
  <si>
    <t>PŁYN WIELOELEKTROLITOWY O SKŁADZIE ZBLIŻONYM DO FIZJOLOGICZNEGO SKŁADU OSOCZA, POSIADAJĄCY W SWOIM SKŁADZIE JONY WAPNIA, O FIZJOLOGICZNEJ OSMOLARNOŚCI  max 300 mOsmol/l.</t>
  </si>
  <si>
    <t>ROZTWÓR DO IRYGACJI ZAWIERAJĄCY MANNITOL 5,4G/1 LITR ORAZ SORBITOL 27,0G/1LITR</t>
  </si>
  <si>
    <t>roztwór do irygacji</t>
  </si>
  <si>
    <t>1 worek a 3000 ml</t>
  </si>
  <si>
    <t>10 butelek a 500 ml</t>
  </si>
  <si>
    <t>0,0015g/ml</t>
  </si>
  <si>
    <t>Roztwór wodny glicyny 1,5%,  Stosowany w celu irygacji i oczyszczania tkanek podczas zabiegów medycznych</t>
  </si>
  <si>
    <t>proszek do sporządzania roztworu</t>
  </si>
  <si>
    <t>10 saszetek a 25 g</t>
  </si>
  <si>
    <t>400 mg/ml</t>
  </si>
  <si>
    <t>ampułkostrzykawka z łącznikiem Luer-Lock oraz adapterem laluadapter</t>
  </si>
  <si>
    <t>1 ampułkostrzykawka a 50 ml</t>
  </si>
  <si>
    <t>Glukoza 5%</t>
  </si>
  <si>
    <t>Glucosum 40%</t>
  </si>
  <si>
    <t>płyn</t>
  </si>
  <si>
    <t>500 g/l</t>
  </si>
  <si>
    <t>10 l</t>
  </si>
  <si>
    <t>op</t>
  </si>
  <si>
    <t>1000ml</t>
  </si>
  <si>
    <t>5 worków</t>
  </si>
  <si>
    <t>Worek dwukomorowy do żywienia pozajelitowego zawierający aminokwasy 48g i glukozę 150g, azot 6,8g,o osmolarności 1400mOsm/l. Energia całkowita 792kcal.</t>
  </si>
  <si>
    <t xml:space="preserve">16 tabl. powl. </t>
  </si>
  <si>
    <t xml:space="preserve">16 tabl. </t>
  </si>
  <si>
    <t>Pł.infuz. w butelce z dwoma portami</t>
  </si>
  <si>
    <t>10 flakonów a 500 ml</t>
  </si>
  <si>
    <t>10 butelek a 1000 ml</t>
  </si>
  <si>
    <t>Żywność specjalnego przeznaczenia medycznego zawierająca w 1 porcji: peptydy kolagenowe (5 g), aminokwasy: L-argininę(5 g), L-cytrulinę (2,5g), L-cysteinę (0,5g).</t>
  </si>
  <si>
    <t>500 mg + 125 mg</t>
  </si>
  <si>
    <t xml:space="preserve">Sterylny roztwór hialuronianiu sodu (1,6% - 800 mg/50 ml), soli sodowej siarczanu chindroityny (2% *- 1g/50 ml) oraz chlorku wapnia (0,87%-440 mg/50 ml) do podania dopęcherzowego. Wyrób medyczny. </t>
  </si>
  <si>
    <t>Usługa przetworzenia mikrobioty jelitowej</t>
  </si>
  <si>
    <t>zawiesina</t>
  </si>
  <si>
    <t>zestaw</t>
  </si>
  <si>
    <t>kapsułki</t>
  </si>
  <si>
    <t>2 szt.a 100 ml</t>
  </si>
  <si>
    <t xml:space="preserve">6 kaps. </t>
  </si>
  <si>
    <t>Ampicillinum + Sulbactamum</t>
  </si>
  <si>
    <t>Proszek do sporządzania roztworu do infuzji</t>
  </si>
  <si>
    <t>Fosfomycinum</t>
  </si>
  <si>
    <t>40 mg/ml</t>
  </si>
  <si>
    <t>2 g + 1 g</t>
  </si>
  <si>
    <t>1 fiol. 3 g proszku</t>
  </si>
  <si>
    <t>10 butelek 2 g</t>
  </si>
  <si>
    <t>10 butelek 4 g</t>
  </si>
  <si>
    <t>BCG - szczep RIVM wyprowadzony ze szczepu 1173-P2, podanie dopęcherzowe, typu BCG - Medac. System zamknięty.</t>
  </si>
  <si>
    <t>1 fiolka s.s. + 1 system do odtwarzania i podawania z rozp. 50ml</t>
  </si>
  <si>
    <t xml:space="preserve">Acidum thiocticum - wlew i.v. do 15 min. </t>
  </si>
  <si>
    <t>Linezolidum</t>
  </si>
  <si>
    <t>Roztwór do inf.</t>
  </si>
  <si>
    <t>2mg/ml 300 ml</t>
  </si>
  <si>
    <t>10 but.a 300ml</t>
  </si>
  <si>
    <t>Zadanie 16 - Antybiotyki</t>
  </si>
  <si>
    <t>Zadanie 15 - Mikrobiota jelita</t>
  </si>
  <si>
    <t>Zadanie 13 - Kwas cytrynowy</t>
  </si>
  <si>
    <t>Zadanie 14 - Worki dwukomorowe do żywienia pozajelitowego</t>
  </si>
  <si>
    <t>Zadanie  1 - Acidum thioticum</t>
  </si>
  <si>
    <t>Zadanie  2 - Leki różne</t>
  </si>
  <si>
    <t>Zadanie  3 - Leki na ratunek życia</t>
  </si>
  <si>
    <t>Zadanie  4 - Vancomycin</t>
  </si>
  <si>
    <t>Zadanie 5 - CRH</t>
  </si>
  <si>
    <t>Zadanie  6 - BCG + Acidum 5-aminolevulinicum hydrochloridum</t>
  </si>
  <si>
    <t>Zadanie  7 - Płyny do infuzji</t>
  </si>
  <si>
    <t>Zadanie  8 - Płyny infuzyjne w butelkach o dwóch równych portach</t>
  </si>
  <si>
    <t>Zadanie 9 - Roztwór do irygacji</t>
  </si>
  <si>
    <t>Zadanie 10 - Roztwór do irygacji</t>
  </si>
  <si>
    <t>Zadanie  11 - Żywność specjalnego przeznaczenia medycznego</t>
  </si>
  <si>
    <t>Zadanie  12 - Wlewka dopęcherzowa - wyrób  medyczny</t>
  </si>
  <si>
    <t>14</t>
  </si>
  <si>
    <t>KWALIFIKOWANY PODPIS WYKONAWCY</t>
  </si>
  <si>
    <t xml:space="preserve">50% kwas cytrynowy. Preparat do dezynfekcji aparatów do hemodializy, oparty na 50% kwasie cytrynowym, wykazujący następujące spektrum bójcze: B zgodnie z EN13727 (2/1), EN14561 (2/2/)  - do 15 minut. Y zgodnie z  EN13624 (2/1), EN14562 (2/2)  -  do 15 minut.
Tbc (minimum Mycobacterium terrae) zgodnie z  EN14348 (2/1), EN14563 (2/2) - do 15 minut.
V (minimum wobec wirusów osłonkowych) zgodnie z normą EN14476(2/1) - do 15 minut w temp. 83°C. 
Rejestracja wyrób medyczny.
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</si>
</sst>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5" formatCode="#,##0.00\ &quot;zł&quot;"/>
  </numFmts>
  <fonts count="3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MS Sans Serif"/>
      <family val="2"/>
      <charset val="238"/>
    </font>
    <font>
      <sz val="6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10"/>
      <color rgb="FF000000"/>
      <name val="Times New Roman"/>
      <family val="1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1FADC"/>
        <bgColor indexed="64"/>
      </patternFill>
    </fill>
    <fill>
      <patternFill patternType="solid">
        <fgColor rgb="FFF1FADC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6">
    <xf numFmtId="0" fontId="0" fillId="0" borderId="0"/>
    <xf numFmtId="0" fontId="1" fillId="0" borderId="0"/>
    <xf numFmtId="0" fontId="2" fillId="0" borderId="0">
      <alignment horizontal="centerContinuous"/>
    </xf>
    <xf numFmtId="44" fontId="4" fillId="0" borderId="0" applyFont="0" applyFill="0" applyBorder="0" applyAlignment="0" applyProtection="0"/>
    <xf numFmtId="0" fontId="5" fillId="0" borderId="0" applyBorder="0"/>
    <xf numFmtId="0" fontId="5" fillId="0" borderId="0" applyBorder="0"/>
    <xf numFmtId="0" fontId="5" fillId="0" borderId="0" applyBorder="0"/>
    <xf numFmtId="0" fontId="2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9" borderId="5" applyNumberFormat="0" applyAlignment="0" applyProtection="0"/>
    <xf numFmtId="0" fontId="9" fillId="22" borderId="6" applyNumberFormat="0" applyAlignment="0" applyProtection="0"/>
    <xf numFmtId="0" fontId="10" fillId="6" borderId="0" applyNumberFormat="0" applyBorder="0" applyAlignment="0" applyProtection="0"/>
    <xf numFmtId="0" fontId="11" fillId="0" borderId="7" applyNumberFormat="0" applyFill="0" applyAlignment="0" applyProtection="0"/>
    <xf numFmtId="0" fontId="12" fillId="23" borderId="8" applyNumberFormat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2" borderId="5" applyNumberFormat="0" applyAlignment="0" applyProtection="0"/>
    <xf numFmtId="0" fontId="18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5" borderId="13" applyNumberFormat="0" applyFont="0" applyAlignment="0" applyProtection="0"/>
    <xf numFmtId="0" fontId="22" fillId="5" borderId="0" applyNumberFormat="0" applyBorder="0" applyAlignment="0" applyProtection="0"/>
    <xf numFmtId="43" fontId="1" fillId="0" borderId="0" applyFill="0" applyBorder="0" applyAlignment="0" applyProtection="0"/>
    <xf numFmtId="0" fontId="2" fillId="0" borderId="0"/>
    <xf numFmtId="0" fontId="23" fillId="0" borderId="0"/>
    <xf numFmtId="0" fontId="4" fillId="0" borderId="0"/>
    <xf numFmtId="0" fontId="24" fillId="0" borderId="1">
      <alignment vertical="center"/>
    </xf>
    <xf numFmtId="44" fontId="1" fillId="0" borderId="0" applyFill="0" applyBorder="0" applyAlignment="0" applyProtection="0"/>
    <xf numFmtId="44" fontId="4" fillId="0" borderId="0" applyFont="0" applyFill="0" applyBorder="0" applyAlignment="0" applyProtection="0"/>
    <xf numFmtId="0" fontId="24" fillId="0" borderId="1">
      <alignment vertical="center"/>
    </xf>
    <xf numFmtId="44" fontId="1" fillId="0" borderId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ill="0" applyBorder="0" applyAlignment="0" applyProtection="0"/>
    <xf numFmtId="44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" fillId="0" borderId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26" fillId="0" borderId="0">
      <alignment horizontal="left" vertical="top"/>
    </xf>
    <xf numFmtId="0" fontId="3" fillId="0" borderId="0">
      <alignment horizontal="left" vertical="top"/>
    </xf>
    <xf numFmtId="0" fontId="25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25" fillId="0" borderId="0">
      <alignment horizontal="right" vertical="top"/>
    </xf>
    <xf numFmtId="0" fontId="27" fillId="0" borderId="0">
      <alignment horizontal="center" vertical="top"/>
    </xf>
    <xf numFmtId="0" fontId="3" fillId="0" borderId="0">
      <alignment horizontal="left" vertical="top"/>
    </xf>
    <xf numFmtId="0" fontId="25" fillId="0" borderId="0">
      <alignment horizontal="left" vertical="top"/>
    </xf>
    <xf numFmtId="0" fontId="3" fillId="0" borderId="0">
      <alignment horizontal="left" vertical="top"/>
    </xf>
    <xf numFmtId="0" fontId="26" fillId="0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right" vertical="center"/>
    </xf>
    <xf numFmtId="0" fontId="28" fillId="0" borderId="0">
      <alignment horizontal="left" vertical="top"/>
    </xf>
    <xf numFmtId="0" fontId="29" fillId="0" borderId="0">
      <alignment horizontal="left" vertical="top"/>
    </xf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4" fillId="0" borderId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4" fillId="0" borderId="0"/>
    <xf numFmtId="44" fontId="4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31" fillId="0" borderId="0"/>
  </cellStyleXfs>
  <cellXfs count="181">
    <xf numFmtId="0" fontId="0" fillId="0" borderId="0" xfId="0"/>
    <xf numFmtId="0" fontId="32" fillId="0" borderId="0" xfId="0" applyFont="1"/>
    <xf numFmtId="0" fontId="33" fillId="0" borderId="1" xfId="0" applyFont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 shrinkToFit="1"/>
    </xf>
    <xf numFmtId="0" fontId="35" fillId="0" borderId="0" xfId="0" applyFont="1" applyAlignment="1">
      <alignment vertical="center"/>
    </xf>
    <xf numFmtId="44" fontId="35" fillId="0" borderId="0" xfId="0" applyNumberFormat="1" applyFont="1" applyAlignment="1">
      <alignment vertical="center"/>
    </xf>
    <xf numFmtId="164" fontId="32" fillId="0" borderId="1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44" fontId="32" fillId="0" borderId="0" xfId="0" applyNumberFormat="1" applyFont="1" applyAlignment="1">
      <alignment vertical="center"/>
    </xf>
    <xf numFmtId="0" fontId="35" fillId="0" borderId="2" xfId="1" applyFont="1" applyFill="1" applyBorder="1" applyAlignment="1" applyProtection="1">
      <alignment horizontal="center" vertical="center"/>
      <protection locked="0"/>
    </xf>
    <xf numFmtId="0" fontId="35" fillId="0" borderId="4" xfId="1" applyFont="1" applyFill="1" applyBorder="1" applyAlignment="1">
      <alignment horizontal="left" vertical="center" wrapText="1" shrinkToFit="1"/>
    </xf>
    <xf numFmtId="0" fontId="35" fillId="0" borderId="4" xfId="1" applyFont="1" applyFill="1" applyBorder="1" applyAlignment="1" applyProtection="1">
      <alignment horizontal="center" vertical="center" wrapText="1" shrinkToFit="1"/>
      <protection locked="0"/>
    </xf>
    <xf numFmtId="3" fontId="35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4" fontId="35" fillId="0" borderId="4" xfId="1" applyNumberFormat="1" applyFont="1" applyFill="1" applyBorder="1" applyAlignment="1">
      <alignment horizontal="center" vertical="center" wrapText="1" shrinkToFit="1"/>
    </xf>
    <xf numFmtId="3" fontId="35" fillId="27" borderId="4" xfId="1" applyNumberFormat="1" applyFont="1" applyFill="1" applyBorder="1" applyAlignment="1">
      <alignment horizontal="center" vertical="center" wrapText="1" shrinkToFit="1"/>
    </xf>
    <xf numFmtId="9" fontId="35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49" fontId="35" fillId="0" borderId="4" xfId="3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/>
    </xf>
    <xf numFmtId="49" fontId="35" fillId="0" borderId="1" xfId="0" applyNumberFormat="1" applyFont="1" applyFill="1" applyBorder="1" applyAlignment="1">
      <alignment horizontal="center" vertical="center" wrapText="1"/>
    </xf>
    <xf numFmtId="4" fontId="35" fillId="0" borderId="1" xfId="1" applyNumberFormat="1" applyFont="1" applyFill="1" applyBorder="1" applyAlignment="1">
      <alignment horizontal="center" vertical="center" wrapText="1" shrinkToFit="1"/>
    </xf>
    <xf numFmtId="3" fontId="34" fillId="27" borderId="1" xfId="1" applyNumberFormat="1" applyFont="1" applyFill="1" applyBorder="1" applyAlignment="1">
      <alignment horizontal="center" vertical="center" wrapText="1" shrinkToFit="1"/>
    </xf>
    <xf numFmtId="4" fontId="35" fillId="2" borderId="1" xfId="1" applyNumberFormat="1" applyFont="1" applyFill="1" applyBorder="1" applyAlignment="1">
      <alignment horizontal="center" vertical="center" wrapText="1" shrinkToFit="1"/>
    </xf>
    <xf numFmtId="165" fontId="35" fillId="0" borderId="1" xfId="2" applyNumberFormat="1" applyFont="1" applyFill="1" applyBorder="1" applyAlignment="1">
      <alignment horizontal="right" vertical="center" wrapText="1" shrinkToFit="1"/>
    </xf>
    <xf numFmtId="9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49" fontId="35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" xfId="1" applyFont="1" applyFill="1" applyBorder="1" applyAlignment="1" applyProtection="1">
      <alignment horizontal="left" vertical="center" wrapText="1" shrinkToFit="1"/>
      <protection locked="0"/>
    </xf>
    <xf numFmtId="0" fontId="35" fillId="0" borderId="1" xfId="1" applyFont="1" applyFill="1" applyBorder="1" applyAlignment="1">
      <alignment horizontal="left" vertical="center" wrapText="1" shrinkToFit="1"/>
    </xf>
    <xf numFmtId="0" fontId="35" fillId="0" borderId="1" xfId="1" applyFont="1" applyFill="1" applyBorder="1" applyAlignment="1" applyProtection="1">
      <alignment horizontal="center" vertical="center" wrapText="1" shrinkToFit="1"/>
      <protection locked="0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 wrapText="1"/>
    </xf>
    <xf numFmtId="0" fontId="35" fillId="0" borderId="1" xfId="1" applyFont="1" applyFill="1" applyBorder="1" applyAlignment="1">
      <alignment horizontal="center" vertical="center" wrapText="1" shrinkToFit="1"/>
    </xf>
    <xf numFmtId="0" fontId="35" fillId="0" borderId="1" xfId="4" applyFont="1" applyFill="1" applyBorder="1" applyAlignment="1" applyProtection="1">
      <alignment horizontal="left" vertical="center" wrapText="1" shrinkToFit="1"/>
      <protection locked="0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26" borderId="1" xfId="0" applyFont="1" applyFill="1" applyBorder="1" applyAlignment="1">
      <alignment horizontal="center" vertical="center" wrapText="1"/>
    </xf>
    <xf numFmtId="165" fontId="35" fillId="0" borderId="1" xfId="0" applyNumberFormat="1" applyFont="1" applyFill="1" applyBorder="1" applyAlignment="1">
      <alignment vertical="center" wrapText="1"/>
    </xf>
    <xf numFmtId="9" fontId="35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 applyProtection="1">
      <alignment horizontal="left" vertical="center" wrapText="1" shrinkToFit="1"/>
      <protection locked="0"/>
    </xf>
    <xf numFmtId="0" fontId="35" fillId="0" borderId="1" xfId="0" applyFont="1" applyFill="1" applyBorder="1" applyAlignment="1" applyProtection="1">
      <alignment horizontal="center" vertical="center" wrapText="1" shrinkToFit="1"/>
      <protection locked="0"/>
    </xf>
    <xf numFmtId="3" fontId="34" fillId="27" borderId="1" xfId="0" applyNumberFormat="1" applyFont="1" applyFill="1" applyBorder="1" applyAlignment="1">
      <alignment horizontal="center" vertical="center" wrapText="1" shrinkToFit="1"/>
    </xf>
    <xf numFmtId="0" fontId="35" fillId="2" borderId="1" xfId="0" applyFont="1" applyFill="1" applyBorder="1" applyAlignment="1" applyProtection="1">
      <alignment horizontal="center" vertical="center" wrapText="1" shrinkToFit="1"/>
      <protection locked="0"/>
    </xf>
    <xf numFmtId="49" fontId="35" fillId="0" borderId="1" xfId="3" applyNumberFormat="1" applyFont="1" applyFill="1" applyBorder="1" applyAlignment="1">
      <alignment horizontal="center" vertical="center" wrapText="1"/>
    </xf>
    <xf numFmtId="164" fontId="35" fillId="0" borderId="1" xfId="0" applyNumberFormat="1" applyFont="1" applyFill="1" applyBorder="1" applyAlignment="1">
      <alignment horizontal="center" vertical="center"/>
    </xf>
    <xf numFmtId="1" fontId="34" fillId="26" borderId="1" xfId="0" applyNumberFormat="1" applyFont="1" applyFill="1" applyBorder="1" applyAlignment="1">
      <alignment horizontal="center" vertical="center"/>
    </xf>
    <xf numFmtId="164" fontId="35" fillId="0" borderId="1" xfId="0" applyNumberFormat="1" applyFont="1" applyFill="1" applyBorder="1" applyAlignment="1">
      <alignment horizontal="left" vertical="center"/>
    </xf>
    <xf numFmtId="165" fontId="35" fillId="0" borderId="1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center" vertical="center" shrinkToFit="1"/>
    </xf>
    <xf numFmtId="3" fontId="35" fillId="0" borderId="1" xfId="0" applyNumberFormat="1" applyFont="1" applyFill="1" applyBorder="1" applyAlignment="1">
      <alignment horizontal="center" vertical="center" shrinkToFit="1"/>
    </xf>
    <xf numFmtId="1" fontId="34" fillId="27" borderId="1" xfId="0" applyNumberFormat="1" applyFont="1" applyFill="1" applyBorder="1" applyAlignment="1">
      <alignment horizontal="center" vertical="center" shrinkToFit="1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4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35" fillId="0" borderId="1" xfId="1" applyFont="1" applyFill="1" applyBorder="1" applyAlignment="1" applyProtection="1">
      <alignment horizontal="center" vertical="center"/>
      <protection locked="0"/>
    </xf>
    <xf numFmtId="0" fontId="35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vertical="center"/>
    </xf>
    <xf numFmtId="0" fontId="35" fillId="26" borderId="0" xfId="0" applyFont="1" applyFill="1" applyAlignment="1">
      <alignment vertical="center" wrapText="1"/>
    </xf>
    <xf numFmtId="165" fontId="34" fillId="0" borderId="14" xfId="0" applyNumberFormat="1" applyFont="1" applyFill="1" applyBorder="1" applyAlignment="1">
      <alignment vertical="center" wrapText="1"/>
    </xf>
    <xf numFmtId="9" fontId="35" fillId="0" borderId="1" xfId="0" applyNumberFormat="1" applyFont="1" applyBorder="1" applyAlignment="1">
      <alignment horizontal="center" vertical="center" wrapText="1"/>
    </xf>
    <xf numFmtId="10" fontId="35" fillId="0" borderId="1" xfId="0" applyNumberFormat="1" applyFont="1" applyBorder="1" applyAlignment="1">
      <alignment horizontal="center" vertical="center" wrapText="1"/>
    </xf>
    <xf numFmtId="3" fontId="34" fillId="26" borderId="1" xfId="0" applyNumberFormat="1" applyFont="1" applyFill="1" applyBorder="1" applyAlignment="1">
      <alignment horizontal="center" vertical="center" wrapText="1"/>
    </xf>
    <xf numFmtId="0" fontId="34" fillId="26" borderId="1" xfId="0" applyFont="1" applyFill="1" applyBorder="1" applyAlignment="1">
      <alignment horizontal="center" vertical="center"/>
    </xf>
    <xf numFmtId="165" fontId="35" fillId="0" borderId="1" xfId="0" applyNumberFormat="1" applyFont="1" applyFill="1" applyBorder="1" applyAlignment="1">
      <alignment vertical="center"/>
    </xf>
    <xf numFmtId="0" fontId="35" fillId="0" borderId="1" xfId="4" applyFont="1" applyBorder="1" applyAlignment="1" applyProtection="1">
      <alignment horizontal="left" vertical="center" wrapText="1" shrinkToFit="1"/>
      <protection locked="0"/>
    </xf>
    <xf numFmtId="4" fontId="35" fillId="0" borderId="1" xfId="0" applyNumberFormat="1" applyFont="1" applyBorder="1" applyAlignment="1">
      <alignment horizontal="center" vertical="center" wrapText="1"/>
    </xf>
    <xf numFmtId="0" fontId="35" fillId="26" borderId="1" xfId="0" applyFont="1" applyFill="1" applyBorder="1" applyAlignment="1">
      <alignment horizontal="center" vertical="center"/>
    </xf>
    <xf numFmtId="165" fontId="35" fillId="0" borderId="1" xfId="0" applyNumberFormat="1" applyFont="1" applyFill="1" applyBorder="1"/>
    <xf numFmtId="0" fontId="35" fillId="0" borderId="0" xfId="0" applyFont="1" applyAlignment="1">
      <alignment horizontal="center" vertical="center"/>
    </xf>
    <xf numFmtId="0" fontId="35" fillId="26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1" xfId="0" applyFont="1" applyBorder="1" applyAlignment="1">
      <alignment vertical="center" wrapText="1"/>
    </xf>
    <xf numFmtId="9" fontId="35" fillId="0" borderId="1" xfId="0" applyNumberFormat="1" applyFont="1" applyFill="1" applyBorder="1" applyAlignment="1">
      <alignment vertical="center"/>
    </xf>
    <xf numFmtId="0" fontId="35" fillId="0" borderId="1" xfId="0" applyNumberFormat="1" applyFont="1" applyBorder="1" applyAlignment="1">
      <alignment horizontal="center" vertical="center" wrapText="1"/>
    </xf>
    <xf numFmtId="0" fontId="35" fillId="26" borderId="1" xfId="0" applyFont="1" applyFill="1" applyBorder="1" applyAlignment="1">
      <alignment horizontal="left" vertical="center" wrapText="1"/>
    </xf>
    <xf numFmtId="0" fontId="35" fillId="0" borderId="1" xfId="0" applyFont="1" applyBorder="1" applyAlignment="1" applyProtection="1">
      <alignment horizontal="center" vertical="center" wrapText="1" shrinkToFit="1"/>
      <protection locked="0"/>
    </xf>
    <xf numFmtId="0" fontId="35" fillId="0" borderId="1" xfId="0" applyFont="1" applyBorder="1" applyAlignment="1" applyProtection="1">
      <alignment horizontal="left" vertical="center" wrapText="1" shrinkToFit="1"/>
      <protection locked="0"/>
    </xf>
    <xf numFmtId="0" fontId="35" fillId="0" borderId="1" xfId="0" applyFont="1" applyBorder="1" applyAlignment="1" applyProtection="1">
      <alignment horizontal="center" vertical="center" shrinkToFit="1"/>
      <protection locked="0"/>
    </xf>
    <xf numFmtId="3" fontId="35" fillId="0" borderId="1" xfId="0" applyNumberFormat="1" applyFont="1" applyBorder="1" applyAlignment="1" applyProtection="1">
      <alignment horizontal="center" vertical="center" shrinkToFit="1"/>
      <protection locked="0"/>
    </xf>
    <xf numFmtId="0" fontId="35" fillId="26" borderId="1" xfId="0" applyFont="1" applyFill="1" applyBorder="1" applyAlignment="1" applyProtection="1">
      <alignment horizontal="center" vertical="center" shrinkToFit="1"/>
      <protection locked="0"/>
    </xf>
    <xf numFmtId="3" fontId="34" fillId="26" borderId="1" xfId="0" applyNumberFormat="1" applyFont="1" applyFill="1" applyBorder="1" applyAlignment="1">
      <alignment horizontal="center" vertical="center" shrinkToFit="1"/>
    </xf>
    <xf numFmtId="165" fontId="35" fillId="0" borderId="15" xfId="0" applyNumberFormat="1" applyFont="1" applyFill="1" applyBorder="1" applyAlignment="1">
      <alignment vertical="center" wrapText="1"/>
    </xf>
    <xf numFmtId="0" fontId="35" fillId="0" borderId="4" xfId="1" applyFont="1" applyFill="1" applyBorder="1" applyAlignment="1">
      <alignment horizontal="center" vertical="center" wrapText="1" shrinkToFit="1"/>
    </xf>
    <xf numFmtId="0" fontId="35" fillId="0" borderId="1" xfId="2" applyFont="1" applyFill="1" applyBorder="1" applyAlignment="1">
      <alignment horizontal="center" vertical="center" wrapText="1" shrinkToFi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5" fillId="26" borderId="1" xfId="4" applyFont="1" applyFill="1" applyBorder="1" applyAlignment="1" applyProtection="1">
      <alignment horizontal="center" vertical="center" shrinkToFit="1"/>
      <protection locked="0"/>
    </xf>
    <xf numFmtId="3" fontId="34" fillId="26" borderId="1" xfId="4" applyNumberFormat="1" applyFont="1" applyFill="1" applyBorder="1" applyAlignment="1">
      <alignment horizontal="center" vertical="center" shrinkToFit="1"/>
    </xf>
    <xf numFmtId="165" fontId="36" fillId="0" borderId="1" xfId="0" applyNumberFormat="1" applyFont="1" applyFill="1" applyBorder="1" applyAlignment="1">
      <alignment horizontal="right" vertical="center" wrapText="1"/>
    </xf>
    <xf numFmtId="9" fontId="35" fillId="0" borderId="1" xfId="4" applyNumberFormat="1" applyFont="1" applyFill="1" applyBorder="1" applyAlignment="1" applyProtection="1">
      <alignment horizontal="center" vertical="center" shrinkToFit="1"/>
      <protection locked="0"/>
    </xf>
    <xf numFmtId="44" fontId="35" fillId="0" borderId="1" xfId="3" applyFont="1" applyFill="1" applyBorder="1" applyAlignment="1" applyProtection="1">
      <alignment horizontal="center" vertical="center" wrapText="1"/>
      <protection locked="0"/>
    </xf>
    <xf numFmtId="44" fontId="35" fillId="0" borderId="1" xfId="3" applyFont="1" applyFill="1" applyBorder="1" applyAlignment="1" applyProtection="1">
      <alignment horizontal="right" vertical="center" wrapText="1"/>
    </xf>
    <xf numFmtId="165" fontId="35" fillId="0" borderId="1" xfId="3" applyNumberFormat="1" applyFont="1" applyFill="1" applyBorder="1" applyAlignment="1" applyProtection="1">
      <alignment horizontal="right" vertical="center" shrinkToFit="1"/>
      <protection locked="0"/>
    </xf>
    <xf numFmtId="165" fontId="35" fillId="0" borderId="0" xfId="0" applyNumberFormat="1" applyFont="1" applyFill="1" applyAlignment="1">
      <alignment vertical="center"/>
    </xf>
    <xf numFmtId="165" fontId="35" fillId="0" borderId="4" xfId="1" applyNumberFormat="1" applyFont="1" applyFill="1" applyBorder="1" applyAlignment="1" applyProtection="1">
      <alignment vertical="center" wrapText="1" shrinkToFit="1"/>
      <protection locked="0"/>
    </xf>
    <xf numFmtId="165" fontId="35" fillId="0" borderId="1" xfId="0" applyNumberFormat="1" applyFont="1" applyFill="1" applyBorder="1" applyAlignment="1" applyProtection="1">
      <alignment horizontal="right" vertical="center" shrinkToFit="1"/>
      <protection locked="0"/>
    </xf>
    <xf numFmtId="165" fontId="35" fillId="0" borderId="4" xfId="0" applyNumberFormat="1" applyFont="1" applyFill="1" applyBorder="1" applyAlignment="1">
      <alignment horizontal="right" vertical="center" wrapText="1"/>
    </xf>
    <xf numFmtId="165" fontId="34" fillId="0" borderId="16" xfId="0" applyNumberFormat="1" applyFont="1" applyFill="1" applyBorder="1" applyAlignment="1">
      <alignment vertical="center"/>
    </xf>
    <xf numFmtId="165" fontId="34" fillId="0" borderId="17" xfId="0" applyNumberFormat="1" applyFont="1" applyFill="1" applyBorder="1" applyAlignment="1">
      <alignment vertical="center"/>
    </xf>
    <xf numFmtId="0" fontId="35" fillId="0" borderId="4" xfId="0" applyFont="1" applyFill="1" applyBorder="1" applyAlignment="1">
      <alignment horizontal="center" vertical="center" wrapText="1" shrinkToFit="1"/>
    </xf>
    <xf numFmtId="0" fontId="35" fillId="0" borderId="1" xfId="4" applyFont="1" applyFill="1" applyBorder="1" applyAlignment="1" applyProtection="1">
      <alignment horizontal="center" vertical="center" wrapText="1" shrinkToFit="1"/>
      <protection locked="0"/>
    </xf>
    <xf numFmtId="164" fontId="35" fillId="0" borderId="1" xfId="0" applyNumberFormat="1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 shrinkToFit="1"/>
      <protection locked="0"/>
    </xf>
    <xf numFmtId="0" fontId="35" fillId="0" borderId="1" xfId="4" applyFont="1" applyBorder="1" applyAlignment="1" applyProtection="1">
      <alignment horizontal="center" vertical="center" wrapText="1" shrinkToFit="1"/>
      <protection locked="0"/>
    </xf>
    <xf numFmtId="1" fontId="34" fillId="28" borderId="1" xfId="0" applyNumberFormat="1" applyFont="1" applyFill="1" applyBorder="1" applyAlignment="1">
      <alignment horizontal="center" vertical="center"/>
    </xf>
    <xf numFmtId="0" fontId="34" fillId="28" borderId="1" xfId="0" applyFont="1" applyFill="1" applyBorder="1" applyAlignment="1">
      <alignment horizontal="center" vertical="center" wrapText="1" shrinkToFit="1"/>
    </xf>
    <xf numFmtId="1" fontId="34" fillId="28" borderId="1" xfId="0" applyNumberFormat="1" applyFont="1" applyFill="1" applyBorder="1" applyAlignment="1">
      <alignment horizontal="center" vertical="center" wrapText="1" shrinkToFit="1"/>
    </xf>
    <xf numFmtId="3" fontId="34" fillId="28" borderId="1" xfId="0" applyNumberFormat="1" applyFont="1" applyFill="1" applyBorder="1" applyAlignment="1">
      <alignment horizontal="center" vertical="center" wrapText="1"/>
    </xf>
    <xf numFmtId="49" fontId="34" fillId="29" borderId="1" xfId="0" applyNumberFormat="1" applyFont="1" applyFill="1" applyBorder="1" applyAlignment="1">
      <alignment horizontal="center" vertical="center" wrapText="1"/>
    </xf>
    <xf numFmtId="9" fontId="34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34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34" fillId="28" borderId="1" xfId="0" applyNumberFormat="1" applyFont="1" applyFill="1" applyBorder="1" applyAlignment="1">
      <alignment horizontal="center" vertical="center" wrapText="1" shrinkToFit="1"/>
    </xf>
    <xf numFmtId="4" fontId="34" fillId="28" borderId="1" xfId="0" applyNumberFormat="1" applyFont="1" applyFill="1" applyBorder="1" applyAlignment="1">
      <alignment horizontal="center" vertical="center" wrapText="1" shrinkToFit="1"/>
    </xf>
    <xf numFmtId="49" fontId="34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35" fillId="2" borderId="1" xfId="1" applyNumberFormat="1" applyFont="1" applyFill="1" applyBorder="1" applyAlignment="1">
      <alignment horizontal="center" vertical="center" shrinkToFit="1"/>
    </xf>
    <xf numFmtId="165" fontId="35" fillId="0" borderId="1" xfId="1" applyNumberFormat="1" applyFont="1" applyFill="1" applyBorder="1" applyAlignment="1" applyProtection="1">
      <alignment vertical="center" wrapText="1" shrinkToFit="1"/>
      <protection locked="0"/>
    </xf>
    <xf numFmtId="3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3" fontId="35" fillId="27" borderId="1" xfId="1" applyNumberFormat="1" applyFont="1" applyFill="1" applyBorder="1" applyAlignment="1">
      <alignment horizontal="center" vertical="center" wrapText="1" shrinkToFit="1"/>
    </xf>
    <xf numFmtId="165" fontId="35" fillId="0" borderId="1" xfId="0" applyNumberFormat="1" applyFont="1" applyFill="1" applyBorder="1" applyAlignment="1">
      <alignment horizontal="right" vertical="center" wrapText="1"/>
    </xf>
    <xf numFmtId="165" fontId="34" fillId="0" borderId="1" xfId="0" applyNumberFormat="1" applyFont="1" applyFill="1" applyBorder="1" applyAlignment="1">
      <alignment vertical="center" wrapText="1"/>
    </xf>
    <xf numFmtId="0" fontId="34" fillId="28" borderId="1" xfId="2" applyFont="1" applyFill="1" applyBorder="1" applyAlignment="1">
      <alignment horizontal="left" vertical="center" wrapText="1"/>
    </xf>
    <xf numFmtId="0" fontId="34" fillId="28" borderId="1" xfId="2" applyFont="1" applyFill="1" applyBorder="1" applyAlignment="1">
      <alignment horizontal="center" vertical="center"/>
    </xf>
    <xf numFmtId="3" fontId="34" fillId="28" borderId="1" xfId="2" applyNumberFormat="1" applyFont="1" applyFill="1" applyBorder="1" applyAlignment="1">
      <alignment horizontal="center" vertical="center"/>
    </xf>
    <xf numFmtId="165" fontId="34" fillId="28" borderId="1" xfId="2" applyNumberFormat="1" applyFont="1" applyFill="1" applyBorder="1" applyAlignment="1">
      <alignment horizontal="center" vertical="center"/>
    </xf>
    <xf numFmtId="0" fontId="34" fillId="28" borderId="1" xfId="1" applyFont="1" applyFill="1" applyBorder="1" applyAlignment="1">
      <alignment horizontal="left" vertical="center"/>
    </xf>
    <xf numFmtId="49" fontId="34" fillId="30" borderId="1" xfId="0" applyNumberFormat="1" applyFont="1" applyFill="1" applyBorder="1" applyAlignment="1">
      <alignment horizontal="center" vertical="center"/>
    </xf>
    <xf numFmtId="49" fontId="34" fillId="30" borderId="1" xfId="0" applyNumberFormat="1" applyFont="1" applyFill="1" applyBorder="1" applyAlignment="1">
      <alignment horizontal="center" vertical="center" wrapText="1" shrinkToFit="1"/>
    </xf>
    <xf numFmtId="49" fontId="34" fillId="31" borderId="1" xfId="0" applyNumberFormat="1" applyFont="1" applyFill="1" applyBorder="1" applyAlignment="1">
      <alignment horizontal="center" vertical="center" wrapText="1" shrinkToFit="1"/>
    </xf>
    <xf numFmtId="0" fontId="34" fillId="29" borderId="1" xfId="0" applyFont="1" applyFill="1" applyBorder="1" applyAlignment="1">
      <alignment horizontal="left" vertical="center"/>
    </xf>
    <xf numFmtId="0" fontId="35" fillId="0" borderId="1" xfId="1" applyFont="1" applyFill="1" applyBorder="1" applyAlignment="1" applyProtection="1">
      <alignment horizontal="center" vertical="center" shrinkToFit="1"/>
      <protection locked="0"/>
    </xf>
    <xf numFmtId="4" fontId="35" fillId="0" borderId="1" xfId="1" applyNumberFormat="1" applyFont="1" applyFill="1" applyBorder="1" applyAlignment="1">
      <alignment horizontal="center" vertical="center" shrinkToFit="1"/>
    </xf>
    <xf numFmtId="0" fontId="32" fillId="0" borderId="1" xfId="1" applyFont="1" applyFill="1" applyBorder="1" applyAlignment="1" applyProtection="1">
      <alignment horizontal="center" vertical="center" shrinkToFit="1"/>
      <protection locked="0"/>
    </xf>
    <xf numFmtId="0" fontId="32" fillId="0" borderId="1" xfId="0" applyFont="1" applyFill="1" applyBorder="1" applyAlignment="1">
      <alignment horizontal="left" vertical="center"/>
    </xf>
    <xf numFmtId="0" fontId="32" fillId="3" borderId="1" xfId="0" applyFont="1" applyFill="1" applyBorder="1" applyAlignment="1" applyProtection="1">
      <alignment horizontal="center" vertical="center" wrapText="1" shrinkToFit="1"/>
      <protection locked="0"/>
    </xf>
    <xf numFmtId="0" fontId="32" fillId="0" borderId="1" xfId="0" applyFont="1" applyFill="1" applyBorder="1" applyAlignment="1">
      <alignment horizontal="center" vertical="center" wrapText="1" shrinkToFit="1"/>
    </xf>
    <xf numFmtId="3" fontId="32" fillId="0" borderId="1" xfId="0" applyNumberFormat="1" applyFont="1" applyFill="1" applyBorder="1" applyAlignment="1">
      <alignment horizontal="center" vertical="center" shrinkToFit="1"/>
    </xf>
    <xf numFmtId="1" fontId="32" fillId="27" borderId="1" xfId="0" applyNumberFormat="1" applyFont="1" applyFill="1" applyBorder="1" applyAlignment="1">
      <alignment horizontal="center" vertical="center" shrinkToFit="1"/>
    </xf>
    <xf numFmtId="4" fontId="32" fillId="2" borderId="1" xfId="1" applyNumberFormat="1" applyFont="1" applyFill="1" applyBorder="1" applyAlignment="1">
      <alignment horizontal="center" vertical="center" shrinkToFit="1"/>
    </xf>
    <xf numFmtId="165" fontId="32" fillId="0" borderId="1" xfId="2" applyNumberFormat="1" applyFont="1" applyFill="1" applyBorder="1" applyAlignment="1">
      <alignment horizontal="right" vertical="center" wrapText="1" shrinkToFit="1"/>
    </xf>
    <xf numFmtId="9" fontId="32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32" fillId="0" borderId="1" xfId="1" applyNumberFormat="1" applyFont="1" applyFill="1" applyBorder="1" applyAlignment="1" applyProtection="1">
      <alignment vertical="center" wrapText="1" shrinkToFit="1"/>
      <protection locked="0"/>
    </xf>
    <xf numFmtId="165" fontId="32" fillId="0" borderId="1" xfId="0" applyNumberFormat="1" applyFont="1" applyFill="1" applyBorder="1" applyAlignment="1">
      <alignment vertical="center" wrapText="1"/>
    </xf>
    <xf numFmtId="49" fontId="32" fillId="0" borderId="1" xfId="3" applyNumberFormat="1" applyFont="1" applyFill="1" applyBorder="1" applyAlignment="1">
      <alignment horizontal="center" vertical="center" wrapText="1"/>
    </xf>
    <xf numFmtId="0" fontId="35" fillId="0" borderId="1" xfId="2" applyFont="1" applyFill="1" applyBorder="1" applyAlignment="1" applyProtection="1">
      <alignment horizontal="center" vertical="center" wrapText="1" shrinkToFit="1"/>
      <protection locked="0"/>
    </xf>
    <xf numFmtId="1" fontId="34" fillId="27" borderId="1" xfId="1" applyNumberFormat="1" applyFont="1" applyFill="1" applyBorder="1" applyAlignment="1">
      <alignment horizontal="center" vertical="center" wrapText="1" shrinkToFit="1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26" borderId="1" xfId="1" applyFont="1" applyFill="1" applyBorder="1" applyAlignment="1" applyProtection="1">
      <alignment horizontal="center" vertical="center" wrapText="1" shrinkToFit="1"/>
      <protection locked="0"/>
    </xf>
    <xf numFmtId="165" fontId="35" fillId="0" borderId="1" xfId="0" applyNumberFormat="1" applyFont="1" applyFill="1" applyBorder="1" applyAlignment="1">
      <alignment horizontal="center" vertical="center" wrapText="1"/>
    </xf>
    <xf numFmtId="165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34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/>
    </xf>
    <xf numFmtId="0" fontId="35" fillId="0" borderId="1" xfId="0" applyFont="1" applyFill="1" applyBorder="1" applyAlignment="1">
      <alignment vertical="center" wrapText="1"/>
    </xf>
    <xf numFmtId="0" fontId="35" fillId="26" borderId="1" xfId="0" applyFont="1" applyFill="1" applyBorder="1" applyAlignment="1">
      <alignment vertical="center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Alignment="1" applyProtection="1">
      <alignment horizontal="left" vertical="center" wrapText="1"/>
      <protection locked="0"/>
    </xf>
    <xf numFmtId="0" fontId="35" fillId="0" borderId="1" xfId="6" applyFont="1" applyFill="1" applyBorder="1" applyAlignment="1">
      <alignment horizontal="center" vertical="center" wrapText="1"/>
    </xf>
    <xf numFmtId="3" fontId="34" fillId="27" borderId="1" xfId="0" applyNumberFormat="1" applyFont="1" applyFill="1" applyBorder="1" applyAlignment="1" applyProtection="1">
      <alignment horizontal="center" vertical="center" wrapText="1"/>
      <protection locked="0"/>
    </xf>
    <xf numFmtId="9" fontId="3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5" fillId="0" borderId="1" xfId="0" applyNumberFormat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vertical="center" wrapText="1" shrinkToFit="1"/>
    </xf>
    <xf numFmtId="0" fontId="33" fillId="0" borderId="1" xfId="0" applyFont="1" applyBorder="1" applyAlignment="1">
      <alignment horizontal="center" vertical="center" wrapText="1"/>
    </xf>
    <xf numFmtId="0" fontId="34" fillId="28" borderId="1" xfId="7" applyFont="1" applyFill="1" applyBorder="1" applyAlignment="1">
      <alignment horizontal="left" vertical="center"/>
    </xf>
    <xf numFmtId="0" fontId="35" fillId="0" borderId="1" xfId="7" applyFont="1" applyBorder="1" applyAlignment="1">
      <alignment vertical="center"/>
    </xf>
    <xf numFmtId="0" fontId="35" fillId="0" borderId="1" xfId="7" applyFont="1" applyBorder="1" applyAlignment="1">
      <alignment horizontal="center" vertical="center" wrapText="1" shrinkToFit="1"/>
    </xf>
    <xf numFmtId="0" fontId="35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vertical="center" wrapText="1"/>
    </xf>
    <xf numFmtId="0" fontId="35" fillId="28" borderId="1" xfId="0" applyFont="1" applyFill="1" applyBorder="1" applyAlignment="1">
      <alignment vertical="center"/>
    </xf>
    <xf numFmtId="0" fontId="34" fillId="29" borderId="2" xfId="0" applyFont="1" applyFill="1" applyBorder="1" applyAlignment="1">
      <alignment horizontal="left" vertical="center"/>
    </xf>
    <xf numFmtId="0" fontId="34" fillId="29" borderId="4" xfId="0" applyFont="1" applyFill="1" applyBorder="1" applyAlignment="1">
      <alignment horizontal="left" vertical="center"/>
    </xf>
    <xf numFmtId="0" fontId="34" fillId="29" borderId="3" xfId="0" applyFont="1" applyFill="1" applyBorder="1" applyAlignment="1">
      <alignment horizontal="left" vertical="center"/>
    </xf>
    <xf numFmtId="0" fontId="34" fillId="28" borderId="2" xfId="1" applyFont="1" applyFill="1" applyBorder="1" applyAlignment="1">
      <alignment horizontal="left" vertical="center"/>
    </xf>
    <xf numFmtId="0" fontId="34" fillId="28" borderId="4" xfId="1" applyFont="1" applyFill="1" applyBorder="1" applyAlignment="1">
      <alignment horizontal="left" vertical="center"/>
    </xf>
    <xf numFmtId="0" fontId="34" fillId="28" borderId="3" xfId="1" applyFont="1" applyFill="1" applyBorder="1" applyAlignment="1">
      <alignment horizontal="left" vertical="center"/>
    </xf>
    <xf numFmtId="164" fontId="34" fillId="29" borderId="2" xfId="0" applyNumberFormat="1" applyFont="1" applyFill="1" applyBorder="1" applyAlignment="1">
      <alignment horizontal="left" vertical="center"/>
    </xf>
    <xf numFmtId="164" fontId="34" fillId="29" borderId="4" xfId="0" applyNumberFormat="1" applyFont="1" applyFill="1" applyBorder="1" applyAlignment="1">
      <alignment horizontal="left" vertical="center"/>
    </xf>
    <xf numFmtId="164" fontId="34" fillId="29" borderId="3" xfId="0" applyNumberFormat="1" applyFont="1" applyFill="1" applyBorder="1" applyAlignment="1">
      <alignment horizontal="left" vertical="center"/>
    </xf>
    <xf numFmtId="0" fontId="34" fillId="28" borderId="2" xfId="7" applyFont="1" applyFill="1" applyBorder="1" applyAlignment="1" applyProtection="1">
      <alignment horizontal="left" vertical="center" wrapText="1"/>
      <protection locked="0"/>
    </xf>
    <xf numFmtId="0" fontId="34" fillId="28" borderId="4" xfId="7" applyFont="1" applyFill="1" applyBorder="1" applyAlignment="1" applyProtection="1">
      <alignment horizontal="left" vertical="center" wrapText="1"/>
      <protection locked="0"/>
    </xf>
    <xf numFmtId="0" fontId="34" fillId="28" borderId="3" xfId="7" applyFont="1" applyFill="1" applyBorder="1" applyAlignment="1" applyProtection="1">
      <alignment horizontal="left" vertical="center" wrapText="1"/>
      <protection locked="0"/>
    </xf>
    <xf numFmtId="165" fontId="34" fillId="0" borderId="0" xfId="0" applyNumberFormat="1" applyFont="1" applyFill="1" applyAlignment="1">
      <alignment vertical="center"/>
    </xf>
    <xf numFmtId="0" fontId="37" fillId="0" borderId="1" xfId="0" applyFont="1" applyBorder="1" applyAlignment="1">
      <alignment horizontal="left" vertical="center" wrapText="1"/>
    </xf>
  </cellXfs>
  <cellStyles count="196"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kcent 1 2" xfId="14"/>
    <cellStyle name="40% - akcent 2 2" xfId="15"/>
    <cellStyle name="40% - akcent 3 2" xfId="16"/>
    <cellStyle name="40% - akcent 4 2" xfId="17"/>
    <cellStyle name="40% - akcent 5 2" xfId="18"/>
    <cellStyle name="40% - akcent 6 2" xfId="19"/>
    <cellStyle name="60% - akcent 1 2" xfId="20"/>
    <cellStyle name="60% - akcent 2 2" xfId="21"/>
    <cellStyle name="60% - akcent 3 2" xfId="22"/>
    <cellStyle name="60% - akcent 4 2" xfId="23"/>
    <cellStyle name="60% - akcent 5 2" xfId="24"/>
    <cellStyle name="60% - akcent 6 2" xfId="25"/>
    <cellStyle name="Akcent 1 2" xfId="26"/>
    <cellStyle name="Akcent 2 2" xfId="27"/>
    <cellStyle name="Akcent 3 2" xfId="28"/>
    <cellStyle name="Akcent 4 2" xfId="29"/>
    <cellStyle name="Akcent 5 2" xfId="30"/>
    <cellStyle name="Akcent 6 2" xfId="31"/>
    <cellStyle name="Dane wejściowe 2" xfId="32"/>
    <cellStyle name="Dane wyjściowe 2" xfId="33"/>
    <cellStyle name="Dobre 2" xfId="34"/>
    <cellStyle name="Dziesiętny 2" xfId="92"/>
    <cellStyle name="Dziesiętny 3" xfId="106"/>
    <cellStyle name="Komórka połączona 2" xfId="35"/>
    <cellStyle name="Komórka zaznaczona 2" xfId="36"/>
    <cellStyle name="Nagłówek 1 2" xfId="37"/>
    <cellStyle name="Nagłówek 2 2" xfId="38"/>
    <cellStyle name="Nagłówek 3 2" xfId="39"/>
    <cellStyle name="Nagłówek 4 2" xfId="40"/>
    <cellStyle name="Neutralne 2" xfId="41"/>
    <cellStyle name="Normal 2" xfId="93"/>
    <cellStyle name="Normal_Sheet2" xfId="108"/>
    <cellStyle name="Normalny" xfId="0" builtinId="0"/>
    <cellStyle name="Normalny 10" xfId="96"/>
    <cellStyle name="Normalny 10 2" xfId="109"/>
    <cellStyle name="Normalny 102" xfId="167"/>
    <cellStyle name="Normalny 104" xfId="168"/>
    <cellStyle name="Normalny 106" xfId="169"/>
    <cellStyle name="Normalny 107" xfId="170"/>
    <cellStyle name="Normalny 11" xfId="42"/>
    <cellStyle name="Normalny 11 2" xfId="43"/>
    <cellStyle name="Normalny 111" xfId="172"/>
    <cellStyle name="Normalny 113" xfId="173"/>
    <cellStyle name="Normalny 114" xfId="171"/>
    <cellStyle name="Normalny 115" xfId="174"/>
    <cellStyle name="Normalny 12" xfId="7"/>
    <cellStyle name="Normalny 12 2" xfId="110"/>
    <cellStyle name="Normalny 121" xfId="175"/>
    <cellStyle name="Normalny 124" xfId="176"/>
    <cellStyle name="Normalny 127" xfId="179"/>
    <cellStyle name="Normalny 128" xfId="180"/>
    <cellStyle name="Normalny 129" xfId="181"/>
    <cellStyle name="Normalny 13" xfId="44"/>
    <cellStyle name="Normalny 13 2" xfId="45"/>
    <cellStyle name="Normalny 131" xfId="182"/>
    <cellStyle name="Normalny 132" xfId="183"/>
    <cellStyle name="Normalny 14" xfId="187"/>
    <cellStyle name="Normalny 15" xfId="162"/>
    <cellStyle name="Normalny 16" xfId="195"/>
    <cellStyle name="Normalny 17" xfId="114"/>
    <cellStyle name="Normalny 18" xfId="46"/>
    <cellStyle name="Normalny 18 2" xfId="47"/>
    <cellStyle name="Normalny 19" xfId="48"/>
    <cellStyle name="Normalny 19 2" xfId="49"/>
    <cellStyle name="Normalny 2" xfId="1"/>
    <cellStyle name="Normalny 2 2" xfId="50"/>
    <cellStyle name="Normalny 20" xfId="51"/>
    <cellStyle name="Normalny 20 2" xfId="52"/>
    <cellStyle name="Normalny 21" xfId="111"/>
    <cellStyle name="Normalny 22" xfId="112"/>
    <cellStyle name="Normalny 23" xfId="113"/>
    <cellStyle name="Normalny 24" xfId="115"/>
    <cellStyle name="Normalny 25" xfId="53"/>
    <cellStyle name="Normalny 25 2" xfId="54"/>
    <cellStyle name="Normalny 26" xfId="143"/>
    <cellStyle name="Normalny 27" xfId="144"/>
    <cellStyle name="Normalny 28" xfId="145"/>
    <cellStyle name="Normalny 29" xfId="146"/>
    <cellStyle name="Normalny 3" xfId="55"/>
    <cellStyle name="Normalny 3 2" xfId="56"/>
    <cellStyle name="Normalny 3 3" xfId="4"/>
    <cellStyle name="Normalny 30" xfId="147"/>
    <cellStyle name="Normalny 31" xfId="116"/>
    <cellStyle name="Normalny 32" xfId="57"/>
    <cellStyle name="Normalny 32 2" xfId="58"/>
    <cellStyle name="Normalny 33" xfId="117"/>
    <cellStyle name="Normalny 34" xfId="59"/>
    <cellStyle name="Normalny 34 2" xfId="60"/>
    <cellStyle name="Normalny 35" xfId="61"/>
    <cellStyle name="Normalny 35 2" xfId="62"/>
    <cellStyle name="Normalny 36" xfId="63"/>
    <cellStyle name="Normalny 37" xfId="118"/>
    <cellStyle name="Normalny 38" xfId="119"/>
    <cellStyle name="Normalny 39" xfId="120"/>
    <cellStyle name="Normalny 4" xfId="64"/>
    <cellStyle name="Normalny 40" xfId="148"/>
    <cellStyle name="Normalny 41" xfId="149"/>
    <cellStyle name="Normalny 42" xfId="121"/>
    <cellStyle name="Normalny 43" xfId="122"/>
    <cellStyle name="Normalny 44" xfId="123"/>
    <cellStyle name="Normalny 46" xfId="163"/>
    <cellStyle name="Normalny 47" xfId="150"/>
    <cellStyle name="Normalny 5" xfId="94"/>
    <cellStyle name="Normalny 53" xfId="157"/>
    <cellStyle name="Normalny 54" xfId="151"/>
    <cellStyle name="Normalny 55" xfId="158"/>
    <cellStyle name="Normalny 56" xfId="159"/>
    <cellStyle name="Normalny 57" xfId="160"/>
    <cellStyle name="Normalny 59" xfId="161"/>
    <cellStyle name="Normalny 6" xfId="65"/>
    <cellStyle name="Normalny 6 2" xfId="66"/>
    <cellStyle name="Normalny 6 2 2" xfId="189"/>
    <cellStyle name="Normalny 60" xfId="154"/>
    <cellStyle name="Normalny 61" xfId="6"/>
    <cellStyle name="Normalny 62" xfId="155"/>
    <cellStyle name="Normalny 64" xfId="156"/>
    <cellStyle name="Normalny 66" xfId="67"/>
    <cellStyle name="Normalny 67" xfId="68"/>
    <cellStyle name="Normalny 68" xfId="69"/>
    <cellStyle name="Normalny 69" xfId="70"/>
    <cellStyle name="Normalny 7" xfId="71"/>
    <cellStyle name="Normalny 7 2" xfId="72"/>
    <cellStyle name="Normalny 70" xfId="73"/>
    <cellStyle name="Normalny 71" xfId="74"/>
    <cellStyle name="Normalny 72" xfId="75"/>
    <cellStyle name="Normalny 73" xfId="76"/>
    <cellStyle name="Normalny 74" xfId="77"/>
    <cellStyle name="Normalny 75" xfId="78"/>
    <cellStyle name="Normalny 76" xfId="5"/>
    <cellStyle name="Normalny 77" xfId="185"/>
    <cellStyle name="Normalny 78" xfId="186"/>
    <cellStyle name="Normalny 79" xfId="184"/>
    <cellStyle name="Normalny 8" xfId="79"/>
    <cellStyle name="Normalny 8 2" xfId="80"/>
    <cellStyle name="Normalny 81" xfId="164"/>
    <cellStyle name="Normalny 82" xfId="165"/>
    <cellStyle name="Normalny 84" xfId="81"/>
    <cellStyle name="Normalny 85" xfId="82"/>
    <cellStyle name="Normalny 86" xfId="83"/>
    <cellStyle name="Normalny 88" xfId="153"/>
    <cellStyle name="Normalny 9" xfId="95"/>
    <cellStyle name="Normalny 9 2" xfId="101"/>
    <cellStyle name="Normalny 9 2 2" xfId="191"/>
    <cellStyle name="Normalny 9 3" xfId="152"/>
    <cellStyle name="Normalny 9 3 2" xfId="193"/>
    <cellStyle name="Normalny 9 4" xfId="190"/>
    <cellStyle name="Normalny 91" xfId="177"/>
    <cellStyle name="Normalny 94" xfId="178"/>
    <cellStyle name="Normalny 97" xfId="84"/>
    <cellStyle name="Normalny 98" xfId="166"/>
    <cellStyle name="Normalny_Arkusz1" xfId="2"/>
    <cellStyle name="Obliczenia 2" xfId="85"/>
    <cellStyle name="Procentowy 2" xfId="107"/>
    <cellStyle name="S0" xfId="124"/>
    <cellStyle name="S1" xfId="125"/>
    <cellStyle name="S10" xfId="134"/>
    <cellStyle name="S11" xfId="135"/>
    <cellStyle name="S12" xfId="136"/>
    <cellStyle name="S13" xfId="137"/>
    <cellStyle name="S14" xfId="138"/>
    <cellStyle name="S15" xfId="139"/>
    <cellStyle name="S16" xfId="140"/>
    <cellStyle name="S17" xfId="141"/>
    <cellStyle name="S18" xfId="142"/>
    <cellStyle name="S2" xfId="126"/>
    <cellStyle name="S3" xfId="127"/>
    <cellStyle name="S4" xfId="128"/>
    <cellStyle name="S5" xfId="129"/>
    <cellStyle name="S6" xfId="130"/>
    <cellStyle name="S7" xfId="131"/>
    <cellStyle name="S8" xfId="132"/>
    <cellStyle name="S9" xfId="133"/>
    <cellStyle name="Suma 2" xfId="86"/>
    <cellStyle name="suma miedzy" xfId="99"/>
    <cellStyle name="Tekst objaśnienia 2" xfId="87"/>
    <cellStyle name="Tekst ostrzeżenia 2" xfId="88"/>
    <cellStyle name="Tytuł 2" xfId="89"/>
    <cellStyle name="Uwaga 2" xfId="90"/>
    <cellStyle name="Walutowy 2" xfId="3"/>
    <cellStyle name="Walutowy 2 2" xfId="98"/>
    <cellStyle name="Walutowy 2 2 2" xfId="103"/>
    <cellStyle name="Walutowy 2 3" xfId="102"/>
    <cellStyle name="Walutowy 2 3 2" xfId="192"/>
    <cellStyle name="Walutowy 2 4" xfId="105"/>
    <cellStyle name="Walutowy 3" xfId="100"/>
    <cellStyle name="Walutowy 3 2" xfId="194"/>
    <cellStyle name="Walutowy 3 3" xfId="188"/>
    <cellStyle name="Walutowy 4" xfId="104"/>
    <cellStyle name="Walutowy 5" xfId="97"/>
    <cellStyle name="Złe 2" xfId="91"/>
  </cellStyles>
  <dxfs count="11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F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92"/>
  <sheetViews>
    <sheetView tabSelected="1" view="pageLayout" topLeftCell="A76" zoomScale="85" zoomScaleNormal="90" zoomScaleSheetLayoutView="80" zoomScalePageLayoutView="85" workbookViewId="0">
      <selection activeCell="A90" sqref="A1:O90"/>
    </sheetView>
  </sheetViews>
  <sheetFormatPr defaultRowHeight="16.5"/>
  <cols>
    <col min="1" max="1" width="4" style="4" customWidth="1"/>
    <col min="2" max="2" width="38.42578125" style="4" customWidth="1"/>
    <col min="3" max="3" width="33" style="67" customWidth="1"/>
    <col min="4" max="4" width="16.7109375" style="67" bestFit="1" customWidth="1"/>
    <col min="5" max="5" width="19.140625" style="67" customWidth="1"/>
    <col min="6" max="6" width="6.7109375" style="67" customWidth="1"/>
    <col min="7" max="7" width="9.85546875" style="68" customWidth="1"/>
    <col min="8" max="8" width="0" style="4" hidden="1" customWidth="1"/>
    <col min="9" max="9" width="10.5703125" style="93" bestFit="1" customWidth="1"/>
    <col min="10" max="10" width="8.5703125" style="69" customWidth="1"/>
    <col min="11" max="11" width="14" style="93" customWidth="1"/>
    <col min="12" max="12" width="13.85546875" style="93" customWidth="1"/>
    <col min="13" max="13" width="15.7109375" style="93" customWidth="1"/>
    <col min="14" max="14" width="15.5703125" style="70" customWidth="1"/>
    <col min="15" max="15" width="14.42578125" style="70" customWidth="1"/>
    <col min="16" max="16" width="9.140625" style="4" customWidth="1"/>
    <col min="17" max="17" width="23.85546875" style="4" customWidth="1"/>
    <col min="18" max="18" width="37.85546875" style="4" customWidth="1"/>
    <col min="19" max="16384" width="9.140625" style="4"/>
  </cols>
  <sheetData>
    <row r="1" spans="1:18" ht="115.5">
      <c r="A1" s="104" t="s">
        <v>0</v>
      </c>
      <c r="B1" s="105" t="s">
        <v>1</v>
      </c>
      <c r="C1" s="105" t="s">
        <v>2</v>
      </c>
      <c r="D1" s="106" t="s">
        <v>3</v>
      </c>
      <c r="E1" s="106" t="s">
        <v>4</v>
      </c>
      <c r="F1" s="105" t="s">
        <v>5</v>
      </c>
      <c r="G1" s="107" t="s">
        <v>107</v>
      </c>
      <c r="H1" s="108" t="s">
        <v>6</v>
      </c>
      <c r="I1" s="110" t="s">
        <v>7</v>
      </c>
      <c r="J1" s="109" t="s">
        <v>8</v>
      </c>
      <c r="K1" s="110" t="s">
        <v>9</v>
      </c>
      <c r="L1" s="110" t="s">
        <v>10</v>
      </c>
      <c r="M1" s="111" t="s">
        <v>11</v>
      </c>
      <c r="N1" s="112" t="s">
        <v>12</v>
      </c>
      <c r="O1" s="113" t="s">
        <v>13</v>
      </c>
    </row>
    <row r="2" spans="1:18" ht="24" customHeight="1">
      <c r="A2" s="125" t="s">
        <v>14</v>
      </c>
      <c r="B2" s="126" t="s">
        <v>15</v>
      </c>
      <c r="C2" s="125" t="s">
        <v>16</v>
      </c>
      <c r="D2" s="125" t="s">
        <v>17</v>
      </c>
      <c r="E2" s="126" t="s">
        <v>18</v>
      </c>
      <c r="F2" s="125">
        <v>6</v>
      </c>
      <c r="G2" s="125">
        <v>7</v>
      </c>
      <c r="H2" s="127" t="s">
        <v>19</v>
      </c>
      <c r="I2" s="125">
        <v>8</v>
      </c>
      <c r="J2" s="125">
        <v>9</v>
      </c>
      <c r="K2" s="126">
        <v>10</v>
      </c>
      <c r="L2" s="125">
        <v>11</v>
      </c>
      <c r="M2" s="125">
        <v>12</v>
      </c>
      <c r="N2" s="126">
        <v>13</v>
      </c>
      <c r="O2" s="126" t="s">
        <v>201</v>
      </c>
    </row>
    <row r="3" spans="1:18" ht="21.75" customHeight="1">
      <c r="A3" s="128"/>
      <c r="B3" s="167" t="s">
        <v>189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Q3" s="5"/>
      <c r="R3" s="5"/>
    </row>
    <row r="4" spans="1:18" ht="23.25" customHeight="1">
      <c r="A4" s="129">
        <v>1</v>
      </c>
      <c r="B4" s="30" t="s">
        <v>180</v>
      </c>
      <c r="C4" s="28" t="s">
        <v>20</v>
      </c>
      <c r="D4" s="28" t="s">
        <v>24</v>
      </c>
      <c r="E4" s="18" t="s">
        <v>77</v>
      </c>
      <c r="F4" s="130" t="s">
        <v>22</v>
      </c>
      <c r="G4" s="20">
        <v>1000</v>
      </c>
      <c r="H4" s="114"/>
      <c r="I4" s="22"/>
      <c r="J4" s="23"/>
      <c r="K4" s="115">
        <f>I4*(1+J4)</f>
        <v>0</v>
      </c>
      <c r="L4" s="36">
        <f>I4*G4</f>
        <v>0</v>
      </c>
      <c r="M4" s="36">
        <f>L4*(1+J4)</f>
        <v>0</v>
      </c>
      <c r="N4" s="28"/>
      <c r="O4" s="42"/>
    </row>
    <row r="5" spans="1:18" s="7" customFormat="1" ht="23.25" customHeight="1">
      <c r="A5" s="131">
        <v>2</v>
      </c>
      <c r="B5" s="132" t="s">
        <v>61</v>
      </c>
      <c r="C5" s="133" t="s">
        <v>62</v>
      </c>
      <c r="D5" s="134" t="s">
        <v>63</v>
      </c>
      <c r="E5" s="135" t="s">
        <v>64</v>
      </c>
      <c r="F5" s="6" t="s">
        <v>89</v>
      </c>
      <c r="G5" s="136">
        <v>30</v>
      </c>
      <c r="H5" s="137"/>
      <c r="I5" s="138"/>
      <c r="J5" s="139"/>
      <c r="K5" s="140">
        <f>I5*(1+J5)</f>
        <v>0</v>
      </c>
      <c r="L5" s="141">
        <f>I5*G5</f>
        <v>0</v>
      </c>
      <c r="M5" s="141">
        <f>L5*(1+J5)</f>
        <v>0</v>
      </c>
      <c r="N5" s="134"/>
      <c r="O5" s="142"/>
      <c r="Q5" s="8"/>
      <c r="R5" s="8"/>
    </row>
    <row r="6" spans="1:18">
      <c r="A6" s="52"/>
      <c r="B6" s="27" t="str">
        <f>"Zadanie "&amp;COUNTIF($C$1:C6,"=Razem")</f>
        <v>Zadanie 1</v>
      </c>
      <c r="C6" s="3" t="s">
        <v>23</v>
      </c>
      <c r="D6" s="28"/>
      <c r="E6" s="116"/>
      <c r="F6" s="19"/>
      <c r="G6" s="117"/>
      <c r="H6" s="19"/>
      <c r="I6" s="118"/>
      <c r="J6" s="23"/>
      <c r="K6" s="115"/>
      <c r="L6" s="36">
        <f>SUM(L4:L5)</f>
        <v>0</v>
      </c>
      <c r="M6" s="119">
        <f>SUM(M4:M5)</f>
        <v>0</v>
      </c>
      <c r="N6" s="31"/>
      <c r="O6" s="42"/>
    </row>
    <row r="7" spans="1:18" ht="24.75" customHeight="1">
      <c r="A7" s="128"/>
      <c r="B7" s="173" t="s">
        <v>190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5"/>
    </row>
    <row r="8" spans="1:18">
      <c r="A8" s="52">
        <v>1</v>
      </c>
      <c r="B8" s="17" t="s">
        <v>25</v>
      </c>
      <c r="C8" s="143" t="s">
        <v>26</v>
      </c>
      <c r="D8" s="28" t="s">
        <v>27</v>
      </c>
      <c r="E8" s="18" t="s">
        <v>78</v>
      </c>
      <c r="F8" s="19" t="s">
        <v>22</v>
      </c>
      <c r="G8" s="20">
        <v>10</v>
      </c>
      <c r="H8" s="21"/>
      <c r="I8" s="22"/>
      <c r="J8" s="23"/>
      <c r="K8" s="115">
        <f t="shared" ref="K8:K26" si="0">I8*(1+J8)</f>
        <v>0</v>
      </c>
      <c r="L8" s="36">
        <f t="shared" ref="L8:L26" si="1">I8*G8</f>
        <v>0</v>
      </c>
      <c r="M8" s="36">
        <f t="shared" ref="M8:M26" si="2">L8*(1+J8)</f>
        <v>0</v>
      </c>
      <c r="N8" s="28"/>
      <c r="O8" s="24"/>
    </row>
    <row r="9" spans="1:18" ht="24" customHeight="1">
      <c r="A9" s="52">
        <v>2</v>
      </c>
      <c r="B9" s="17" t="s">
        <v>29</v>
      </c>
      <c r="C9" s="143" t="s">
        <v>62</v>
      </c>
      <c r="D9" s="25" t="s">
        <v>30</v>
      </c>
      <c r="E9" s="18" t="s">
        <v>79</v>
      </c>
      <c r="F9" s="19" t="s">
        <v>22</v>
      </c>
      <c r="G9" s="20">
        <v>10</v>
      </c>
      <c r="H9" s="21"/>
      <c r="I9" s="22"/>
      <c r="J9" s="23"/>
      <c r="K9" s="115">
        <f t="shared" si="0"/>
        <v>0</v>
      </c>
      <c r="L9" s="36">
        <f t="shared" si="1"/>
        <v>0</v>
      </c>
      <c r="M9" s="36">
        <f t="shared" si="2"/>
        <v>0</v>
      </c>
      <c r="N9" s="83"/>
      <c r="O9" s="24"/>
    </row>
    <row r="10" spans="1:18" ht="33">
      <c r="A10" s="52">
        <v>3</v>
      </c>
      <c r="B10" s="17" t="s">
        <v>31</v>
      </c>
      <c r="C10" s="28" t="s">
        <v>32</v>
      </c>
      <c r="D10" s="28" t="s">
        <v>33</v>
      </c>
      <c r="E10" s="25" t="s">
        <v>74</v>
      </c>
      <c r="F10" s="19" t="s">
        <v>22</v>
      </c>
      <c r="G10" s="20">
        <v>2</v>
      </c>
      <c r="H10" s="21"/>
      <c r="I10" s="22"/>
      <c r="J10" s="23"/>
      <c r="K10" s="115">
        <f t="shared" si="0"/>
        <v>0</v>
      </c>
      <c r="L10" s="36">
        <f t="shared" si="1"/>
        <v>0</v>
      </c>
      <c r="M10" s="36">
        <f t="shared" si="2"/>
        <v>0</v>
      </c>
      <c r="N10" s="28"/>
      <c r="O10" s="18"/>
    </row>
    <row r="11" spans="1:18">
      <c r="A11" s="52">
        <v>4</v>
      </c>
      <c r="B11" s="17" t="s">
        <v>34</v>
      </c>
      <c r="C11" s="25" t="s">
        <v>35</v>
      </c>
      <c r="D11" s="25" t="s">
        <v>36</v>
      </c>
      <c r="E11" s="25" t="s">
        <v>80</v>
      </c>
      <c r="F11" s="19" t="s">
        <v>22</v>
      </c>
      <c r="G11" s="20">
        <v>2</v>
      </c>
      <c r="H11" s="21"/>
      <c r="I11" s="22"/>
      <c r="J11" s="23"/>
      <c r="K11" s="115">
        <f t="shared" si="0"/>
        <v>0</v>
      </c>
      <c r="L11" s="36">
        <f t="shared" si="1"/>
        <v>0</v>
      </c>
      <c r="M11" s="36">
        <f t="shared" si="2"/>
        <v>0</v>
      </c>
      <c r="N11" s="25"/>
      <c r="O11" s="24"/>
    </row>
    <row r="12" spans="1:18" ht="33">
      <c r="A12" s="52">
        <v>5</v>
      </c>
      <c r="B12" s="26" t="s">
        <v>40</v>
      </c>
      <c r="C12" s="31" t="s">
        <v>41</v>
      </c>
      <c r="D12" s="28" t="s">
        <v>103</v>
      </c>
      <c r="E12" s="29" t="s">
        <v>104</v>
      </c>
      <c r="F12" s="19" t="s">
        <v>22</v>
      </c>
      <c r="G12" s="20">
        <v>30</v>
      </c>
      <c r="H12" s="21"/>
      <c r="I12" s="22"/>
      <c r="J12" s="23"/>
      <c r="K12" s="115">
        <f t="shared" si="0"/>
        <v>0</v>
      </c>
      <c r="L12" s="36">
        <f t="shared" si="1"/>
        <v>0</v>
      </c>
      <c r="M12" s="36">
        <f t="shared" si="2"/>
        <v>0</v>
      </c>
      <c r="N12" s="25"/>
      <c r="O12" s="24"/>
    </row>
    <row r="13" spans="1:18" ht="33">
      <c r="A13" s="52">
        <v>6</v>
      </c>
      <c r="B13" s="17" t="s">
        <v>40</v>
      </c>
      <c r="C13" s="29" t="s">
        <v>41</v>
      </c>
      <c r="D13" s="25" t="s">
        <v>42</v>
      </c>
      <c r="E13" s="18" t="s">
        <v>81</v>
      </c>
      <c r="F13" s="19" t="s">
        <v>22</v>
      </c>
      <c r="G13" s="20">
        <v>40</v>
      </c>
      <c r="H13" s="21"/>
      <c r="I13" s="22"/>
      <c r="J13" s="23"/>
      <c r="K13" s="115">
        <f t="shared" si="0"/>
        <v>0</v>
      </c>
      <c r="L13" s="36">
        <f t="shared" si="1"/>
        <v>0</v>
      </c>
      <c r="M13" s="36">
        <f t="shared" si="2"/>
        <v>0</v>
      </c>
      <c r="N13" s="25"/>
      <c r="O13" s="24"/>
    </row>
    <row r="14" spans="1:18" ht="33">
      <c r="A14" s="52">
        <v>7</v>
      </c>
      <c r="B14" s="26" t="s">
        <v>40</v>
      </c>
      <c r="C14" s="31" t="s">
        <v>41</v>
      </c>
      <c r="D14" s="31" t="s">
        <v>102</v>
      </c>
      <c r="E14" s="18" t="s">
        <v>105</v>
      </c>
      <c r="F14" s="19" t="s">
        <v>22</v>
      </c>
      <c r="G14" s="20">
        <v>20</v>
      </c>
      <c r="H14" s="21"/>
      <c r="I14" s="22"/>
      <c r="J14" s="23"/>
      <c r="K14" s="115">
        <f t="shared" si="0"/>
        <v>0</v>
      </c>
      <c r="L14" s="36">
        <f t="shared" si="1"/>
        <v>0</v>
      </c>
      <c r="M14" s="36">
        <f t="shared" si="2"/>
        <v>0</v>
      </c>
      <c r="N14" s="25"/>
      <c r="O14" s="24"/>
    </row>
    <row r="15" spans="1:18">
      <c r="A15" s="52">
        <v>8</v>
      </c>
      <c r="B15" s="17" t="s">
        <v>47</v>
      </c>
      <c r="C15" s="28" t="s">
        <v>20</v>
      </c>
      <c r="D15" s="28" t="s">
        <v>75</v>
      </c>
      <c r="E15" s="25" t="s">
        <v>76</v>
      </c>
      <c r="F15" s="130" t="s">
        <v>22</v>
      </c>
      <c r="G15" s="20">
        <v>5</v>
      </c>
      <c r="H15" s="114"/>
      <c r="I15" s="22"/>
      <c r="J15" s="23"/>
      <c r="K15" s="115">
        <f t="shared" si="0"/>
        <v>0</v>
      </c>
      <c r="L15" s="36">
        <f t="shared" si="1"/>
        <v>0</v>
      </c>
      <c r="M15" s="36">
        <f t="shared" si="2"/>
        <v>0</v>
      </c>
      <c r="N15" s="18"/>
      <c r="O15" s="42"/>
    </row>
    <row r="16" spans="1:18">
      <c r="A16" s="52">
        <v>9</v>
      </c>
      <c r="B16" s="32" t="s">
        <v>44</v>
      </c>
      <c r="C16" s="100" t="s">
        <v>45</v>
      </c>
      <c r="D16" s="23" t="s">
        <v>46</v>
      </c>
      <c r="E16" s="18" t="s">
        <v>84</v>
      </c>
      <c r="F16" s="19" t="s">
        <v>22</v>
      </c>
      <c r="G16" s="20">
        <v>500</v>
      </c>
      <c r="H16" s="21"/>
      <c r="I16" s="22"/>
      <c r="J16" s="23"/>
      <c r="K16" s="115">
        <f t="shared" si="0"/>
        <v>0</v>
      </c>
      <c r="L16" s="36">
        <f t="shared" si="1"/>
        <v>0</v>
      </c>
      <c r="M16" s="36">
        <f t="shared" si="2"/>
        <v>0</v>
      </c>
      <c r="N16" s="31"/>
      <c r="O16" s="18"/>
    </row>
    <row r="17" spans="1:15" ht="33" customHeight="1">
      <c r="A17" s="52">
        <v>10</v>
      </c>
      <c r="B17" s="33" t="s">
        <v>133</v>
      </c>
      <c r="C17" s="34" t="s">
        <v>158</v>
      </c>
      <c r="D17" s="34"/>
      <c r="E17" s="34" t="s">
        <v>159</v>
      </c>
      <c r="F17" s="34" t="s">
        <v>22</v>
      </c>
      <c r="G17" s="35">
        <v>226</v>
      </c>
      <c r="H17" s="71" t="s">
        <v>132</v>
      </c>
      <c r="I17" s="36"/>
      <c r="J17" s="37"/>
      <c r="K17" s="115">
        <f t="shared" si="0"/>
        <v>0</v>
      </c>
      <c r="L17" s="62">
        <f t="shared" si="1"/>
        <v>0</v>
      </c>
      <c r="M17" s="62">
        <f t="shared" si="2"/>
        <v>0</v>
      </c>
      <c r="N17" s="25"/>
      <c r="O17" s="25"/>
    </row>
    <row r="18" spans="1:15">
      <c r="A18" s="52">
        <v>11</v>
      </c>
      <c r="B18" s="38" t="s">
        <v>83</v>
      </c>
      <c r="C18" s="103" t="s">
        <v>20</v>
      </c>
      <c r="D18" s="103" t="s">
        <v>82</v>
      </c>
      <c r="E18" s="18" t="s">
        <v>68</v>
      </c>
      <c r="F18" s="39" t="s">
        <v>22</v>
      </c>
      <c r="G18" s="40">
        <v>100</v>
      </c>
      <c r="H18" s="41"/>
      <c r="I18" s="22"/>
      <c r="J18" s="23"/>
      <c r="K18" s="115">
        <f t="shared" si="0"/>
        <v>0</v>
      </c>
      <c r="L18" s="36">
        <f t="shared" si="1"/>
        <v>0</v>
      </c>
      <c r="M18" s="36">
        <f t="shared" si="2"/>
        <v>0</v>
      </c>
      <c r="N18" s="100"/>
      <c r="O18" s="42"/>
    </row>
    <row r="19" spans="1:15" ht="49.5">
      <c r="A19" s="52">
        <v>12</v>
      </c>
      <c r="B19" s="17" t="s">
        <v>49</v>
      </c>
      <c r="C19" s="101" t="s">
        <v>86</v>
      </c>
      <c r="D19" s="43" t="s">
        <v>87</v>
      </c>
      <c r="E19" s="43" t="s">
        <v>88</v>
      </c>
      <c r="F19" s="43" t="s">
        <v>22</v>
      </c>
      <c r="G19" s="44">
        <v>20</v>
      </c>
      <c r="H19" s="45"/>
      <c r="I19" s="46"/>
      <c r="J19" s="23"/>
      <c r="K19" s="115">
        <f t="shared" si="0"/>
        <v>0</v>
      </c>
      <c r="L19" s="36">
        <f t="shared" si="1"/>
        <v>0</v>
      </c>
      <c r="M19" s="36">
        <f t="shared" si="2"/>
        <v>0</v>
      </c>
      <c r="N19" s="29"/>
      <c r="O19" s="24"/>
    </row>
    <row r="20" spans="1:15">
      <c r="A20" s="52">
        <v>13</v>
      </c>
      <c r="B20" s="17" t="s">
        <v>50</v>
      </c>
      <c r="C20" s="25" t="s">
        <v>51</v>
      </c>
      <c r="D20" s="25" t="s">
        <v>52</v>
      </c>
      <c r="E20" s="29" t="s">
        <v>92</v>
      </c>
      <c r="F20" s="43" t="s">
        <v>22</v>
      </c>
      <c r="G20" s="44">
        <v>200</v>
      </c>
      <c r="H20" s="45"/>
      <c r="I20" s="46"/>
      <c r="J20" s="23"/>
      <c r="K20" s="115">
        <f t="shared" si="0"/>
        <v>0</v>
      </c>
      <c r="L20" s="36">
        <f t="shared" si="1"/>
        <v>0</v>
      </c>
      <c r="M20" s="36">
        <f t="shared" si="2"/>
        <v>0</v>
      </c>
      <c r="N20" s="25"/>
      <c r="O20" s="24"/>
    </row>
    <row r="21" spans="1:15">
      <c r="A21" s="52">
        <v>14</v>
      </c>
      <c r="B21" s="17" t="s">
        <v>54</v>
      </c>
      <c r="C21" s="25" t="s">
        <v>51</v>
      </c>
      <c r="D21" s="25" t="s">
        <v>52</v>
      </c>
      <c r="E21" s="25" t="s">
        <v>117</v>
      </c>
      <c r="F21" s="43" t="s">
        <v>89</v>
      </c>
      <c r="G21" s="44">
        <v>200</v>
      </c>
      <c r="H21" s="45"/>
      <c r="I21" s="46"/>
      <c r="J21" s="23"/>
      <c r="K21" s="115">
        <f t="shared" si="0"/>
        <v>0</v>
      </c>
      <c r="L21" s="36">
        <f t="shared" si="1"/>
        <v>0</v>
      </c>
      <c r="M21" s="36">
        <f t="shared" si="2"/>
        <v>0</v>
      </c>
      <c r="N21" s="25"/>
      <c r="O21" s="24"/>
    </row>
    <row r="22" spans="1:15">
      <c r="A22" s="52">
        <v>15</v>
      </c>
      <c r="B22" s="17" t="s">
        <v>110</v>
      </c>
      <c r="C22" s="102" t="s">
        <v>60</v>
      </c>
      <c r="D22" s="47" t="s">
        <v>52</v>
      </c>
      <c r="E22" s="48" t="s">
        <v>111</v>
      </c>
      <c r="F22" s="43" t="s">
        <v>89</v>
      </c>
      <c r="G22" s="49">
        <v>5</v>
      </c>
      <c r="H22" s="50"/>
      <c r="I22" s="22"/>
      <c r="J22" s="23"/>
      <c r="K22" s="115">
        <f t="shared" si="0"/>
        <v>0</v>
      </c>
      <c r="L22" s="36">
        <f t="shared" si="1"/>
        <v>0</v>
      </c>
      <c r="M22" s="36">
        <f t="shared" si="2"/>
        <v>0</v>
      </c>
      <c r="N22" s="3"/>
      <c r="O22" s="24"/>
    </row>
    <row r="23" spans="1:15">
      <c r="A23" s="52">
        <v>16</v>
      </c>
      <c r="B23" s="17" t="s">
        <v>71</v>
      </c>
      <c r="C23" s="102" t="s">
        <v>62</v>
      </c>
      <c r="D23" s="47" t="s">
        <v>72</v>
      </c>
      <c r="E23" s="48" t="s">
        <v>73</v>
      </c>
      <c r="F23" s="43" t="s">
        <v>89</v>
      </c>
      <c r="G23" s="49">
        <v>10</v>
      </c>
      <c r="H23" s="50"/>
      <c r="I23" s="22"/>
      <c r="J23" s="23"/>
      <c r="K23" s="115">
        <f t="shared" si="0"/>
        <v>0</v>
      </c>
      <c r="L23" s="36">
        <f t="shared" si="1"/>
        <v>0</v>
      </c>
      <c r="M23" s="36">
        <f t="shared" si="2"/>
        <v>0</v>
      </c>
      <c r="N23" s="3"/>
      <c r="O23" s="24"/>
    </row>
    <row r="24" spans="1:15" ht="33">
      <c r="A24" s="52">
        <v>17</v>
      </c>
      <c r="B24" s="17" t="s">
        <v>118</v>
      </c>
      <c r="C24" s="102" t="s">
        <v>119</v>
      </c>
      <c r="D24" s="47" t="s">
        <v>120</v>
      </c>
      <c r="E24" s="48" t="s">
        <v>121</v>
      </c>
      <c r="F24" s="43" t="s">
        <v>22</v>
      </c>
      <c r="G24" s="49">
        <v>100</v>
      </c>
      <c r="H24" s="50"/>
      <c r="I24" s="22"/>
      <c r="J24" s="23"/>
      <c r="K24" s="115">
        <f t="shared" si="0"/>
        <v>0</v>
      </c>
      <c r="L24" s="36">
        <f t="shared" si="1"/>
        <v>0</v>
      </c>
      <c r="M24" s="36">
        <f t="shared" si="2"/>
        <v>0</v>
      </c>
      <c r="N24" s="51"/>
      <c r="O24" s="51"/>
    </row>
    <row r="25" spans="1:15">
      <c r="A25" s="52">
        <v>18</v>
      </c>
      <c r="B25" s="17" t="s">
        <v>128</v>
      </c>
      <c r="C25" s="102" t="s">
        <v>129</v>
      </c>
      <c r="D25" s="47" t="s">
        <v>130</v>
      </c>
      <c r="E25" s="48" t="s">
        <v>59</v>
      </c>
      <c r="F25" s="43" t="s">
        <v>22</v>
      </c>
      <c r="G25" s="49">
        <v>200</v>
      </c>
      <c r="H25" s="50"/>
      <c r="I25" s="22"/>
      <c r="J25" s="23"/>
      <c r="K25" s="115">
        <f t="shared" si="0"/>
        <v>0</v>
      </c>
      <c r="L25" s="36">
        <f t="shared" si="1"/>
        <v>0</v>
      </c>
      <c r="M25" s="36">
        <f t="shared" si="2"/>
        <v>0</v>
      </c>
      <c r="N25" s="51"/>
      <c r="O25" s="51"/>
    </row>
    <row r="26" spans="1:15">
      <c r="A26" s="52">
        <v>19</v>
      </c>
      <c r="B26" s="17" t="s">
        <v>181</v>
      </c>
      <c r="C26" s="102" t="s">
        <v>182</v>
      </c>
      <c r="D26" s="47" t="s">
        <v>183</v>
      </c>
      <c r="E26" s="48" t="s">
        <v>184</v>
      </c>
      <c r="F26" s="43" t="s">
        <v>22</v>
      </c>
      <c r="G26" s="49">
        <v>130</v>
      </c>
      <c r="H26" s="50" t="s">
        <v>22</v>
      </c>
      <c r="I26" s="22"/>
      <c r="J26" s="23"/>
      <c r="K26" s="115">
        <f t="shared" si="0"/>
        <v>0</v>
      </c>
      <c r="L26" s="36">
        <f t="shared" si="1"/>
        <v>0</v>
      </c>
      <c r="M26" s="36">
        <f t="shared" si="2"/>
        <v>0</v>
      </c>
      <c r="N26" s="51"/>
      <c r="O26" s="51"/>
    </row>
    <row r="27" spans="1:15">
      <c r="A27" s="52"/>
      <c r="B27" s="27" t="str">
        <f>"Zadanie "&amp;COUNTIF($C$1:C27,"=Razem")</f>
        <v>Zadanie 2</v>
      </c>
      <c r="C27" s="3" t="s">
        <v>23</v>
      </c>
      <c r="D27" s="28"/>
      <c r="E27" s="116"/>
      <c r="F27" s="19"/>
      <c r="G27" s="117"/>
      <c r="H27" s="19"/>
      <c r="I27" s="118"/>
      <c r="J27" s="23"/>
      <c r="K27" s="115"/>
      <c r="L27" s="36">
        <f>SUM(L8:L26)</f>
        <v>0</v>
      </c>
      <c r="M27" s="119">
        <f>SUM(M8:M26)</f>
        <v>0</v>
      </c>
      <c r="N27" s="31"/>
      <c r="O27" s="42"/>
    </row>
    <row r="28" spans="1:15" ht="19.5" customHeight="1">
      <c r="A28" s="128"/>
      <c r="B28" s="173" t="s">
        <v>191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5"/>
    </row>
    <row r="29" spans="1:15" ht="33">
      <c r="A29" s="52">
        <v>1</v>
      </c>
      <c r="B29" s="30" t="s">
        <v>37</v>
      </c>
      <c r="C29" s="29" t="s">
        <v>38</v>
      </c>
      <c r="D29" s="25" t="s">
        <v>28</v>
      </c>
      <c r="E29" s="25" t="s">
        <v>39</v>
      </c>
      <c r="F29" s="19" t="s">
        <v>22</v>
      </c>
      <c r="G29" s="144">
        <v>120</v>
      </c>
      <c r="H29" s="21"/>
      <c r="I29" s="22"/>
      <c r="J29" s="23"/>
      <c r="K29" s="115">
        <f>I29*(1+J29)</f>
        <v>0</v>
      </c>
      <c r="L29" s="36">
        <f>I29*G29</f>
        <v>0</v>
      </c>
      <c r="M29" s="36">
        <f>L29*(1+J29)</f>
        <v>0</v>
      </c>
      <c r="N29" s="25"/>
      <c r="O29" s="18"/>
    </row>
    <row r="30" spans="1:15" ht="49.5">
      <c r="A30" s="25">
        <v>2</v>
      </c>
      <c r="B30" s="17" t="s">
        <v>55</v>
      </c>
      <c r="C30" s="29" t="s">
        <v>56</v>
      </c>
      <c r="D30" s="2" t="s">
        <v>90</v>
      </c>
      <c r="E30" s="43" t="s">
        <v>91</v>
      </c>
      <c r="F30" s="43" t="s">
        <v>89</v>
      </c>
      <c r="G30" s="44">
        <v>20</v>
      </c>
      <c r="H30" s="45"/>
      <c r="I30" s="46"/>
      <c r="J30" s="23"/>
      <c r="K30" s="115">
        <f>I30*(1+J30)</f>
        <v>0</v>
      </c>
      <c r="L30" s="36">
        <f>I30*G30</f>
        <v>0</v>
      </c>
      <c r="M30" s="36">
        <f>L30*(1+J30)</f>
        <v>0</v>
      </c>
      <c r="N30" s="25"/>
      <c r="O30" s="24"/>
    </row>
    <row r="31" spans="1:15">
      <c r="A31" s="52"/>
      <c r="B31" s="27" t="str">
        <f>"Zadanie "&amp;COUNTIF($C$1:C31,"=Razem")</f>
        <v>Zadanie 3</v>
      </c>
      <c r="C31" s="3" t="s">
        <v>23</v>
      </c>
      <c r="D31" s="28"/>
      <c r="E31" s="116"/>
      <c r="F31" s="19"/>
      <c r="G31" s="117"/>
      <c r="H31" s="19"/>
      <c r="I31" s="118"/>
      <c r="J31" s="23"/>
      <c r="K31" s="115"/>
      <c r="L31" s="36">
        <f>SUM(L29:L30)</f>
        <v>0</v>
      </c>
      <c r="M31" s="119">
        <f>SUM(M29:M30)</f>
        <v>0</v>
      </c>
      <c r="N31" s="31"/>
      <c r="O31" s="42"/>
    </row>
    <row r="32" spans="1:15" ht="20.25" customHeight="1">
      <c r="A32" s="128"/>
      <c r="B32" s="173" t="s">
        <v>192</v>
      </c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5"/>
    </row>
    <row r="33" spans="1:22">
      <c r="A33" s="145">
        <v>1</v>
      </c>
      <c r="B33" s="26" t="s">
        <v>48</v>
      </c>
      <c r="C33" s="29" t="s">
        <v>57</v>
      </c>
      <c r="D33" s="146" t="s">
        <v>106</v>
      </c>
      <c r="E33" s="18" t="s">
        <v>93</v>
      </c>
      <c r="F33" s="39" t="s">
        <v>22</v>
      </c>
      <c r="G33" s="40">
        <v>30</v>
      </c>
      <c r="H33" s="41"/>
      <c r="I33" s="22"/>
      <c r="J33" s="23"/>
      <c r="K33" s="115">
        <f>I33*(1+J33)</f>
        <v>0</v>
      </c>
      <c r="L33" s="36">
        <f>I33*G33</f>
        <v>0</v>
      </c>
      <c r="M33" s="36">
        <f>L33*(1+J33)</f>
        <v>0</v>
      </c>
      <c r="N33" s="3"/>
      <c r="O33" s="24"/>
    </row>
    <row r="34" spans="1:22">
      <c r="A34" s="52"/>
      <c r="B34" s="27" t="str">
        <f>"Zadanie "&amp;COUNTIF($C$1:C34,"=Razem")</f>
        <v>Zadanie 4</v>
      </c>
      <c r="C34" s="3" t="s">
        <v>23</v>
      </c>
      <c r="D34" s="28"/>
      <c r="E34" s="116"/>
      <c r="F34" s="19"/>
      <c r="G34" s="117"/>
      <c r="H34" s="19"/>
      <c r="I34" s="147"/>
      <c r="J34" s="23"/>
      <c r="K34" s="148"/>
      <c r="L34" s="147">
        <f>SUM(L33:L33)</f>
        <v>0</v>
      </c>
      <c r="M34" s="149">
        <f>SUM(M33:M33)</f>
        <v>0</v>
      </c>
      <c r="N34" s="31"/>
      <c r="O34" s="42"/>
    </row>
    <row r="35" spans="1:22">
      <c r="A35" s="150"/>
      <c r="B35" s="151"/>
      <c r="C35" s="25"/>
      <c r="D35" s="25"/>
      <c r="E35" s="25"/>
      <c r="F35" s="25"/>
      <c r="G35" s="152"/>
      <c r="H35" s="150"/>
      <c r="I35" s="62"/>
      <c r="J35" s="150"/>
      <c r="K35" s="62"/>
      <c r="L35" s="62"/>
      <c r="M35" s="62"/>
      <c r="N35" s="25"/>
      <c r="O35" s="24"/>
    </row>
    <row r="36" spans="1:22" ht="20.25" customHeight="1">
      <c r="A36" s="128"/>
      <c r="B36" s="173" t="s">
        <v>193</v>
      </c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5"/>
    </row>
    <row r="37" spans="1:22">
      <c r="A37" s="153">
        <v>1</v>
      </c>
      <c r="B37" s="154" t="s">
        <v>65</v>
      </c>
      <c r="C37" s="155" t="s">
        <v>95</v>
      </c>
      <c r="D37" s="84" t="s">
        <v>96</v>
      </c>
      <c r="E37" s="18" t="s">
        <v>94</v>
      </c>
      <c r="F37" s="153" t="s">
        <v>22</v>
      </c>
      <c r="G37" s="156">
        <v>10</v>
      </c>
      <c r="H37" s="50"/>
      <c r="I37" s="22"/>
      <c r="J37" s="157"/>
      <c r="K37" s="115">
        <f>I37*(1+J37)</f>
        <v>0</v>
      </c>
      <c r="L37" s="36">
        <f>I37*G37</f>
        <v>0</v>
      </c>
      <c r="M37" s="36">
        <f>L37*(1+J37)</f>
        <v>0</v>
      </c>
      <c r="N37" s="158"/>
      <c r="O37" s="24"/>
    </row>
    <row r="38" spans="1:22">
      <c r="A38" s="52"/>
      <c r="B38" s="27" t="str">
        <f>"Zadanie "&amp;COUNTIF($C$1:C38,"=Razem")</f>
        <v>Zadanie 5</v>
      </c>
      <c r="C38" s="3" t="s">
        <v>23</v>
      </c>
      <c r="D38" s="28"/>
      <c r="E38" s="116"/>
      <c r="F38" s="19"/>
      <c r="G38" s="117"/>
      <c r="H38" s="19"/>
      <c r="I38" s="147"/>
      <c r="J38" s="23"/>
      <c r="K38" s="148"/>
      <c r="L38" s="147">
        <f>SUM(L37:L37)</f>
        <v>0</v>
      </c>
      <c r="M38" s="149">
        <f>SUM(M37:M37)</f>
        <v>0</v>
      </c>
      <c r="N38" s="31"/>
      <c r="O38" s="42"/>
    </row>
    <row r="39" spans="1:22" ht="20.25" customHeight="1">
      <c r="A39" s="128"/>
      <c r="B39" s="173" t="s">
        <v>194</v>
      </c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5"/>
    </row>
    <row r="40" spans="1:22">
      <c r="A40" s="52">
        <v>1</v>
      </c>
      <c r="B40" s="159" t="s">
        <v>100</v>
      </c>
      <c r="C40" s="29" t="s">
        <v>66</v>
      </c>
      <c r="D40" s="29" t="s">
        <v>67</v>
      </c>
      <c r="E40" s="29" t="s">
        <v>97</v>
      </c>
      <c r="F40" s="19" t="s">
        <v>22</v>
      </c>
      <c r="G40" s="20">
        <v>100</v>
      </c>
      <c r="H40" s="21"/>
      <c r="I40" s="22"/>
      <c r="J40" s="23"/>
      <c r="K40" s="115">
        <f>I40*(1+J40)</f>
        <v>0</v>
      </c>
      <c r="L40" s="36">
        <f>I40*G40</f>
        <v>0</v>
      </c>
      <c r="M40" s="36">
        <f>L40*(1+J40)</f>
        <v>0</v>
      </c>
      <c r="N40" s="29"/>
      <c r="O40" s="24"/>
    </row>
    <row r="41" spans="1:22" ht="53.25" customHeight="1">
      <c r="A41" s="52">
        <v>2</v>
      </c>
      <c r="B41" s="159" t="s">
        <v>178</v>
      </c>
      <c r="C41" s="160" t="s">
        <v>101</v>
      </c>
      <c r="D41" s="29" t="s">
        <v>99</v>
      </c>
      <c r="E41" s="30" t="s">
        <v>179</v>
      </c>
      <c r="F41" s="19" t="s">
        <v>22</v>
      </c>
      <c r="G41" s="20">
        <v>350</v>
      </c>
      <c r="H41" s="21"/>
      <c r="I41" s="22"/>
      <c r="J41" s="23"/>
      <c r="K41" s="115">
        <f>I41*(1+J41)</f>
        <v>0</v>
      </c>
      <c r="L41" s="36">
        <f>I41*G41</f>
        <v>0</v>
      </c>
      <c r="M41" s="36">
        <f>L41*(1+J41)</f>
        <v>0</v>
      </c>
      <c r="N41" s="29"/>
      <c r="O41" s="24"/>
    </row>
    <row r="42" spans="1:22">
      <c r="A42" s="52"/>
      <c r="B42" s="27" t="str">
        <f>"Zadanie "&amp;COUNTIF($C$1:C42,"=Razem")</f>
        <v>Zadanie 6</v>
      </c>
      <c r="C42" s="3" t="s">
        <v>23</v>
      </c>
      <c r="D42" s="28"/>
      <c r="E42" s="116"/>
      <c r="F42" s="19"/>
      <c r="G42" s="117"/>
      <c r="H42" s="19"/>
      <c r="I42" s="118"/>
      <c r="J42" s="23"/>
      <c r="K42" s="115"/>
      <c r="L42" s="36">
        <f>SUM(L40:L41)</f>
        <v>0</v>
      </c>
      <c r="M42" s="119">
        <f>SUM(M40:M41)</f>
        <v>0</v>
      </c>
      <c r="N42" s="31"/>
      <c r="O42" s="42"/>
    </row>
    <row r="43" spans="1:22" ht="21" customHeight="1">
      <c r="A43" s="161"/>
      <c r="B43" s="176" t="s">
        <v>195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8"/>
    </row>
    <row r="44" spans="1:22">
      <c r="A44" s="52">
        <v>1</v>
      </c>
      <c r="B44" s="27" t="s">
        <v>147</v>
      </c>
      <c r="C44" s="25" t="s">
        <v>43</v>
      </c>
      <c r="D44" s="25" t="s">
        <v>21</v>
      </c>
      <c r="E44" s="25" t="s">
        <v>85</v>
      </c>
      <c r="F44" s="19" t="s">
        <v>22</v>
      </c>
      <c r="G44" s="20">
        <v>200</v>
      </c>
      <c r="H44" s="21"/>
      <c r="I44" s="22"/>
      <c r="J44" s="23"/>
      <c r="K44" s="115">
        <f t="shared" ref="K44:K49" si="3">I44*(1+J44)</f>
        <v>0</v>
      </c>
      <c r="L44" s="36">
        <f t="shared" ref="L44:L49" si="4">I44*G44</f>
        <v>0</v>
      </c>
      <c r="M44" s="36">
        <f t="shared" ref="M44:M49" si="5">L44*(1+J44)</f>
        <v>0</v>
      </c>
      <c r="N44" s="31"/>
      <c r="O44" s="24"/>
    </row>
    <row r="45" spans="1:22">
      <c r="A45" s="52">
        <v>2</v>
      </c>
      <c r="B45" s="32" t="s">
        <v>69</v>
      </c>
      <c r="C45" s="100" t="s">
        <v>45</v>
      </c>
      <c r="D45" s="23" t="s">
        <v>70</v>
      </c>
      <c r="E45" s="18" t="s">
        <v>84</v>
      </c>
      <c r="F45" s="19" t="s">
        <v>22</v>
      </c>
      <c r="G45" s="20">
        <v>500</v>
      </c>
      <c r="H45" s="21"/>
      <c r="I45" s="22"/>
      <c r="J45" s="23"/>
      <c r="K45" s="115">
        <f t="shared" si="3"/>
        <v>0</v>
      </c>
      <c r="L45" s="36">
        <f t="shared" si="4"/>
        <v>0</v>
      </c>
      <c r="M45" s="36">
        <f t="shared" si="5"/>
        <v>0</v>
      </c>
      <c r="N45" s="31"/>
      <c r="O45" s="18"/>
    </row>
    <row r="46" spans="1:22">
      <c r="A46" s="52">
        <v>3</v>
      </c>
      <c r="B46" s="32" t="s">
        <v>112</v>
      </c>
      <c r="C46" s="100" t="s">
        <v>43</v>
      </c>
      <c r="D46" s="23" t="s">
        <v>113</v>
      </c>
      <c r="E46" s="18" t="s">
        <v>114</v>
      </c>
      <c r="F46" s="19" t="s">
        <v>22</v>
      </c>
      <c r="G46" s="20">
        <v>200</v>
      </c>
      <c r="H46" s="21"/>
      <c r="I46" s="22"/>
      <c r="J46" s="23"/>
      <c r="K46" s="115">
        <f t="shared" si="3"/>
        <v>0</v>
      </c>
      <c r="L46" s="36">
        <f t="shared" si="4"/>
        <v>0</v>
      </c>
      <c r="M46" s="36">
        <f t="shared" si="5"/>
        <v>0</v>
      </c>
      <c r="N46" s="31"/>
      <c r="O46" s="18"/>
    </row>
    <row r="47" spans="1:22" ht="18" customHeight="1">
      <c r="A47" s="52">
        <v>4</v>
      </c>
      <c r="B47" s="53" t="s">
        <v>112</v>
      </c>
      <c r="C47" s="54" t="s">
        <v>43</v>
      </c>
      <c r="D47" s="54" t="s">
        <v>113</v>
      </c>
      <c r="E47" s="54" t="s">
        <v>85</v>
      </c>
      <c r="F47" s="19" t="s">
        <v>22</v>
      </c>
      <c r="G47" s="20">
        <v>500</v>
      </c>
      <c r="H47" s="55"/>
      <c r="I47" s="46"/>
      <c r="J47" s="23"/>
      <c r="K47" s="115">
        <f t="shared" si="3"/>
        <v>0</v>
      </c>
      <c r="L47" s="36">
        <f t="shared" si="4"/>
        <v>0</v>
      </c>
      <c r="M47" s="36">
        <f t="shared" si="5"/>
        <v>0</v>
      </c>
      <c r="N47" s="25"/>
      <c r="O47" s="25"/>
    </row>
    <row r="48" spans="1:22" ht="16.5" customHeight="1">
      <c r="A48" s="52">
        <v>5</v>
      </c>
      <c r="B48" s="53" t="s">
        <v>112</v>
      </c>
      <c r="C48" s="54" t="s">
        <v>43</v>
      </c>
      <c r="D48" s="54" t="s">
        <v>113</v>
      </c>
      <c r="E48" s="54" t="s">
        <v>115</v>
      </c>
      <c r="F48" s="19" t="s">
        <v>22</v>
      </c>
      <c r="G48" s="20">
        <v>1000</v>
      </c>
      <c r="H48" s="55"/>
      <c r="I48" s="46"/>
      <c r="J48" s="23"/>
      <c r="K48" s="115">
        <f t="shared" si="3"/>
        <v>0</v>
      </c>
      <c r="L48" s="36">
        <f t="shared" si="4"/>
        <v>0</v>
      </c>
      <c r="M48" s="36">
        <f t="shared" si="5"/>
        <v>0</v>
      </c>
      <c r="N48" s="25"/>
      <c r="O48" s="25"/>
      <c r="P48" s="56"/>
      <c r="Q48" s="56"/>
      <c r="R48" s="56"/>
      <c r="S48" s="56"/>
      <c r="T48" s="56"/>
      <c r="U48" s="56"/>
      <c r="V48" s="56"/>
    </row>
    <row r="49" spans="1:15" ht="18" customHeight="1">
      <c r="A49" s="52">
        <v>6</v>
      </c>
      <c r="B49" s="53" t="s">
        <v>112</v>
      </c>
      <c r="C49" s="54" t="s">
        <v>43</v>
      </c>
      <c r="D49" s="54" t="s">
        <v>113</v>
      </c>
      <c r="E49" s="54" t="s">
        <v>116</v>
      </c>
      <c r="F49" s="19" t="s">
        <v>22</v>
      </c>
      <c r="G49" s="20">
        <v>1000</v>
      </c>
      <c r="H49" s="55"/>
      <c r="I49" s="46"/>
      <c r="J49" s="23"/>
      <c r="K49" s="115">
        <f t="shared" si="3"/>
        <v>0</v>
      </c>
      <c r="L49" s="36">
        <f t="shared" si="4"/>
        <v>0</v>
      </c>
      <c r="M49" s="36">
        <f t="shared" si="5"/>
        <v>0</v>
      </c>
      <c r="N49" s="25"/>
      <c r="O49" s="25"/>
    </row>
    <row r="50" spans="1:15">
      <c r="A50" s="162"/>
      <c r="B50" s="27" t="str">
        <f>"Zadanie "&amp;COUNTIF($C$1:C50,"=Razem")</f>
        <v>Zadanie 7</v>
      </c>
      <c r="C50" s="163" t="s">
        <v>23</v>
      </c>
      <c r="D50" s="164"/>
      <c r="E50" s="165"/>
      <c r="F50" s="54"/>
      <c r="G50" s="152"/>
      <c r="H50" s="55"/>
      <c r="I50" s="62"/>
      <c r="J50" s="150"/>
      <c r="K50" s="62"/>
      <c r="L50" s="36">
        <f>SUM(L44:L49)</f>
        <v>0</v>
      </c>
      <c r="M50" s="119">
        <f>SUM(M44:M49)</f>
        <v>0</v>
      </c>
      <c r="N50" s="25"/>
      <c r="O50" s="25"/>
    </row>
    <row r="51" spans="1:15" ht="24" customHeight="1">
      <c r="A51" s="161"/>
      <c r="B51" s="176" t="s">
        <v>196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8"/>
    </row>
    <row r="52" spans="1:15" ht="31.5" customHeight="1">
      <c r="A52" s="34">
        <v>1</v>
      </c>
      <c r="B52" s="180" t="s">
        <v>131</v>
      </c>
      <c r="C52" s="34" t="s">
        <v>158</v>
      </c>
      <c r="D52" s="58">
        <v>0.04</v>
      </c>
      <c r="E52" s="34" t="s">
        <v>139</v>
      </c>
      <c r="F52" s="34" t="s">
        <v>22</v>
      </c>
      <c r="G52" s="35">
        <v>140</v>
      </c>
      <c r="H52" s="71" t="s">
        <v>132</v>
      </c>
      <c r="I52" s="36"/>
      <c r="J52" s="37"/>
      <c r="K52" s="115">
        <f>I52*(1+J52)</f>
        <v>0</v>
      </c>
      <c r="L52" s="62">
        <f>I52*G52</f>
        <v>0</v>
      </c>
      <c r="M52" s="62">
        <f>L52*(1+J52)</f>
        <v>0</v>
      </c>
      <c r="N52" s="25"/>
      <c r="O52" s="25"/>
    </row>
    <row r="53" spans="1:15" ht="24.75" customHeight="1">
      <c r="A53" s="34">
        <v>2</v>
      </c>
      <c r="B53" s="33" t="s">
        <v>134</v>
      </c>
      <c r="C53" s="34" t="s">
        <v>158</v>
      </c>
      <c r="D53" s="59">
        <v>8.9999999999999993E-3</v>
      </c>
      <c r="E53" s="34" t="s">
        <v>160</v>
      </c>
      <c r="F53" s="34" t="s">
        <v>22</v>
      </c>
      <c r="G53" s="35">
        <v>540</v>
      </c>
      <c r="H53" s="71" t="s">
        <v>132</v>
      </c>
      <c r="I53" s="36"/>
      <c r="J53" s="37"/>
      <c r="K53" s="115">
        <f>I53*(1+J53)</f>
        <v>0</v>
      </c>
      <c r="L53" s="62">
        <f>I53*G53</f>
        <v>0</v>
      </c>
      <c r="M53" s="62">
        <f>L53*(1+J53)</f>
        <v>0</v>
      </c>
      <c r="N53" s="25"/>
      <c r="O53" s="25"/>
    </row>
    <row r="54" spans="1:15" ht="63.75">
      <c r="A54" s="34">
        <v>3</v>
      </c>
      <c r="B54" s="180" t="s">
        <v>135</v>
      </c>
      <c r="C54" s="34" t="s">
        <v>158</v>
      </c>
      <c r="D54" s="34"/>
      <c r="E54" s="34" t="s">
        <v>139</v>
      </c>
      <c r="F54" s="34" t="s">
        <v>22</v>
      </c>
      <c r="G54" s="60">
        <v>1900</v>
      </c>
      <c r="H54" s="71" t="s">
        <v>132</v>
      </c>
      <c r="I54" s="36"/>
      <c r="J54" s="37"/>
      <c r="K54" s="115">
        <f>I54*(1+J54)</f>
        <v>0</v>
      </c>
      <c r="L54" s="62">
        <f>I54*G54</f>
        <v>0</v>
      </c>
      <c r="M54" s="62">
        <f>L54*(1+J54)</f>
        <v>0</v>
      </c>
      <c r="N54" s="25"/>
      <c r="O54" s="25"/>
    </row>
    <row r="55" spans="1:15">
      <c r="A55" s="34">
        <v>4</v>
      </c>
      <c r="B55" s="55" t="s">
        <v>148</v>
      </c>
      <c r="C55" s="54" t="s">
        <v>43</v>
      </c>
      <c r="D55" s="54" t="s">
        <v>144</v>
      </c>
      <c r="E55" s="54" t="s">
        <v>139</v>
      </c>
      <c r="F55" s="54" t="s">
        <v>22</v>
      </c>
      <c r="G55" s="61">
        <v>30</v>
      </c>
      <c r="H55" s="55"/>
      <c r="I55" s="62"/>
      <c r="J55" s="37"/>
      <c r="K55" s="115">
        <f>I55*(1+J55)</f>
        <v>0</v>
      </c>
      <c r="L55" s="62">
        <f>I55*G55</f>
        <v>0</v>
      </c>
      <c r="M55" s="62">
        <f>L55*(1+J55)</f>
        <v>0</v>
      </c>
      <c r="N55" s="29"/>
      <c r="O55" s="25"/>
    </row>
    <row r="56" spans="1:15">
      <c r="A56" s="162"/>
      <c r="B56" s="27" t="str">
        <f>"Zadanie "&amp;COUNTIF($C$1:C56,"=Razem")</f>
        <v>Zadanie 8</v>
      </c>
      <c r="C56" s="163" t="s">
        <v>23</v>
      </c>
      <c r="D56" s="164"/>
      <c r="E56" s="165"/>
      <c r="F56" s="54"/>
      <c r="G56" s="152"/>
      <c r="H56" s="55"/>
      <c r="I56" s="62"/>
      <c r="J56" s="150"/>
      <c r="K56" s="62"/>
      <c r="L56" s="36">
        <f>SUM(L52:L55)</f>
        <v>0</v>
      </c>
      <c r="M56" s="119">
        <f>SUM(M52:M55)</f>
        <v>0</v>
      </c>
      <c r="N56" s="25"/>
      <c r="O56" s="25"/>
    </row>
    <row r="57" spans="1:15" ht="22.5" customHeight="1">
      <c r="A57" s="161"/>
      <c r="B57" s="176" t="s">
        <v>197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8"/>
    </row>
    <row r="58" spans="1:15" ht="63.75" customHeight="1">
      <c r="A58" s="84">
        <v>1</v>
      </c>
      <c r="B58" s="63" t="s">
        <v>136</v>
      </c>
      <c r="C58" s="103" t="s">
        <v>137</v>
      </c>
      <c r="D58" s="85"/>
      <c r="E58" s="64" t="s">
        <v>138</v>
      </c>
      <c r="F58" s="86" t="s">
        <v>22</v>
      </c>
      <c r="G58" s="87">
        <v>800</v>
      </c>
      <c r="H58" s="86" t="s">
        <v>22</v>
      </c>
      <c r="I58" s="88"/>
      <c r="J58" s="89"/>
      <c r="K58" s="95">
        <f>I58*(1+J58)</f>
        <v>0</v>
      </c>
      <c r="L58" s="92">
        <f>I58*G58</f>
        <v>0</v>
      </c>
      <c r="M58" s="92">
        <f>L58*(1+J58)</f>
        <v>0</v>
      </c>
      <c r="N58" s="90"/>
      <c r="O58" s="91"/>
    </row>
    <row r="59" spans="1:15">
      <c r="A59" s="162"/>
      <c r="B59" s="27" t="str">
        <f>"Zadanie "&amp;COUNTIF($C$1:C59,"=Razem")</f>
        <v>Zadanie 9</v>
      </c>
      <c r="C59" s="163" t="s">
        <v>23</v>
      </c>
      <c r="D59" s="164"/>
      <c r="E59" s="165"/>
      <c r="F59" s="54"/>
      <c r="G59" s="152"/>
      <c r="H59" s="55"/>
      <c r="I59" s="62"/>
      <c r="J59" s="150"/>
      <c r="K59" s="62"/>
      <c r="L59" s="36">
        <f>SUM(L58)</f>
        <v>0</v>
      </c>
      <c r="M59" s="119">
        <f>SUM(M58)</f>
        <v>0</v>
      </c>
      <c r="N59" s="25"/>
      <c r="O59" s="25"/>
    </row>
    <row r="60" spans="1:15" ht="24.75" customHeight="1">
      <c r="A60" s="161"/>
      <c r="B60" s="176" t="s">
        <v>198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8"/>
    </row>
    <row r="61" spans="1:15" ht="57" customHeight="1">
      <c r="A61" s="54">
        <v>1</v>
      </c>
      <c r="B61" s="33" t="s">
        <v>141</v>
      </c>
      <c r="C61" s="103" t="s">
        <v>137</v>
      </c>
      <c r="D61" s="54" t="s">
        <v>140</v>
      </c>
      <c r="E61" s="64" t="s">
        <v>138</v>
      </c>
      <c r="F61" s="54" t="s">
        <v>22</v>
      </c>
      <c r="G61" s="61">
        <v>800</v>
      </c>
      <c r="H61" s="55"/>
      <c r="I61" s="62"/>
      <c r="J61" s="89"/>
      <c r="K61" s="95">
        <f>I61*(1+J61)</f>
        <v>0</v>
      </c>
      <c r="L61" s="92">
        <f>I61*G61</f>
        <v>0</v>
      </c>
      <c r="M61" s="92">
        <f>L61*(1+J61)</f>
        <v>0</v>
      </c>
      <c r="N61" s="25"/>
      <c r="O61" s="25"/>
    </row>
    <row r="62" spans="1:15">
      <c r="A62" s="162"/>
      <c r="B62" s="27" t="str">
        <f>"Zadanie "&amp;COUNTIF($C$1:C62,"=Razem")</f>
        <v>Zadanie 10</v>
      </c>
      <c r="C62" s="163" t="s">
        <v>23</v>
      </c>
      <c r="D62" s="164"/>
      <c r="E62" s="165"/>
      <c r="F62" s="54"/>
      <c r="G62" s="152"/>
      <c r="H62" s="55"/>
      <c r="I62" s="62"/>
      <c r="J62" s="150"/>
      <c r="K62" s="62"/>
      <c r="L62" s="36">
        <f>L61</f>
        <v>0</v>
      </c>
      <c r="M62" s="36">
        <f>M61</f>
        <v>0</v>
      </c>
      <c r="N62" s="25"/>
      <c r="O62" s="25"/>
    </row>
    <row r="63" spans="1:15" ht="23.25" customHeight="1">
      <c r="A63" s="161"/>
      <c r="B63" s="176" t="s">
        <v>199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8"/>
    </row>
    <row r="64" spans="1:15" ht="66">
      <c r="A64" s="54">
        <v>1</v>
      </c>
      <c r="B64" s="33" t="s">
        <v>161</v>
      </c>
      <c r="C64" s="54" t="s">
        <v>142</v>
      </c>
      <c r="D64" s="54"/>
      <c r="E64" s="54" t="s">
        <v>143</v>
      </c>
      <c r="F64" s="54" t="s">
        <v>22</v>
      </c>
      <c r="G64" s="61">
        <v>50</v>
      </c>
      <c r="H64" s="55"/>
      <c r="I64" s="62"/>
      <c r="J64" s="37"/>
      <c r="K64" s="62">
        <f>I64*(1+J64)</f>
        <v>0</v>
      </c>
      <c r="L64" s="36">
        <f>I64*G64</f>
        <v>0</v>
      </c>
      <c r="M64" s="36">
        <f>L64*(1+J64)</f>
        <v>0</v>
      </c>
      <c r="N64" s="25"/>
      <c r="O64" s="25"/>
    </row>
    <row r="65" spans="1:15" ht="33">
      <c r="A65" s="54">
        <v>2</v>
      </c>
      <c r="B65" s="30" t="s">
        <v>53</v>
      </c>
      <c r="C65" s="29" t="s">
        <v>108</v>
      </c>
      <c r="D65" s="25" t="s">
        <v>162</v>
      </c>
      <c r="E65" s="65" t="s">
        <v>109</v>
      </c>
      <c r="F65" s="43" t="s">
        <v>89</v>
      </c>
      <c r="G65" s="44">
        <v>1000</v>
      </c>
      <c r="H65" s="45"/>
      <c r="I65" s="46"/>
      <c r="J65" s="23"/>
      <c r="K65" s="115">
        <f>I65*(1+J65)</f>
        <v>0</v>
      </c>
      <c r="L65" s="36">
        <f>I65*G65</f>
        <v>0</v>
      </c>
      <c r="M65" s="36">
        <f>L65*(1+J65)</f>
        <v>0</v>
      </c>
      <c r="N65" s="25"/>
      <c r="O65" s="24"/>
    </row>
    <row r="66" spans="1:15" ht="26.25" customHeight="1">
      <c r="A66" s="54">
        <v>3</v>
      </c>
      <c r="B66" s="33" t="s">
        <v>122</v>
      </c>
      <c r="C66" s="34" t="s">
        <v>123</v>
      </c>
      <c r="D66" s="54" t="s">
        <v>124</v>
      </c>
      <c r="E66" s="54" t="s">
        <v>156</v>
      </c>
      <c r="F66" s="54" t="s">
        <v>22</v>
      </c>
      <c r="G66" s="61">
        <v>300</v>
      </c>
      <c r="H66" s="55" t="s">
        <v>22</v>
      </c>
      <c r="I66" s="66"/>
      <c r="J66" s="37"/>
      <c r="K66" s="115">
        <f>I66*(1+J66)</f>
        <v>0</v>
      </c>
      <c r="L66" s="36">
        <f>I66*G66</f>
        <v>0</v>
      </c>
      <c r="M66" s="36">
        <f>L66*(1+J66)</f>
        <v>0</v>
      </c>
      <c r="N66" s="29"/>
      <c r="O66" s="25"/>
    </row>
    <row r="67" spans="1:15">
      <c r="A67" s="54">
        <v>4</v>
      </c>
      <c r="B67" s="33" t="s">
        <v>125</v>
      </c>
      <c r="C67" s="34" t="s">
        <v>126</v>
      </c>
      <c r="D67" s="54" t="s">
        <v>127</v>
      </c>
      <c r="E67" s="54" t="s">
        <v>157</v>
      </c>
      <c r="F67" s="54" t="s">
        <v>22</v>
      </c>
      <c r="G67" s="61">
        <v>200</v>
      </c>
      <c r="H67" s="55" t="s">
        <v>22</v>
      </c>
      <c r="I67" s="66"/>
      <c r="J67" s="37"/>
      <c r="K67" s="115">
        <f>I67*(1+J67)</f>
        <v>0</v>
      </c>
      <c r="L67" s="36">
        <f>I67*G67</f>
        <v>0</v>
      </c>
      <c r="M67" s="36">
        <f>L67*(1+J67)</f>
        <v>0</v>
      </c>
      <c r="N67" s="29"/>
      <c r="O67" s="25"/>
    </row>
    <row r="68" spans="1:15">
      <c r="A68" s="162"/>
      <c r="B68" s="27" t="str">
        <f>"Zadanie "&amp;COUNTIF($C$1:C68,"=Razem")</f>
        <v>Zadanie 11</v>
      </c>
      <c r="C68" s="163" t="s">
        <v>23</v>
      </c>
      <c r="D68" s="164"/>
      <c r="E68" s="165"/>
      <c r="F68" s="54"/>
      <c r="G68" s="152"/>
      <c r="H68" s="55"/>
      <c r="I68" s="62"/>
      <c r="J68" s="150"/>
      <c r="K68" s="62"/>
      <c r="L68" s="36">
        <f>SUM(L64:L67)</f>
        <v>0</v>
      </c>
      <c r="M68" s="119">
        <f>SUM(M64:M67)</f>
        <v>0</v>
      </c>
      <c r="N68" s="25"/>
      <c r="O68" s="25"/>
    </row>
    <row r="69" spans="1:15" ht="22.5" customHeight="1">
      <c r="A69" s="161"/>
      <c r="B69" s="176" t="s">
        <v>200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8"/>
    </row>
    <row r="70" spans="1:15" ht="33" customHeight="1">
      <c r="A70" s="54">
        <v>1</v>
      </c>
      <c r="B70" s="71" t="s">
        <v>163</v>
      </c>
      <c r="C70" s="34" t="s">
        <v>145</v>
      </c>
      <c r="D70" s="54"/>
      <c r="E70" s="54" t="s">
        <v>146</v>
      </c>
      <c r="F70" s="54" t="s">
        <v>22</v>
      </c>
      <c r="G70" s="61">
        <v>70</v>
      </c>
      <c r="H70" s="55"/>
      <c r="I70" s="62"/>
      <c r="J70" s="72"/>
      <c r="K70" s="62">
        <f>I70*(1+J70)</f>
        <v>0</v>
      </c>
      <c r="L70" s="36">
        <f>I70*G70</f>
        <v>0</v>
      </c>
      <c r="M70" s="36">
        <f>L70*(1+J70)</f>
        <v>0</v>
      </c>
      <c r="N70" s="25"/>
      <c r="O70" s="25"/>
    </row>
    <row r="71" spans="1:15">
      <c r="A71" s="162"/>
      <c r="B71" s="27" t="str">
        <f>"Zadanie "&amp;COUNTIF($C$1:C71,"=Razem")</f>
        <v>Zadanie 12</v>
      </c>
      <c r="C71" s="163" t="s">
        <v>23</v>
      </c>
      <c r="D71" s="164"/>
      <c r="E71" s="165"/>
      <c r="F71" s="54"/>
      <c r="G71" s="152"/>
      <c r="H71" s="55"/>
      <c r="I71" s="62"/>
      <c r="J71" s="150"/>
      <c r="K71" s="62"/>
      <c r="L71" s="36">
        <f>L70</f>
        <v>0</v>
      </c>
      <c r="M71" s="36">
        <f>M70</f>
        <v>0</v>
      </c>
      <c r="N71" s="25"/>
      <c r="O71" s="25"/>
    </row>
    <row r="72" spans="1:15" ht="18" customHeight="1">
      <c r="A72" s="161"/>
      <c r="B72" s="176" t="s">
        <v>187</v>
      </c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8"/>
    </row>
    <row r="73" spans="1:15" ht="207" customHeight="1">
      <c r="A73" s="54">
        <v>1</v>
      </c>
      <c r="B73" s="33" t="s">
        <v>203</v>
      </c>
      <c r="C73" s="54" t="s">
        <v>149</v>
      </c>
      <c r="D73" s="73" t="s">
        <v>150</v>
      </c>
      <c r="E73" s="54" t="s">
        <v>151</v>
      </c>
      <c r="F73" s="54" t="s">
        <v>152</v>
      </c>
      <c r="G73" s="61">
        <v>300</v>
      </c>
      <c r="H73" s="55"/>
      <c r="I73" s="62"/>
      <c r="J73" s="72"/>
      <c r="K73" s="62">
        <f>I73*(1+J73)</f>
        <v>0</v>
      </c>
      <c r="L73" s="62">
        <f>I73*G73</f>
        <v>0</v>
      </c>
      <c r="M73" s="36">
        <f>L73*(1+J73)</f>
        <v>0</v>
      </c>
      <c r="N73" s="25"/>
      <c r="O73" s="25"/>
    </row>
    <row r="74" spans="1:15">
      <c r="A74" s="162"/>
      <c r="B74" s="27" t="str">
        <f>"Zadanie "&amp;COUNTIF($C$1:C74,"=Razem")</f>
        <v>Zadanie 13</v>
      </c>
      <c r="C74" s="163" t="s">
        <v>23</v>
      </c>
      <c r="D74" s="164"/>
      <c r="E74" s="165"/>
      <c r="F74" s="54"/>
      <c r="G74" s="152"/>
      <c r="H74" s="55"/>
      <c r="I74" s="62"/>
      <c r="J74" s="150"/>
      <c r="K74" s="62"/>
      <c r="L74" s="36">
        <f>L73</f>
        <v>0</v>
      </c>
      <c r="M74" s="36">
        <f>M73</f>
        <v>0</v>
      </c>
      <c r="N74" s="25"/>
      <c r="O74" s="25"/>
    </row>
    <row r="75" spans="1:15" s="1" customFormat="1" ht="19.5" customHeight="1">
      <c r="A75" s="128"/>
      <c r="B75" s="167" t="s">
        <v>188</v>
      </c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9"/>
    </row>
    <row r="76" spans="1:15" s="1" customFormat="1" ht="66">
      <c r="A76" s="129">
        <v>1</v>
      </c>
      <c r="B76" s="74" t="s">
        <v>155</v>
      </c>
      <c r="C76" s="28" t="s">
        <v>98</v>
      </c>
      <c r="D76" s="3" t="s">
        <v>153</v>
      </c>
      <c r="E76" s="18" t="s">
        <v>154</v>
      </c>
      <c r="F76" s="43" t="s">
        <v>89</v>
      </c>
      <c r="G76" s="49">
        <v>25</v>
      </c>
      <c r="H76" s="114"/>
      <c r="I76" s="22"/>
      <c r="J76" s="23"/>
      <c r="K76" s="115">
        <f>I76*(1+J76)</f>
        <v>0</v>
      </c>
      <c r="L76" s="36">
        <f>I76*G76</f>
        <v>0</v>
      </c>
      <c r="M76" s="36">
        <f>L76*(1+J76)</f>
        <v>0</v>
      </c>
      <c r="N76" s="3"/>
      <c r="O76" s="42"/>
    </row>
    <row r="77" spans="1:15" s="1" customFormat="1">
      <c r="A77" s="52"/>
      <c r="B77" s="27" t="str">
        <f>"Zadanie "&amp;COUNTIF($C$1:C77,"=Razem")</f>
        <v>Zadanie 14</v>
      </c>
      <c r="C77" s="3" t="s">
        <v>23</v>
      </c>
      <c r="D77" s="28"/>
      <c r="E77" s="116"/>
      <c r="F77" s="19"/>
      <c r="G77" s="117"/>
      <c r="H77" s="19"/>
      <c r="I77" s="118"/>
      <c r="J77" s="23"/>
      <c r="K77" s="115"/>
      <c r="L77" s="36">
        <f>SUM(L76:L76)</f>
        <v>0</v>
      </c>
      <c r="M77" s="119">
        <f>SUM(M76:M76)</f>
        <v>0</v>
      </c>
      <c r="N77" s="31"/>
      <c r="O77" s="42"/>
    </row>
    <row r="78" spans="1:15" ht="23.25" customHeight="1">
      <c r="A78" s="124"/>
      <c r="B78" s="120" t="s">
        <v>186</v>
      </c>
      <c r="C78" s="121"/>
      <c r="D78" s="121"/>
      <c r="E78" s="122"/>
      <c r="F78" s="121"/>
      <c r="G78" s="121"/>
      <c r="H78" s="121"/>
      <c r="I78" s="123"/>
      <c r="J78" s="121"/>
      <c r="K78" s="123"/>
      <c r="L78" s="123"/>
      <c r="M78" s="123"/>
      <c r="N78" s="121"/>
      <c r="O78" s="121"/>
    </row>
    <row r="79" spans="1:15">
      <c r="A79" s="75">
        <v>1</v>
      </c>
      <c r="B79" s="76" t="s">
        <v>164</v>
      </c>
      <c r="C79" s="75" t="s">
        <v>165</v>
      </c>
      <c r="D79" s="77" t="s">
        <v>58</v>
      </c>
      <c r="E79" s="78" t="s">
        <v>168</v>
      </c>
      <c r="F79" s="79" t="s">
        <v>22</v>
      </c>
      <c r="G79" s="80">
        <v>40</v>
      </c>
      <c r="H79" s="79" t="s">
        <v>166</v>
      </c>
      <c r="I79" s="62"/>
      <c r="J79" s="37"/>
      <c r="K79" s="115">
        <f>I79*(1+J79)</f>
        <v>0</v>
      </c>
      <c r="L79" s="62">
        <f>G79*I79</f>
        <v>0</v>
      </c>
      <c r="M79" s="62">
        <f>L79*(1+J79)</f>
        <v>0</v>
      </c>
      <c r="N79" s="25"/>
      <c r="O79" s="25"/>
    </row>
    <row r="80" spans="1:15">
      <c r="A80" s="75">
        <v>2</v>
      </c>
      <c r="B80" s="76" t="s">
        <v>164</v>
      </c>
      <c r="C80" s="75" t="s">
        <v>167</v>
      </c>
      <c r="D80" s="77" t="s">
        <v>58</v>
      </c>
      <c r="E80" s="78" t="s">
        <v>169</v>
      </c>
      <c r="F80" s="79" t="s">
        <v>22</v>
      </c>
      <c r="G80" s="80">
        <v>2</v>
      </c>
      <c r="H80" s="79" t="s">
        <v>166</v>
      </c>
      <c r="I80" s="62"/>
      <c r="J80" s="37"/>
      <c r="K80" s="115">
        <f>I80*(1+J80)</f>
        <v>0</v>
      </c>
      <c r="L80" s="62">
        <f>G80*I80</f>
        <v>0</v>
      </c>
      <c r="M80" s="62">
        <f>L80*(1+J80)</f>
        <v>0</v>
      </c>
      <c r="N80" s="25"/>
      <c r="O80" s="25"/>
    </row>
    <row r="81" spans="1:15" s="1" customFormat="1">
      <c r="A81" s="52"/>
      <c r="B81" s="27" t="str">
        <f>"Zadanie "&amp;COUNTIF($C$1:C81,"=Razem")</f>
        <v>Zadanie 15</v>
      </c>
      <c r="C81" s="3" t="s">
        <v>23</v>
      </c>
      <c r="D81" s="28"/>
      <c r="E81" s="116"/>
      <c r="F81" s="19"/>
      <c r="G81" s="117"/>
      <c r="H81" s="19"/>
      <c r="I81" s="118"/>
      <c r="J81" s="23"/>
      <c r="K81" s="115"/>
      <c r="L81" s="36">
        <f>SUM(L79:L80)</f>
        <v>0</v>
      </c>
      <c r="M81" s="119">
        <f>SUM(M79:M80)</f>
        <v>0</v>
      </c>
      <c r="N81" s="31"/>
      <c r="O81" s="42"/>
    </row>
    <row r="82" spans="1:15" ht="23.25" customHeight="1">
      <c r="A82" s="166"/>
      <c r="B82" s="170" t="s">
        <v>185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2"/>
    </row>
    <row r="83" spans="1:15" ht="38.25" customHeight="1">
      <c r="A83" s="75">
        <v>1</v>
      </c>
      <c r="B83" s="76" t="s">
        <v>170</v>
      </c>
      <c r="C83" s="75" t="s">
        <v>108</v>
      </c>
      <c r="D83" s="77" t="s">
        <v>174</v>
      </c>
      <c r="E83" s="78" t="s">
        <v>175</v>
      </c>
      <c r="F83" s="79" t="s">
        <v>22</v>
      </c>
      <c r="G83" s="80">
        <v>1000</v>
      </c>
      <c r="H83" s="79" t="s">
        <v>166</v>
      </c>
      <c r="I83" s="62"/>
      <c r="J83" s="37"/>
      <c r="K83" s="115">
        <f>I83*(1+J83)</f>
        <v>0</v>
      </c>
      <c r="L83" s="62">
        <f>G83*I83</f>
        <v>0</v>
      </c>
      <c r="M83" s="62">
        <f>L83*(1+J83)</f>
        <v>0</v>
      </c>
      <c r="N83" s="25"/>
      <c r="O83" s="25"/>
    </row>
    <row r="84" spans="1:15" ht="24" customHeight="1">
      <c r="A84" s="75">
        <v>3</v>
      </c>
      <c r="B84" s="76" t="s">
        <v>172</v>
      </c>
      <c r="C84" s="75" t="s">
        <v>171</v>
      </c>
      <c r="D84" s="2" t="s">
        <v>173</v>
      </c>
      <c r="E84" s="78" t="s">
        <v>176</v>
      </c>
      <c r="F84" s="79" t="s">
        <v>22</v>
      </c>
      <c r="G84" s="80">
        <v>40</v>
      </c>
      <c r="H84" s="79"/>
      <c r="I84" s="62"/>
      <c r="J84" s="37"/>
      <c r="K84" s="115">
        <f>I84*(1+J84)</f>
        <v>0</v>
      </c>
      <c r="L84" s="62">
        <f>G84*I84</f>
        <v>0</v>
      </c>
      <c r="M84" s="62">
        <f>L84*(1+J84)</f>
        <v>0</v>
      </c>
      <c r="N84" s="25"/>
      <c r="O84" s="25"/>
    </row>
    <row r="85" spans="1:15" ht="18.75" customHeight="1">
      <c r="A85" s="75">
        <v>4</v>
      </c>
      <c r="B85" s="76" t="s">
        <v>172</v>
      </c>
      <c r="C85" s="75" t="s">
        <v>171</v>
      </c>
      <c r="D85" s="2" t="s">
        <v>173</v>
      </c>
      <c r="E85" s="78" t="s">
        <v>177</v>
      </c>
      <c r="F85" s="79" t="s">
        <v>22</v>
      </c>
      <c r="G85" s="80">
        <v>80</v>
      </c>
      <c r="H85" s="79"/>
      <c r="I85" s="62"/>
      <c r="J85" s="37"/>
      <c r="K85" s="115">
        <f>I85*(1+J85)</f>
        <v>0</v>
      </c>
      <c r="L85" s="62">
        <f>G85*I85</f>
        <v>0</v>
      </c>
      <c r="M85" s="62">
        <f>L85*(1+J85)</f>
        <v>0</v>
      </c>
      <c r="N85" s="25"/>
      <c r="O85" s="25"/>
    </row>
    <row r="86" spans="1:15" s="1" customFormat="1">
      <c r="A86" s="9"/>
      <c r="B86" s="10" t="str">
        <f>"Zadanie "&amp;COUNTIF($C$1:C86,"=Razem")</f>
        <v>Zadanie 16</v>
      </c>
      <c r="C86" s="99" t="s">
        <v>23</v>
      </c>
      <c r="D86" s="11"/>
      <c r="E86" s="12"/>
      <c r="F86" s="13"/>
      <c r="G86" s="14"/>
      <c r="H86" s="13"/>
      <c r="I86" s="96"/>
      <c r="J86" s="15"/>
      <c r="K86" s="94"/>
      <c r="L86" s="81">
        <f>SUM(L83:L85)</f>
        <v>0</v>
      </c>
      <c r="M86" s="57">
        <f>SUM(M83:M85)</f>
        <v>0</v>
      </c>
      <c r="N86" s="82"/>
      <c r="O86" s="16"/>
    </row>
    <row r="87" spans="1:15" ht="17.25" thickBot="1"/>
    <row r="88" spans="1:15" ht="25.5" customHeight="1" thickBot="1">
      <c r="L88" s="97">
        <f>L86+L81+L77+L74+L71+L68+L62+L59+L56+L50+L42+L38+L34+L31+L27+L6</f>
        <v>0</v>
      </c>
      <c r="M88" s="98">
        <f>M86+M81+M77+M74+M71+M68+M62+M59+M56+M50+M42+M38+M34+M31+M27+M6</f>
        <v>0</v>
      </c>
    </row>
    <row r="90" spans="1:15">
      <c r="J90" s="179" t="s">
        <v>202</v>
      </c>
    </row>
    <row r="92" spans="1:15">
      <c r="L92" s="4"/>
    </row>
  </sheetData>
  <mergeCells count="15">
    <mergeCell ref="B75:O75"/>
    <mergeCell ref="B82:O82"/>
    <mergeCell ref="B7:O7"/>
    <mergeCell ref="B3:O3"/>
    <mergeCell ref="B28:O28"/>
    <mergeCell ref="B32:O32"/>
    <mergeCell ref="B39:O39"/>
    <mergeCell ref="B36:O36"/>
    <mergeCell ref="B43:O43"/>
    <mergeCell ref="B51:O51"/>
    <mergeCell ref="B57:O57"/>
    <mergeCell ref="B60:O60"/>
    <mergeCell ref="B63:O63"/>
    <mergeCell ref="B69:O69"/>
    <mergeCell ref="B72:O72"/>
  </mergeCells>
  <conditionalFormatting sqref="H1">
    <cfRule type="duplicateValues" dxfId="10" priority="11"/>
  </conditionalFormatting>
  <conditionalFormatting sqref="N45:N46">
    <cfRule type="duplicateValues" dxfId="9" priority="13"/>
  </conditionalFormatting>
  <conditionalFormatting sqref="N44 N1 N18 N16 N6 N27 N31 N33:N35 N37:N38">
    <cfRule type="duplicateValues" dxfId="8" priority="14"/>
  </conditionalFormatting>
  <conditionalFormatting sqref="N77">
    <cfRule type="duplicateValues" dxfId="7" priority="7"/>
  </conditionalFormatting>
  <conditionalFormatting sqref="O76:O77">
    <cfRule type="duplicateValues" dxfId="6" priority="8"/>
  </conditionalFormatting>
  <conditionalFormatting sqref="N81">
    <cfRule type="duplicateValues" dxfId="5" priority="5"/>
  </conditionalFormatting>
  <conditionalFormatting sqref="O81">
    <cfRule type="duplicateValues" dxfId="4" priority="6"/>
  </conditionalFormatting>
  <conditionalFormatting sqref="N42">
    <cfRule type="duplicateValues" dxfId="3" priority="36"/>
  </conditionalFormatting>
  <conditionalFormatting sqref="O27 O15 O1 O18:O19 O22:O23 O8 O4:O6 O30:O31 O40:O42 O33:O35 O37:O38">
    <cfRule type="duplicateValues" dxfId="2" priority="44"/>
  </conditionalFormatting>
  <conditionalFormatting sqref="N86">
    <cfRule type="duplicateValues" dxfId="1" priority="58"/>
  </conditionalFormatting>
  <conditionalFormatting sqref="O86">
    <cfRule type="duplicateValues" dxfId="0" priority="59"/>
  </conditionalFormatting>
  <pageMargins left="0.6696428571428571" right="0.42559523809523808" top="0.74803149606299213" bottom="0.74803149606299213" header="0.37723214285714285" footer="0.31496062992125984"/>
  <pageSetup paperSize="9" scale="60" fitToHeight="0" orientation="landscape" r:id="rId1"/>
  <headerFooter>
    <oddHeader>&amp;LSprawa nr: 70/2025&amp;CFORMULARZ CENOWY&amp;R&amp;"Arial Black,Standardowy"&amp;12Załącznik nr 2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2025-07-11T09:27:26Z</cp:lastPrinted>
  <dcterms:created xsi:type="dcterms:W3CDTF">2025-04-22T07:57:21Z</dcterms:created>
  <dcterms:modified xsi:type="dcterms:W3CDTF">2025-07-11T09:27:35Z</dcterms:modified>
</cp:coreProperties>
</file>