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DZP\Małgorzata (MWD)\PRZETARGI - 2025\117. HIS, CIS, PACS (DOTACJA - KPO)\"/>
    </mc:Choice>
  </mc:AlternateContent>
  <xr:revisionPtr revIDLastSave="0" documentId="13_ncr:1_{2AF789EE-DF85-42FE-AC62-78B6C88AAE54}" xr6:coauthVersionLast="47" xr6:coauthVersionMax="47" xr10:uidLastSave="{00000000-0000-0000-0000-000000000000}"/>
  <bookViews>
    <workbookView xWindow="-120" yWindow="-120" windowWidth="29040" windowHeight="15840" firstSheet="6" activeTab="6" xr2:uid="{01414C6B-F685-4EB2-BB4A-4A573B52904B}"/>
  </bookViews>
  <sheets>
    <sheet name="CIS | EKZ" sheetId="1" r:id="rId1"/>
    <sheet name="CIS | Wykazy Zamawiającego" sheetId="2" r:id="rId2"/>
    <sheet name="CIS | Sala wybudzeń" sheetId="3" r:id="rId3"/>
    <sheet name="CIS | Powiadomienia i wytyczne" sheetId="4" r:id="rId4"/>
    <sheet name="CIS | Punktacje i skale" sheetId="5" r:id="rId5"/>
    <sheet name="CIS | Raporty" sheetId="6" r:id="rId6"/>
    <sheet name="CIS | Zlecenia" sheetId="7" r:id="rId7"/>
    <sheet name="CIS | Harmonogram" sheetId="8" r:id="rId8"/>
    <sheet name="CIS | Parametry życiowe" sheetId="9" r:id="rId9"/>
    <sheet name="CIS | Integracje" sheetId="10" r:id="rId10"/>
    <sheet name="CIS | Serwis i gwarancja" sheetId="11" r:id="rId11"/>
    <sheet name="CIS | Infrastruktura IT" sheetId="12" r:id="rId12"/>
  </sheets>
  <definedNames>
    <definedName name="OLE_LINK52" localSheetId="0">'CIS | EKZ'!$F$58</definedName>
    <definedName name="OLE_LINK52" localSheetId="7">'CIS | Harmonogram'!#REF!</definedName>
    <definedName name="OLE_LINK52" localSheetId="8">'CIS | Parametry życiowe'!#REF!</definedName>
    <definedName name="OLE_LINK52" localSheetId="3">'CIS | Powiadomienia i wytyczne'!#REF!</definedName>
    <definedName name="OLE_LINK52" localSheetId="4">'CIS | Punktacje i skale'!#REF!</definedName>
    <definedName name="OLE_LINK52" localSheetId="5">'CIS | Raporty'!#REF!</definedName>
    <definedName name="OLE_LINK52" localSheetId="2">'CIS | Sala wybudzeń'!#REF!</definedName>
    <definedName name="OLE_LINK52" localSheetId="6">'CIS | Zlecenia'!#REF!</definedName>
    <definedName name="OLE_LINK57" localSheetId="0">'CIS | EKZ'!$F$101</definedName>
    <definedName name="OLE_LINK57" localSheetId="7">'CIS | Harmonogram'!$F$14</definedName>
    <definedName name="OLE_LINK57" localSheetId="8">'CIS | Parametry życiowe'!#REF!</definedName>
    <definedName name="OLE_LINK57" localSheetId="3">'CIS | Powiadomienia i wytyczne'!$F$9</definedName>
    <definedName name="OLE_LINK57" localSheetId="4">'CIS | Punktacje i skale'!$F$9</definedName>
    <definedName name="OLE_LINK57" localSheetId="5">'CIS | Raporty'!$F$9</definedName>
    <definedName name="OLE_LINK57" localSheetId="2">'CIS | Sala wybudzeń'!$F$9</definedName>
    <definedName name="OLE_LINK57" localSheetId="6">'CIS | Zlecenia'!$F$14</definedName>
    <definedName name="OLE_LINK66" localSheetId="8">'CIS | Parametry życiowe'!$F$17</definedName>
    <definedName name="OLE_LINK89" localSheetId="3">'CIS | Powiadomienia i wytyczne'!$F$47</definedName>
    <definedName name="OLE_LINK89" localSheetId="4">'CIS | Punktacje i skale'!$F$50</definedName>
    <definedName name="OLE_LINK89" localSheetId="5">'CIS | Raporty'!$F$41</definedName>
    <definedName name="OLE_LINK89" localSheetId="2">'CIS | Sala wybudzeń'!$F$47</definedName>
    <definedName name="OLE_LINK89" localSheetId="6">'CIS | Zlecenia'!$F$53</definedName>
    <definedName name="OLE_LINK90" localSheetId="3">'CIS | Powiadomienia i wytyczne'!$F$53</definedName>
    <definedName name="OLE_LINK90" localSheetId="4">'CIS | Punktacje i skale'!$F$56</definedName>
    <definedName name="OLE_LINK90" localSheetId="5">'CIS | Raporty'!$F$47</definedName>
    <definedName name="OLE_LINK90" localSheetId="2">'CIS | Sala wybudzeń'!$F$53</definedName>
    <definedName name="OLE_LINK90" localSheetId="6">'CIS | Zlecenia'!$F$59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8" l="1"/>
  <c r="D15" i="8"/>
  <c r="F48" i="10"/>
  <c r="F29" i="10"/>
  <c r="F21" i="10"/>
  <c r="F13" i="10"/>
  <c r="F41" i="9"/>
  <c r="F19" i="9"/>
  <c r="F13" i="9"/>
  <c r="F48" i="8"/>
  <c r="F34" i="8"/>
  <c r="F62" i="7"/>
  <c r="F55" i="7"/>
  <c r="F47" i="7"/>
  <c r="F37" i="7"/>
  <c r="F31" i="7"/>
  <c r="F26" i="7"/>
  <c r="F13" i="7"/>
  <c r="F8" i="6"/>
  <c r="F32" i="5"/>
  <c r="F23" i="5"/>
  <c r="F18" i="5"/>
  <c r="F8" i="5"/>
  <c r="F8" i="4"/>
  <c r="F8" i="3"/>
  <c r="F91" i="1"/>
  <c r="F81" i="1"/>
  <c r="F64" i="1"/>
  <c r="F46" i="1"/>
  <c r="F38" i="1"/>
  <c r="F31" i="1"/>
  <c r="F26" i="1"/>
  <c r="F20" i="1"/>
  <c r="F12" i="1"/>
  <c r="F8" i="1"/>
</calcChain>
</file>

<file path=xl/sharedStrings.xml><?xml version="1.0" encoding="utf-8"?>
<sst xmlns="http://schemas.openxmlformats.org/spreadsheetml/2006/main" count="839" uniqueCount="554">
  <si>
    <t>KPO Działanie 1.1.2</t>
  </si>
  <si>
    <t>Kliniczny system informatyczny | Wykazy Zamawiającego konieczne do zakresu minimalnych wymagań</t>
  </si>
  <si>
    <t>L.p.</t>
  </si>
  <si>
    <t>L.p. Dane</t>
  </si>
  <si>
    <t>Wymaganie</t>
  </si>
  <si>
    <t>Zakres minimum dla wymagania</t>
  </si>
  <si>
    <t>1.</t>
  </si>
  <si>
    <t>Kliniczny system informatyczny (CIS) (1. Licencje)</t>
  </si>
  <si>
    <t>Liczba</t>
  </si>
  <si>
    <t>2.</t>
  </si>
  <si>
    <t>Funkcjonalność systemu informatycznego CIS zorganizowana modułowo</t>
  </si>
  <si>
    <t>Stanowisko na Bloku operacyjnym (sala operacyjna)</t>
  </si>
  <si>
    <t>3.</t>
  </si>
  <si>
    <t>Elektroniczna Karta Znieczulenia</t>
  </si>
  <si>
    <t>Stanowisko na Oddziale wybudzeniowym (łóżka)</t>
  </si>
  <si>
    <t>4.</t>
  </si>
  <si>
    <t>Elektroniczna Dokumentacja Medyczna na Oddziale wybudzeniowym</t>
  </si>
  <si>
    <t>5.</t>
  </si>
  <si>
    <t>Wszystkie moduły wykorzystują jedną bazę danych</t>
  </si>
  <si>
    <t>6.</t>
  </si>
  <si>
    <t>Architektura klient-serwer</t>
  </si>
  <si>
    <t>7.</t>
  </si>
  <si>
    <t>Priorytet wydajności w funkcjonowaniu serwera ma produkcyjne gromadzenie i przetwarzanie danych dla obsługi przypadków pacjenta</t>
  </si>
  <si>
    <t>Identyfikator osoby personelu wprowadzającej zmianę</t>
  </si>
  <si>
    <t>8.</t>
  </si>
  <si>
    <t>Uzupełnienie danych i wytwarzanie dokumentacji medycznej są wykonywane z priorytetem zależnym od eksploatacji produkcyjnej</t>
  </si>
  <si>
    <t>Zmienione wartości pół (lista: pole, wartość)</t>
  </si>
  <si>
    <t>9.</t>
  </si>
  <si>
    <t>Brak ograniczeń ilościowych systemu informatycznego CIS na zwiększanie liczby pacjentów, łóżek, sal, bloków operacyjnych</t>
  </si>
  <si>
    <t>Nowe wartości pól (lista: pole, wartość)</t>
  </si>
  <si>
    <t>10.</t>
  </si>
  <si>
    <t>Funkcjonalność klienta wytwarzana przez oprogramowanie aplikacyjne instalowane na stanowiskach roboczych</t>
  </si>
  <si>
    <t>Inna zmiana (termin ze słownika uzgodnionego w trybie roboczym podczas wdrożenia)</t>
  </si>
  <si>
    <t>11.</t>
  </si>
  <si>
    <t>Instalacja oprogramowania aplikacyjnego klienta z lokalnej kopii instalacyjnej lub ładowanej z autoryzowanego repozytorium sieciowego udostępnionego przez producenta tego oprogramowania</t>
  </si>
  <si>
    <t>Etykieta wersji: numer wersji zmienianej:numer wersji po zmionej</t>
  </si>
  <si>
    <t>12.</t>
  </si>
  <si>
    <t>Zainstalowanie oprogramowania aplikacyjnego klienta nie wymaga zablokowania korzystania z ochrony antywirusowej na stanowisku roboczym</t>
  </si>
  <si>
    <t>13.</t>
  </si>
  <si>
    <t>Oprogramowanie aplikacyjne klienta zawiera wbudowaną funkcję sprawdzenia dostępności aktualizacji tego oprogramowania (doraźnie lub automatyczne)</t>
  </si>
  <si>
    <t>14.</t>
  </si>
  <si>
    <t>Instalacja aktualizacji oprogramowania aplikacyjnego klienta odbywa się bez konieczności wstrzymywania lub zakończenia sesji pracy użytkownika</t>
  </si>
  <si>
    <t>15.</t>
  </si>
  <si>
    <t>Oprogramowanie aplikacyjne automatycznie przekazuje dane życiowe do serwera z buforowaniem tych danych w przypadku utraty łączności z serwerem i automatyczną synchronizacją z serwerem po przywróceniu łączności</t>
  </si>
  <si>
    <t>Wartość (obligatoryjnie)</t>
  </si>
  <si>
    <t>16.</t>
  </si>
  <si>
    <t>Oprogramowanie aplikacyjne klienta nie wymaga wznawiania pracy w przypadku awarii serwera z automatyczną synchronizacją z serwerem po przywróceniu łączności</t>
  </si>
  <si>
    <t>Anotacja (jeśli ustalono, opcja konfigurowalna)</t>
  </si>
  <si>
    <t>17.</t>
  </si>
  <si>
    <t>Brak ograniczeń na liczbę zainstalowanych kopii oprogramowania aplikacyjnego klienta</t>
  </si>
  <si>
    <t>Komentarz/notatka (jeśli wprowadzono, opcja konfigurowalna)</t>
  </si>
  <si>
    <t>18.</t>
  </si>
  <si>
    <t>Warstwa prezentacji interfejsu dostępu w technologii HTML, dostępna przez przeglądarkę zgodną ze standardami W3C</t>
  </si>
  <si>
    <t>19.</t>
  </si>
  <si>
    <t>Oprogramowanie aplikacyjne klienta obsługuje drukowanie na drukarkach systemowo z ich funkcjami konfiguracji wydruku dostępnych ze stanowiska roboczego (lokalnie i sieciowo)</t>
  </si>
  <si>
    <t>20.</t>
  </si>
  <si>
    <t>Przeszkolenie upoważnionych osób personelu Zamawiającego (wykaz osób personelu Zamawiającego do przeszkolenia w układzie organizacyjno-ilościowym)</t>
  </si>
  <si>
    <t>Rodzaj dokumentu</t>
  </si>
  <si>
    <t>21.</t>
  </si>
  <si>
    <t>Zgodność z RODO</t>
  </si>
  <si>
    <t>Pagina strony (logo i adres podmiotu leczniczego, oddział)</t>
  </si>
  <si>
    <t>22.</t>
  </si>
  <si>
    <t>Rejestracja zmian wytworzonych dokumentów z wersjonowaniem dokumentów (min. wykaz rejestrowanych zmian w dokumencie)</t>
  </si>
  <si>
    <t>Stopka strony (pole numeru strony, pole liczby stron w dokumencie)</t>
  </si>
  <si>
    <t>23.</t>
  </si>
  <si>
    <t>Komunikacja i dokumentacja w języku polskim i angielskim</t>
  </si>
  <si>
    <t>24.</t>
  </si>
  <si>
    <t>Komunikacja opcjonalnie w języku angielskim</t>
  </si>
  <si>
    <t>25.</t>
  </si>
  <si>
    <t>Responsywność interfejsu w wartstwie prezentacji zapewniająca korzystanie na stacjonarnych i mobilnych stanowiskach roboczych</t>
  </si>
  <si>
    <t>Konfiguracja wlasnych terminów w interfejsie komunikacji</t>
  </si>
  <si>
    <t>26.</t>
  </si>
  <si>
    <t>Dostosowanie makiet (widoków) prezentacji interfejsu dostępu w drodze konfiguracji, a nie programowania</t>
  </si>
  <si>
    <t>27.</t>
  </si>
  <si>
    <t>Anotowanie (oznaczanie, obligatoryjna identyfikacja oznaczenia) i komentowanie (opcjonalne notatki) wszystkich danych, których wartości są pozyskiwane w pomiarach</t>
  </si>
  <si>
    <t>Wyróżnienia w makietach (widokach) interfejsu pól danych, która wymagają obligatoryjnego wypełnienia</t>
  </si>
  <si>
    <t>28.</t>
  </si>
  <si>
    <t>Opcja podpowiedzi dla każdego wykonanego pomiaru po wskazaniu kursorem wartości numerycznej lub diagramie/wykresie graficznym (3. Min. zakres podpowiedzi, z konfiguracją zakresu)</t>
  </si>
  <si>
    <t>Konfiguracja podpowiedzi do pól danych w makietach (widokach) interfejsu</t>
  </si>
  <si>
    <t>29.</t>
  </si>
  <si>
    <t>Parametryzacja wytwarzanych dokumentów medycznych (4. Min. zakres parametryzacji dla dokumentów medycznych)</t>
  </si>
  <si>
    <t>Jednolita szata graficzna makiet (widoków) interfejsu</t>
  </si>
  <si>
    <t>30.</t>
  </si>
  <si>
    <t>Słowniki i szablony dostępne w każdym module w zależności od konfiguracji upoważnień dostępu użytkowników</t>
  </si>
  <si>
    <t>31.</t>
  </si>
  <si>
    <t>Obsługa aparatów do znieczulania i kardiomonitorów posiadanych przez Zamawiającego (wykaz urządzeń posiadanych przez Zamawiającego)</t>
  </si>
  <si>
    <t>32.</t>
  </si>
  <si>
    <t>Interfejs dostępowy spełnia wymagania ergonomiczne</t>
  </si>
  <si>
    <t xml:space="preserve">Powiadomienia/alarmy systemowe (słownik zdarzeń systemowych ustalony w trybie roboczym podczas wdrożenia) </t>
  </si>
  <si>
    <t>33.</t>
  </si>
  <si>
    <t>Pole szybkiego dostępu w każdej makiecie (widoku) interfejsu (min. wykaz skrótów szybkiego dostępu)</t>
  </si>
  <si>
    <t>Powiadomienia kliniczne (słownik zdarzeń klinicznych ustalony w trybie roboczym podczas wdrożenia)</t>
  </si>
  <si>
    <t>34.</t>
  </si>
  <si>
    <t>Wytwarzanie dokumentacji medycznej na podsatawie treści, danych tekstowych (słownikowych), wartości w postaci numerycznej i graficznej/diagramów/wykresów/trendów (min. zakres danych dodokumentacji medycznej)</t>
  </si>
  <si>
    <t>Powiadomienia o zadaniach (słownik zadań ustalony w trybie roboczym podczas wdrożenia)</t>
  </si>
  <si>
    <t>35.</t>
  </si>
  <si>
    <t>Automatyczne zasilanie dokumentami historii chorób pacjenta z jego wcześniejszych hospitalizacji z prezentacją wykazu dokumentow ostatniej historii i wykazem historii wcześniejszych</t>
  </si>
  <si>
    <t>Informacje o pacjencie</t>
  </si>
  <si>
    <t>36.</t>
  </si>
  <si>
    <t>Dokumentacja i prezentacja wywiadu pacjenta podczas przyjęcia na oddział (min. dane wywiadu pacjenta)</t>
  </si>
  <si>
    <t>Wykaz podłączonych urządzeń medycznych</t>
  </si>
  <si>
    <t>37.</t>
  </si>
  <si>
    <t>Zintergrowana wyszukiwarka pacjentów według kryteriów jednostkowych i ich kombinacji (min. kryteria wyszukiwania pacjentów)</t>
  </si>
  <si>
    <t xml:space="preserve">Lokalizacja (miejsce) hospitalizacji pacjenta </t>
  </si>
  <si>
    <t>38.</t>
  </si>
  <si>
    <t>Kontroler stanu wypełnienia elektronicznej karty znieczulenia z graficzną prezentacją postępu dla karty i dokumentacji, etapów wypełniania karty, sygnalizacją wypełnienia pól karty i sygnalizacją kompletu danych w karcie</t>
  </si>
  <si>
    <t>39.</t>
  </si>
  <si>
    <t>Rejestracja zdarzeń niepożądanych z konfiguratorem grup rodzajowych i zdarzeń w grupach rodzajowych (min. zakres danych o zdarzeniach niepożądanych)</t>
  </si>
  <si>
    <t>40.</t>
  </si>
  <si>
    <t>Jednoczesny dostęp więcej niż jednego użytkownika do makiety interfejsu z prewencją konfliktów dostępu dla zapisu danych w poszczególnych polach danych makiety</t>
  </si>
  <si>
    <t>Parametry życiowe</t>
  </si>
  <si>
    <t>41.</t>
  </si>
  <si>
    <t>Integracja z usługą katalogową Active Directory środowiska informatycznegoi Zamawiającego w zakresie identyfikacji oraz uwierzytelniania i autoryzacji dostępu użytkowników</t>
  </si>
  <si>
    <t>Wzrost</t>
  </si>
  <si>
    <t>42.</t>
  </si>
  <si>
    <t>Konfigurator profili dostępu i systemowych ról dla użytkowników</t>
  </si>
  <si>
    <t>Waga</t>
  </si>
  <si>
    <t>43.</t>
  </si>
  <si>
    <t>Konfigurator upoważnień dostępu użytkowników do skladników funkcjonalności i funkcji przez przypisanie użytkownika do profilu dostępu i roli systemowej</t>
  </si>
  <si>
    <t>Kalkulacja BMI</t>
  </si>
  <si>
    <t>44.</t>
  </si>
  <si>
    <t>Zmiana użytkownika bez konieczności zakończenia sesji pracy przez użytkownika zmienianego z zachowaniem aktualnego widoku ekranu (dostęp według upoważnień użytkownika zmieniającego)</t>
  </si>
  <si>
    <t>Kalkulacja IBW</t>
  </si>
  <si>
    <t>Zmiana użytkownika bez konieczności zapisania otwartych dokumentów przez użytkownika zmienianego z zachowaniem aktualnego widoku ekranu (dostęp według upoważnień użytkownika zmieniającego)</t>
  </si>
  <si>
    <t>Kalkulacja wieku</t>
  </si>
  <si>
    <t>Parametry dotyczące sztucznego oddychania</t>
  </si>
  <si>
    <t>Parametry pracy urządzeń medycznych</t>
  </si>
  <si>
    <t>Kaniulacje dożylne</t>
  </si>
  <si>
    <t>Wlewy</t>
  </si>
  <si>
    <t>Infuzje</t>
  </si>
  <si>
    <t>Produkty krwiopochodne</t>
  </si>
  <si>
    <t>Odprowadzenia, cewniki, drenaże</t>
  </si>
  <si>
    <t>Parametry laboratoryjne</t>
  </si>
  <si>
    <t>Podane leki</t>
  </si>
  <si>
    <t>Zalecenia lekarskie</t>
  </si>
  <si>
    <t>Wywiad chorobowy zebrany od pacjenta</t>
  </si>
  <si>
    <t xml:space="preserve">Wzrost </t>
  </si>
  <si>
    <t>Masa ciała przy przyjęciu</t>
  </si>
  <si>
    <t>Obliczanie wskaźnika BMI</t>
  </si>
  <si>
    <t>Alergie (nazwa)</t>
  </si>
  <si>
    <t>Możliwe czynniki ryzyka</t>
  </si>
  <si>
    <t>Przeprowadzone dotychczas zabiegi</t>
  </si>
  <si>
    <t>Towarzyszące im komplikacje</t>
  </si>
  <si>
    <t>Aktualnie stosowane leczenie farmakologiczne</t>
  </si>
  <si>
    <t>Grupa krwi</t>
  </si>
  <si>
    <t>Uwagi, komentarze</t>
  </si>
  <si>
    <t>Wyniki badań</t>
  </si>
  <si>
    <t xml:space="preserve">Wykonywane procedury Wg. Kodów ICD 9 </t>
  </si>
  <si>
    <t>Rozpoznanie przy przyjęciu</t>
  </si>
  <si>
    <t>Rozpoznanie wg. Kodów ICD 10</t>
  </si>
  <si>
    <t>Nazwisko pacjenta</t>
  </si>
  <si>
    <t>Imię pacjenta</t>
  </si>
  <si>
    <t>Data urodzenia z automatycznym obliczeniem wieku</t>
  </si>
  <si>
    <t>Numer identyfikacyjny pacjenta</t>
  </si>
  <si>
    <t>Numer przyjęcia / Numer przypadku</t>
  </si>
  <si>
    <t>Lekarz prowadzący</t>
  </si>
  <si>
    <t>Rozpoznanie</t>
  </si>
  <si>
    <t>Faza opieki</t>
  </si>
  <si>
    <t>Wybór grupy rodzajowej zdarzeń (słownik grup ustalony w trybie roboczym podczas wdrożenia)</t>
  </si>
  <si>
    <t>Wybór zdarzenia w grupie rodzajowej zdarzeń (słowniki zdarzeń ustalone w trybie roboczym podczas wdrożenia)</t>
  </si>
  <si>
    <t>Miejsce zdarzenia</t>
  </si>
  <si>
    <t>Działanie zdarzenia</t>
  </si>
  <si>
    <t>Skutek działania zdarzenia</t>
  </si>
  <si>
    <t>Stopień wystąpienia zdarzenia</t>
  </si>
  <si>
    <t>Zakres integracji</t>
  </si>
  <si>
    <t>Wykaz urządzeń medycznych posiadanych przez Zamawiającego na Bloku operacyjnym</t>
  </si>
  <si>
    <t>Wykaz urządzeń medycznych posiadanych Zamawiającego na Sali wybudzeń</t>
  </si>
  <si>
    <t>Zakres danych i specyfikacja interfejsu dla posiadanego i eksploatowanego przez Zamawiającego systemu analizy parametrów krytycznych</t>
  </si>
  <si>
    <t>Procedura zakładania kaniul</t>
  </si>
  <si>
    <t>Zakres danych i specyfikacja interfejsu dla posiadanego i eksploatowanego przez Zamawiającego systemu laboratoryjnego (LIS)</t>
  </si>
  <si>
    <t>Wykaz osób personelu Zamawiającego do przeszkolenia w układzie organizacyjno-ilościowym</t>
  </si>
  <si>
    <t>Wytwarzanie dokumentacji medycznej dla kontynuacji zaopekiwania pacjenta</t>
  </si>
  <si>
    <t>Monitorowanie parametrów życiowych pacjenta rejestrowanych przy zastosowaniu urządzeń medycznych (na podstawie wykazu urządzeń medycznych Zamawiającego na Sali wybudzeń)</t>
  </si>
  <si>
    <t>Konfigurator parametrów życiowych pacjenta rejestrowanych przy zastosowaniu urządzeń medycznych (na podstawie wykazu urządzeń medycznych Zamawiającego na Sali wybudzeń)</t>
  </si>
  <si>
    <t>Definiowanie wykazu zadań systematyzującego czynności dla zaopiekiwania pacjenta</t>
  </si>
  <si>
    <t>Konfigurator przypisania wykazów zadań do rodzaju pacjenta/schorzenia/zabiegu, bez konieczności działań programistycznych</t>
  </si>
  <si>
    <t xml:space="preserve">Automatyczna prezentacja po zliczeniu punktów wyliczonej wartości w skali Aldreta dla danego pacjenta dla wskazanych danych </t>
  </si>
  <si>
    <t>Rejestracja podania leku/płynu (preparatu) na podstawie słownika leków z podaniem dawki/objętościi stężenia</t>
  </si>
  <si>
    <t>Automatyczne przeliczanie dawki leku/płynu (preparatu) z min. mg na ml i mg/kg masy ciała pacjenta oraz z ml i mg/kg masy ciała pacjenta na mg</t>
  </si>
  <si>
    <t>Przekazanie pacjenta na oddział z wytworzonym wypisem w formacie min. PDF, XML</t>
  </si>
  <si>
    <t>Jednoczesne przekroczenie wartości granicznej w więcej niż jednym kryterium</t>
  </si>
  <si>
    <t>Prezentacja powiadomień na podstawie ciągłej analizy zdefiniowanych kryteriów (słownik kryteriów ustalony w trybie roboczym podczas wdrożenia)</t>
  </si>
  <si>
    <t>Konfigurator kryteriów aktywacji powiadomień na podstawie słownika zdarzeń (słownik kryteriów ustalony w trybie roboczym podczas wdrożenia) (min. Zdarzenia wyzwalania powiadomień)</t>
  </si>
  <si>
    <t>Automatyczne zestawianie i analiza parametrów życiowych pacjenta i wyników laboratoryjnych, w tym przekazanych z systemu HIS z prezentacją powiadomień otrzegających o ryzyku stanów patologicznych</t>
  </si>
  <si>
    <t>Konfigurator dostępności powiadomień w makietach (widokach), w tym w widokach podglądów</t>
  </si>
  <si>
    <t>Prezentacja powiadomień w formie okna w polu aktualnie widocznej makiety (widoku) bez zmiany treści widoku</t>
  </si>
  <si>
    <t>Rejestracja wytycznych dla postępowań min. w formacie tekstowym jako plików w katalogu wytycznych</t>
  </si>
  <si>
    <t>Konfiguratotor dostępności wytycznych dla postępowań w makietach (widokach)</t>
  </si>
  <si>
    <t>Kliniczny system informatyczny | Punktacje i skale, bilanse</t>
  </si>
  <si>
    <t>Obliczanie punktacji i skal stosowanych w prowadzeniu dokumentacji medycznej (min. wykaz stosowanych skal punktacji)</t>
  </si>
  <si>
    <t>SOFA</t>
  </si>
  <si>
    <t>Automatyczne wyliczanie punktacji w skalach (min. źródła danych do obliczeń punktacji)</t>
  </si>
  <si>
    <t>GCS</t>
  </si>
  <si>
    <t>Bialnsowanie płynów (min. wykaz bilansow płynów)</t>
  </si>
  <si>
    <t>APACHE II</t>
  </si>
  <si>
    <t>Automatyczne, ciągłe obliczanie bilansów przyjęcia i wydalenia płynów (min. źródła danych dla obliczania bilansu)</t>
  </si>
  <si>
    <t>APACHE III</t>
  </si>
  <si>
    <t>CAM-ICU</t>
  </si>
  <si>
    <t>WATERLOW</t>
  </si>
  <si>
    <t>Makieta (widok) podglądu bilansu jednocześnie z podglądami min. innych danych pacjenta, parametrów życiowych, trendów</t>
  </si>
  <si>
    <t>SAPS II</t>
  </si>
  <si>
    <t>TISS</t>
  </si>
  <si>
    <t>Dane medyczne w bazie danych medycznych</t>
  </si>
  <si>
    <t>Parametry życiowe w automatycznej akwizycji bezpośrediej z aparatury medycznej</t>
  </si>
  <si>
    <t>Interwencja uprawnionegej osoby personelu</t>
  </si>
  <si>
    <t>Mocz</t>
  </si>
  <si>
    <t>Parowanie</t>
  </si>
  <si>
    <t>Krew</t>
  </si>
  <si>
    <t>Koloidy</t>
  </si>
  <si>
    <t>Krystaloidy</t>
  </si>
  <si>
    <t>Płyny innego pochodzenia</t>
  </si>
  <si>
    <t>Wszystkie zarejestrowane wartości parametrów uwzględnianych w bilansie</t>
  </si>
  <si>
    <t xml:space="preserve">Wszystkie udokumentowane przyjęcia i wydalenia </t>
  </si>
  <si>
    <t>Wszystkie podane bolusy</t>
  </si>
  <si>
    <t>Trwające podania płynów</t>
  </si>
  <si>
    <t>Kliniczny system informatyczny | Raporty</t>
  </si>
  <si>
    <t>Konfigurator raportów na podstawie wszystkich pozyskiwanych danych i całej wytwarzanej dokumentacji (min. tworzenie, modyfikacja, unieczynnianie, rejestracja wersji z anotacją osobu personelu wykonującej działanie i etykietą czasową działania)</t>
  </si>
  <si>
    <t>Predefiniowane szablony raportów/dokum,entów (min. wykaz predefiniowanych raportów/dokumentów)</t>
  </si>
  <si>
    <t>Karta postępowania przeciwbólowego</t>
  </si>
  <si>
    <t>Karta przetaczania krwi i jej składników</t>
  </si>
  <si>
    <t>Łączenie w raporcie danych w postaci tekstowej, graficznej (min. diagram, wykres, trend), numerycznej stabelaryzowanej z uzupełnieniem tekstowym każdego pola raportu</t>
  </si>
  <si>
    <t>Karta zleceń</t>
  </si>
  <si>
    <t>Dostęp do funkcji modyfikacji raportu na podstawie upoważnienia dla uwierzytelnionego użytkownika</t>
  </si>
  <si>
    <t>Dostęp do funkcji wytworzenia raportu na podstawie upoważnienia dla uwierzytelnionego użytkownika</t>
  </si>
  <si>
    <t>Dostęp do funkcji wytworzenia raportu z każdego stanowiska roboczego skonfigurowanego jako stacja klienta systemu</t>
  </si>
  <si>
    <t>Dostęp do funkcji modyfikowania wytworzonego raportu/dokumentu z każdego stanowiska roboczego skonfigurowanego jako stacja klienta systemu</t>
  </si>
  <si>
    <t>Prezentacja raportu wbudowanym czzytnikiem min. dla formatu PDF, opcjonalnie dla formatu XML</t>
  </si>
  <si>
    <t>Wydruk raportu min. do pliku i na drukarkę dostępną ze stanowiska roboczego skonfigurowanego jako stacja klienta systemu</t>
  </si>
  <si>
    <t>Przekazanie raportu do systemu HIS min. w formacie PDF, opcjonalnie w formacie XML</t>
  </si>
  <si>
    <t>Kliniczny system informatyczny | Zlecenia</t>
  </si>
  <si>
    <t>Zlecenia leków odbywają się przy wykorzystaniu katalogu leków (min. zbiór danych dla zlecenia leku)</t>
  </si>
  <si>
    <t>Słownik postaci leków, w tym mieszanin z określeniem rozpuszczalnika i preparatu (ustalony w trybie roboczym podczas wdrożenia, pozycja słownika definiowane interwencją operatora lub ad-hoc przy wyborze leku)</t>
  </si>
  <si>
    <t>Skrócona nazwa leku</t>
  </si>
  <si>
    <t>Konfigurator przypisania leków do grup rodzajowych leków</t>
  </si>
  <si>
    <t>Nazwa leku</t>
  </si>
  <si>
    <t>Automatyczne ujawnienie przypisania leku na osi czasu i w makiecie (widoku) ekranu zleceń</t>
  </si>
  <si>
    <t>Handlowa nazwa leku</t>
  </si>
  <si>
    <t>Postać leku według słownika</t>
  </si>
  <si>
    <t>Konfigurator kodowania kolorami grup leków dla przypisywanych leków</t>
  </si>
  <si>
    <t>Związek chemiczny (substancja czynna)</t>
  </si>
  <si>
    <t>Wybór leków ze słownika na podstawie min. nazw: skróconej, nazwy, nazwy handlowej, związku chemicznego</t>
  </si>
  <si>
    <t>Harmonogram podawania, w przypadku leków płynnych dla preparatu w całości</t>
  </si>
  <si>
    <t>Określenie sposobu podania lwlewu według parametrów (min. parametry podania wlewu)</t>
  </si>
  <si>
    <t>Sposób podawania</t>
  </si>
  <si>
    <t>Dodanie preparatu do rozpoczętego wlewu</t>
  </si>
  <si>
    <t>Dawka, w przypadku leków płynnych objętość i stężenie</t>
  </si>
  <si>
    <t>Obsługa podania wlewu przez pompę TCI z rejestracją danych podania wlewu (min. zbiór danych podania wlewu pompą TCI)</t>
  </si>
  <si>
    <t>Dawka na kg masy ciała</t>
  </si>
  <si>
    <t>Asystent obliczania dawki leku/stężenia preparatu do wlewu (min. zakres funkcji asystenta obliczania dawki)</t>
  </si>
  <si>
    <t>Dawka na kg masy ciała na godzinę</t>
  </si>
  <si>
    <t>Konfigurator zleceń leków/wlewów w dowolnych interwałach czasowych z automatycznym ujawnieniem zleceń na osi czasu (min. zbiór zdarzeń dla zlecania leków)</t>
  </si>
  <si>
    <t>Ilość, w przypadku leków płynnych objętość na kg masy ciała</t>
  </si>
  <si>
    <t>Prezentacja niewykonanych zleceń w wydzielonym widoku (min. postać wykazu tabelarycznego w porządku chronologicznym od etykiety czasowej najbliżeszej poleceniu wyświetlenia wykazu)</t>
  </si>
  <si>
    <t>Konfigurowanie zestawu zleceń z opcjonalnym przypisaniem zestawu do osoby personelu - użytkownka (min. zlecenia w zestawach)</t>
  </si>
  <si>
    <t>Zlecenie</t>
  </si>
  <si>
    <t>Makieta (widok) ekranu dla prezentacji zleceń w układzie podziału na zlecenia (wg. wykazu zleceń 7., które można łączyć w zestawy)</t>
  </si>
  <si>
    <t>Usunięcie</t>
  </si>
  <si>
    <t>Wstrzymanie realizacji</t>
  </si>
  <si>
    <t>Prezentacja komunikatu o statusie zesłownika statusów dla każdego zlecenia po jego wskazaniu kursorem myszy (słownik ustalony w trybie roboczym podczas wdrożenia)</t>
  </si>
  <si>
    <t>Stężenie</t>
  </si>
  <si>
    <t>Szybkość podawania</t>
  </si>
  <si>
    <t>Czas trwania</t>
  </si>
  <si>
    <t>Moment zakończenia wlewu</t>
  </si>
  <si>
    <t>Cet</t>
  </si>
  <si>
    <t>Ce</t>
  </si>
  <si>
    <t>Cpt</t>
  </si>
  <si>
    <t>Cp</t>
  </si>
  <si>
    <t>Przepływ</t>
  </si>
  <si>
    <t>Ustalenie przedziału wielkości od-do dawki jako zakresu referencyjnego (odniesienia) zależnego od masy ciała</t>
  </si>
  <si>
    <t>Przekroczenie wartości granicznych dawki sygnalizowanoe komunikatem prezentowanym w makiecie (widoku) ekranu</t>
  </si>
  <si>
    <t xml:space="preserve">Obliczenie dawki na podstawie stężenia </t>
  </si>
  <si>
    <t>Obliczanie dawki na podstawie masy ciała w kg</t>
  </si>
  <si>
    <t xml:space="preserve">Definiowanie maksymalnej dawki podania bolusu bądź infuzji jako normy </t>
  </si>
  <si>
    <t>Początek zmiany</t>
  </si>
  <si>
    <t>Cyklicznieo dowolnej porze według słownika interwałów (słownik interwałów ustalony w trybie roboczym podczas wdrożenia)</t>
  </si>
  <si>
    <t>Doraźnie według interwencji operatora o ustalonym czasie</t>
  </si>
  <si>
    <t>Doraźnie według bieżącej interwencji operatora</t>
  </si>
  <si>
    <t>Bez ograniczenia czasowego</t>
  </si>
  <si>
    <t>Leki</t>
  </si>
  <si>
    <t>Badania laboratoryjne</t>
  </si>
  <si>
    <t>Czynności pielęgnacyjne</t>
  </si>
  <si>
    <t>Czynności na koniec zmiany</t>
  </si>
  <si>
    <t>Kliniczny system informatyczny | Harmonogram</t>
  </si>
  <si>
    <t>Zakres minimum danych dla wymagania</t>
  </si>
  <si>
    <t>Przeszukiwanie harmonogramu według poszczególnych danych i ich kombinacji (wykaz danych harmonogramu planowania zabiegów)</t>
  </si>
  <si>
    <t>Data zabiegu</t>
  </si>
  <si>
    <t>Lokalizacja zabiegu</t>
  </si>
  <si>
    <t>Podgląd szczegółowy zaplanowanego zabiegu po jego wyborze z Harmonogramu</t>
  </si>
  <si>
    <t>Sala operacyjna</t>
  </si>
  <si>
    <t>Automatyczne zasilanie harmonogramu zleceniami przekazywanymi przez system HIS</t>
  </si>
  <si>
    <t>Zaplanowana godzina zabiegu</t>
  </si>
  <si>
    <t>Wpis zabiegu do harmonogramu w trybie przypadku braku zlecenia z systemu HIS z uzupełnieniem wymaganych danych  (wykaz danych harmonogramu planowania zabiegów)</t>
  </si>
  <si>
    <t>Numer księgi głównej</t>
  </si>
  <si>
    <t>Prezentacja zabiegów w harmonogramie min. wszystkice zabiegi, według statusu zabiegów, lokalizacji/bloków operacyjnych, sal operacyjnych wykonania zabiegu</t>
  </si>
  <si>
    <t>Identyfikator przypadku</t>
  </si>
  <si>
    <t>Makieta (widok) harmonogramu dostępny przez przeglądarkę WWW zgodną ze standardem W3C z dowolnego stanowiska roboczego środowiska informatycznego szpitala na podstawie upoważnienia dostępu</t>
  </si>
  <si>
    <t>Identyfikator pacjenta</t>
  </si>
  <si>
    <t>Makieta (widok) podglądu w czasie rzeczywistym bieżącego (ostatniego) zarejestrowanego znieczulenia pacjenta (min. dane podglądu znieczulenia pacjenta)</t>
  </si>
  <si>
    <t>Imię i nazwisko pacjenta</t>
  </si>
  <si>
    <t>Uzupełnianie istniejących dokumentów o nowe aspekty z ustaleniem ich prezentacji min. yekstowo, numerycznie lub graficznie</t>
  </si>
  <si>
    <t>PESEL pacjenta</t>
  </si>
  <si>
    <t>Uzupełniania danych w zakresie parametrow życiowych pacjenta w trybie automatycznym w akwizycji z urządzeń medycznych lub przez użytkownika w przypadku odczytu przez niego tych danych z urządzenia</t>
  </si>
  <si>
    <t>Uzupełnianie danych diagnostycznych z zastosowaniem katalogów disgnostycznych i słownika ICD10 w postaci terminów min. słownikowych, katalogowych oraz predefiniowanych i tekstowych (na podstawie słowników i katalogów)</t>
  </si>
  <si>
    <t>Skala ASA</t>
  </si>
  <si>
    <t>Rejestr leków narkotycznych gromadzący dane min. lek narkotyczny, dawka, etykieta czasowa pobrania (min. rok, dzień, gdziena, minuta), etykieta czasowa podania, identyfikacja osoby personelu pobierającej i podającej</t>
  </si>
  <si>
    <t>Identyfikacja zabiegu (nazwa i symbol)</t>
  </si>
  <si>
    <t>Dokumentacja jest systemowo indeksowana indywidualnie dla pacjenta i dla poszczególnego przypadku</t>
  </si>
  <si>
    <t>Technika anestezjologiczna</t>
  </si>
  <si>
    <t>Utworzenie konta pacjenta w przypadkach nagłych bez danych z systemu HIS</t>
  </si>
  <si>
    <t>Chirurg</t>
  </si>
  <si>
    <t>Połączenie konta pacjenta utworzonego w przypadku nagłym z danymi uzyskanymi z systemu HIS</t>
  </si>
  <si>
    <t>Anestezjolog</t>
  </si>
  <si>
    <t>Domyślny podgląd danych pacjenta po wyświetleniu przypadku (min. dane pacjenta dla przypadku)</t>
  </si>
  <si>
    <t>Pielęgniarka</t>
  </si>
  <si>
    <t>Ustalenie konfiguracji urządzeń medycznych i aktywacja/deaktywacja akwizycji danych z tych urządzeń (wybór ze słownika urządzeń medycznych posiadanych przez Zamawiającego)</t>
  </si>
  <si>
    <t>Status zabiegu</t>
  </si>
  <si>
    <t>Automatyczny dobór kaniul min. wielkość, rozmiar, sposób wprowadzenia ze słownika predefionowanych kaniul z podglądem procedur ich zakladania</t>
  </si>
  <si>
    <t>Faza opieki (słownik ustalony podczas wdrożenia)</t>
  </si>
  <si>
    <t>Konfigurator słownika predefionowanych kaniul z przypisaniem procedur ich zakladania</t>
  </si>
  <si>
    <t>Konfigurator słownika gotowych zestawów leków z przypisaniem zaleceń stosowania oraz informacji o działaniu tych leków</t>
  </si>
  <si>
    <t>Konfigurator słownka gotowych zestawów intubacji z przypisaniem zaleceń stosowania</t>
  </si>
  <si>
    <t>Konfigurator słownika gotowych płynów z przypisaniem zaleceń stosowania</t>
  </si>
  <si>
    <t>Blok operacyjny | Sala operacyjna (według karty zabiegu)</t>
  </si>
  <si>
    <t>Konfigurator słownika czynności pielęgnacyjnych z przypisaniem do przypadków i zleceń zabiegów</t>
  </si>
  <si>
    <t>Identyfikacja pacjenta (nazwisko, imię)</t>
  </si>
  <si>
    <t>Konfigurator słownika zaleceń terapeutycznych z przypisaniem do przypadków i zleceń zabiegów</t>
  </si>
  <si>
    <t>Konfigurator słownika innych zaleceń medycznych z przypisaniem do  do przypadków i zleceń zabiegów</t>
  </si>
  <si>
    <t>Formularz wprowadzania notatek z przypisanem do makiet (widoków) i pół w makietach, które umożliwiają załączanie notatek</t>
  </si>
  <si>
    <t>Poinformowano o miejscu docelowym (znacznik ustalony podczas wdrożenia)</t>
  </si>
  <si>
    <t>Pacjent opuścił salę (znacznik ustalony podczas wdrożenia)</t>
  </si>
  <si>
    <t>Imię nazwisko pacjenta</t>
  </si>
  <si>
    <t>Wiek pacjenta</t>
  </si>
  <si>
    <t>Waga pacjenta</t>
  </si>
  <si>
    <t>Indeks BMI pacjenta</t>
  </si>
  <si>
    <t>Czynniki ryzyka</t>
  </si>
  <si>
    <t>Alergie</t>
  </si>
  <si>
    <t>Inne informacje (konfiguracja ustalkona podczas wdrożenia, konfiguracja własna po wdrożeniu)</t>
  </si>
  <si>
    <t>Kliniczny system informatyczny | Parametry życiowe i prezentacja trendów</t>
  </si>
  <si>
    <t>Akwizycja danych medycznych za pomocą urządzeń medycznych (min. zbiór rodzajowy urządzeń medycznych)</t>
  </si>
  <si>
    <t>Akwizycja danych medycznych za pomocą urządzeń medycznych (min. zbiór rodzajowy danych medycznych)</t>
  </si>
  <si>
    <t>Kardiomonitory</t>
  </si>
  <si>
    <t>Funkcja usuwania artefaktów interwencją operatora (min. parametry artefaktów)</t>
  </si>
  <si>
    <t>Aparaty do znieczulenia ogólnego</t>
  </si>
  <si>
    <t>Konfigurator zbioru urządzeń medycznych przypisanego do stanowiska z funkcją przypisana urządzeń między zbiorami</t>
  </si>
  <si>
    <t>Respiratory</t>
  </si>
  <si>
    <t>Funkcja wstrzymania/wznowienie akwizycji danych medycznych za pomocą wszystkich urządzeń w zbiorze urządzeń przypisanych do stanowiska</t>
  </si>
  <si>
    <t>Pompy</t>
  </si>
  <si>
    <t>Prezentacja danych medycznych w postaci aflanumerycznej, numerycznej i graficznej (diagramy/wykresy)</t>
  </si>
  <si>
    <t>Prezentacja linii trendu dla danych medycznych</t>
  </si>
  <si>
    <t>Konfiguracja prezentacji trendu min. tryb graficzny i numeryczny</t>
  </si>
  <si>
    <t>Częstotliwość uderzeń serca</t>
  </si>
  <si>
    <t>Konfiguracja prezentacji danych w trybie graficznym min. kolor, kreska</t>
  </si>
  <si>
    <t>Ciśnienie krwi z różnych metod</t>
  </si>
  <si>
    <t>Jednoczesna prezentacja dolnego zbioru danych medycznych i trendów w jednej makiecie (widoku) ekranu z automatycznym domyślnym doborem parametrów prezentacji graficznej oraz wyborem parametrów, okresów, kolejności, trybu</t>
  </si>
  <si>
    <t>Ośrodkowe ciśnienie żylne</t>
  </si>
  <si>
    <t>Uzupełnianie trendu interwencją operatora z obligatoryjnym (wymuszonym) objaśnieniem w formie notatki sporządzanej z danych słownikowych</t>
  </si>
  <si>
    <t>Częstość oddechu</t>
  </si>
  <si>
    <t>Korekta wartości na osi trendu z obligatoryjnym (wymuszonym) wyjaśnieniem w formie notatki sporządzanej z danych słownikowych</t>
  </si>
  <si>
    <t>Parametry oddechowe (wentylacji) min.</t>
  </si>
  <si>
    <t>Słowniki terminów i predefiniowanych notatek tworzone w trybie roboczym podczas wdrożenia i automatycznie podczas interwencji operatora</t>
  </si>
  <si>
    <t>tryb wentylacji</t>
  </si>
  <si>
    <t>Anotowanie osi trendu piktogramami/symbolami graficznymi według słownika (słownik ustalony w trybie roboczym podczas wdrożenia)</t>
  </si>
  <si>
    <t>f oddechu</t>
  </si>
  <si>
    <t>PEEP</t>
  </si>
  <si>
    <t>Przegląd historycznych parametrów życiowych dla przypadku pacjenta według kalendarza (zintegrowany) w trybie wskazania daty i po jej wyborze w trybie osi czasu</t>
  </si>
  <si>
    <t>ETCO2</t>
  </si>
  <si>
    <t xml:space="preserve">Konfigurator przyporządkowania parametrów do słownikowych kategorii rodzajowych danych medycznych (słownik kategorii danych medycznmych ustalony w trybie roboczym podczas wdrożenia) </t>
  </si>
  <si>
    <t>ETO2</t>
  </si>
  <si>
    <t>Filtrowanie danych według kategorii rodzajowych danych medycznych</t>
  </si>
  <si>
    <t>MV</t>
  </si>
  <si>
    <t>Wybór widoku trendu i danych z przebiegu leczenia dla poszczególnych organów, bezx konieczności programowania makiety (widoku)</t>
  </si>
  <si>
    <t>VT</t>
  </si>
  <si>
    <t>I:E</t>
  </si>
  <si>
    <t>Przebieg ciśnienia cerebralny</t>
  </si>
  <si>
    <t>Temperatura ciała (wszystkie miejsca pomiaru)</t>
  </si>
  <si>
    <t>CO2</t>
  </si>
  <si>
    <t>SpO2</t>
  </si>
  <si>
    <t>Entropia lub Bis</t>
  </si>
  <si>
    <t>NMT</t>
  </si>
  <si>
    <t>Typ artefaktu (wybór ze słownika ustalonego w trybie roboczym podczas wdrożenia lub zapis bezpośredni w polu z dodaniem do słownika)</t>
  </si>
  <si>
    <t>Przyczyna wystąpienia artefaktu (wybór ze słownika ustalonego w trybie roboczym podczas wdrożenia lub zapis bezpośredni w polu z dodaniem do słownika)</t>
  </si>
  <si>
    <t>Anotacja artefaktua  (wybór ze słownika ustalonego w trybie roboczym podczas wdrożenia lub zapis bezpośredni w polu z dodaniem do słownika)</t>
  </si>
  <si>
    <t>Komentarz/notatka dotycząca artefaktu  (wybór ze słownika ustalonego w trybie roboczym podczas wdrożenia lub zapis bezpośredni w polu z dodaniem do słownika)</t>
  </si>
  <si>
    <t>Kliniczny system informatyczny | Integracje</t>
  </si>
  <si>
    <t>Ruch chorych HIS-CIS</t>
  </si>
  <si>
    <t>Zlecenia zabiegu HIS-CIS</t>
  </si>
  <si>
    <t>Automatyczna rejestracja / aktualizacja wizyt szpitalnych i danych pacjenta na podstawie rejestracji wykonanej w systemie HIS</t>
  </si>
  <si>
    <t>Dokumentacja znieczulenia CIS-HIS</t>
  </si>
  <si>
    <t>Dane rejestracji pacjenta wykonanej w systemie HIS zawierają unikatowy identyfikator pacjenta i wizyty oraz: wagę, wzrost, oznaczenie grupy krwi jeśli takie dane zarejestrowano w systemie HIS</t>
  </si>
  <si>
    <t>Dokumentacja anestezjologiczna CIS-HIS (min. form,at PDF, XML) z przekazaniem do HIS</t>
  </si>
  <si>
    <t>Aktualizacja danych podczas transferu pacjenta pomiędzy oddziałami</t>
  </si>
  <si>
    <t>Katalog personelu medycznego</t>
  </si>
  <si>
    <t>Informacja o zakończeniu hospitalizacji (min. data: dzień)</t>
  </si>
  <si>
    <t>Harmonogram wykonania zabiegów HIS-CIS-HIS w zakresie zleceń wykonania zabiegu i wykonania zabiegu z wypisem pacjenta z Sali wybudzeń</t>
  </si>
  <si>
    <t>Informacje o zmiana dotyczących pacjenta min. anulowanie przyjęcia, anulowanie zakończenia hospitalizacji, anulowanie przeniesienia między oddziałami</t>
  </si>
  <si>
    <t>Wniosek o przekazanie danych pacjenta z systemuHIS (dane pacjenta do połączenia w przypadkach nagłych)</t>
  </si>
  <si>
    <t>Łączenie zbiorow danych dotyczących pacjenta</t>
  </si>
  <si>
    <t>Wypis pacjenta z Sali wybudzeń CIS-HIS (min. format PDF, XML) z przekazaniem do HIS</t>
  </si>
  <si>
    <t>Automatyczna akwizycja parametrów konfiguracyjnych urządzeń medycznych (wykaz urządzeń medycznych posiadanych przez Zamawiającego)</t>
  </si>
  <si>
    <t>Konfiguracja i monitorowanie mechanicznej wentylacji pacjenta</t>
  </si>
  <si>
    <t>Komunikat HL7: zlecenie zabiegu operacyjnego</t>
  </si>
  <si>
    <t>Monitorowanie przepływu leków wykonywanego pompą infuzyjną</t>
  </si>
  <si>
    <t>Komunikat HL7: zaplanowanie zabiegu operacyjnego na bloku operacyjnym</t>
  </si>
  <si>
    <t>Komunikat HL7: rozpoczęcie realizacji zabiegu operacyjnego</t>
  </si>
  <si>
    <t>Integracja z systemem analizy parametrów krytycznych</t>
  </si>
  <si>
    <t>Komunikat HL7: modyfikacja danych zlecenia na zabieg operacyjny</t>
  </si>
  <si>
    <t>Komunikacja zewnętrzna w standardzie HL7</t>
  </si>
  <si>
    <t>Komunikat HL7: Anulowanie zabiegu operacyjnego</t>
  </si>
  <si>
    <t>Kanały integracji min. TCP/IP, FTP, JMS, Web Services, ODBC/JDBC</t>
  </si>
  <si>
    <t>Komunikat HL7 zawiera dane min. kody ICD9, ICD10, blok operacyjny, sala operacyjna, data i czas zabiegu operacyjnego, skala ASA.</t>
  </si>
  <si>
    <t>Formaty komunikatów min. HL7 v3, CSV, XML, HTML, ASTM, HPRIM z HL7 jako domyślnym</t>
  </si>
  <si>
    <t>Wzajemna konwersja formatów min. HL7, CSV, XML</t>
  </si>
  <si>
    <t>Zintegrowany czytnik formatu PDF</t>
  </si>
  <si>
    <t>Zdarzenia opisuje znacznik czasu (etykieta czasowa) w formacie dzień, godzina, minuta, sekunda</t>
  </si>
  <si>
    <t>Znacznik: pacjent na sali</t>
  </si>
  <si>
    <t>Znacznik: pacjent poza salą</t>
  </si>
  <si>
    <t>Znacznik: rozpoczęcie zabiegu operacyjnego</t>
  </si>
  <si>
    <t>Znacznik: zakończenie zbiegu operacyjnego</t>
  </si>
  <si>
    <t>Znacznik: rozpoczęcie znieczulenia</t>
  </si>
  <si>
    <t>Znacznik: zakończenie znieczulenia</t>
  </si>
  <si>
    <t>Znacznik: przyjęcie na salę budzeń</t>
  </si>
  <si>
    <t>Znacznik: wypis z sali budzeń</t>
  </si>
  <si>
    <t>Skład zespołu personelu anestezjologicznego ze wskazaniem rół w zespole (słownik identyfikacji rół ustalony podczas wdrożenia)</t>
  </si>
  <si>
    <t>Znacznik: czas rozpoczęcia znieczulenia</t>
  </si>
  <si>
    <t>Znacznik: czas zakończenia znieczulenia</t>
  </si>
  <si>
    <t>Skład zespołu personelu na sali budzeń ze wskazaniem rół w zespole (słownik identyfikacji rół ustalony podczas wdrożenia)</t>
  </si>
  <si>
    <t>Techniki znieczulenia według słownika ICD-9</t>
  </si>
  <si>
    <t>Interwencje (kaniule, dreny, itp. - słownik interwencji ustalony podczas wdrożenia)</t>
  </si>
  <si>
    <t>Skala Aldrete (identyfikacja skali i wartość)</t>
  </si>
  <si>
    <t>Dokumentacja anestezjologiczna (min. w formacie PDF)</t>
  </si>
  <si>
    <t xml:space="preserve">Protokół znieczulenia – EKZ </t>
  </si>
  <si>
    <t>Karta leczenia i monitorowania bólu okołooperacyjnego</t>
  </si>
  <si>
    <t>Karta kwalifikacji anestezjologicznej</t>
  </si>
  <si>
    <t>Zalecenia pooperacyjne</t>
  </si>
  <si>
    <t xml:space="preserve">Karta obserwacji przetaczania krwi i jej składników </t>
  </si>
  <si>
    <t>Okołooperacyjna Karta Kontrolna</t>
  </si>
  <si>
    <t>Protokół blokady z cewnikiem</t>
  </si>
  <si>
    <t>Karta czynności pielęgniarki anestezjologicznej na stanowisku znieczulenia</t>
  </si>
  <si>
    <t>Karta przekazania pacjenta na oddział</t>
  </si>
  <si>
    <t>Kliniczny system informatyczny | Serwis i gwarancja</t>
  </si>
  <si>
    <t>Zakres</t>
  </si>
  <si>
    <t>Portal serwisowy wykonawcy</t>
  </si>
  <si>
    <t>Gwarancja min. 36 mięcy od daty podpisania protokołu odbioru</t>
  </si>
  <si>
    <t>Zgłoszenie, przebieg obsługi zgłoszeń i przedstawianie raportów obsługi zgłoszeń następuje w portalu serwisowym</t>
  </si>
  <si>
    <t>Nadzór autorskie w okresie gwarancji</t>
  </si>
  <si>
    <t>Zgłoszenia serwisowe w trybie 24 / 7 w portalu serwisowym i powiadamianiem o zgłoszeniach kanałem komunikacji uzgodnionym w trybie roboczym</t>
  </si>
  <si>
    <t>Czas reakcji na zgłoszenie serwisowe awarii do 2 godzin</t>
  </si>
  <si>
    <t>Zgłoszenia i komunikacja dotycząca ich obsługi komunikacja stron podlegają archiwizacji</t>
  </si>
  <si>
    <t>Czas reakcji na zgłoszenie inne niż serwisowe awarii do 6 godzin</t>
  </si>
  <si>
    <t>Portal serwisowy zapewnia dostęp do rejestru zgłoszeń z dostępną filtracją według kryteriów minimum: obsługiwane, zakończone, odroczone, zamknięte</t>
  </si>
  <si>
    <t>Zgłoszenie serwisowe inne niż awarii w dni robocze w godz. 8.00 - 17.00</t>
  </si>
  <si>
    <t>Dostęp Zamawiającego do portalu serwisowego następuje na podstawie zgłoszenia wykazu uprawnionych osób jego personelu</t>
  </si>
  <si>
    <t>Obsługa zgłoszeń serwisowych awarii w siedzibie Zamawiającego lub po ustaleniu roboczym obsługa zdalna w trybie wirtualnej sieci prywatnej (VPN)</t>
  </si>
  <si>
    <t>Każde zgłoszenie Zamawiającego obsługuje konsultant Wykonawcy</t>
  </si>
  <si>
    <t xml:space="preserve">Obsługa zgłoszeń serwisowych innych niż awarie w trybie wirtualnej sieci prywatnej (VPN) lub siedzibie Zamawiającego </t>
  </si>
  <si>
    <t>Przypisanie konsultanta Wykonawcy do zgłoszenia następuje po analizie merytorycznej zgłoszenia przez Wykonawcę</t>
  </si>
  <si>
    <t>W przypadku awarii całkowitej przywrócenie funkcjonalności w terminie 48 godzin od przyjęcia zgłoszenia serwisowego awarii</t>
  </si>
  <si>
    <t>Rozliczanie obsługi zgłoszenia serwisowego świadczonej zdalnie i w siedzibie Zamawiającego dotyczy czasu pracy personelu Wykonawcy</t>
  </si>
  <si>
    <t>Przekazywanie zgłoszeń serwisowych i ich awarii następuje w portalu serwisowym Wykonawcy.</t>
  </si>
  <si>
    <t>Zasady obsługi zgłoszeń mogą ulec zmianie na wniosek stron</t>
  </si>
  <si>
    <t>Uzgodnienie zmiany zasad obsługi zgłoszeń następuje w trybie roboczym i obowiązuje od dnia następnego po tym uzgodnieniu</t>
  </si>
  <si>
    <t>Po zakończeniu okresu gwarancyjnego Wykonawca przedstawia raport końcowy zawierający dane o obsłużonych zgłoszeniach</t>
  </si>
  <si>
    <t>Rozpoczęcie obsługi zgłoszenia następuje po jego akceptacji przez Wykonawcę</t>
  </si>
  <si>
    <t>Po analizie przez Wykonawcę zgłoszenie może wymagać uzupełnienia przez Zamawiającego</t>
  </si>
  <si>
    <t>Zgłoszenia wykraczające poza zakres usługi są przedstawiane Zamwiającemu do akceptacji jako zlecenia lub wycofania.</t>
  </si>
  <si>
    <t>Uzupełnienie zgłoszenia przez Zamawiającego może nastąpić w ciągu 1 dnia roboczego od przedstawienia takiego wniosku przez Wykonawcę</t>
  </si>
  <si>
    <t>Pozostawienie zgłoszenia przez Zamawiającego bez wymaganego uzupełnienia automatycznie wstrzymuje obsługę zgłoszenia</t>
  </si>
  <si>
    <t>Zgłoszenia wstrzymane z powodu braku uzupełnienia są automatyczne skladowane w rejestrze zgłoszeń jako zaniechane</t>
  </si>
  <si>
    <t>Jeśli uzupełnienie zgłoszenia jest niewystarczające procedura uzupełnienia zostaje ponowiona do ustalenia statusu zgłoszenia</t>
  </si>
  <si>
    <t>Akceptacja zgłoszenia przez Wykonawcę rozpoczyna procedurę obsługi zgłoszenia</t>
  </si>
  <si>
    <t>Po akceptacji zgłoszenia Wykonawca przedstawia komunikat o szacowanym okresie realizacji obsługi zgłoszenia</t>
  </si>
  <si>
    <t>Przedstawiony przez Wykonawcę termin realizacji zgłoszenia może ulec zmianie w trybie uzgodnienia roboczego stron</t>
  </si>
  <si>
    <t>W przypadku wniosku o zmianę terminu realizacji zgłoszenia Zamawiający przedstawia uzasadnienie</t>
  </si>
  <si>
    <t>W przypadku zmiany terminu realizacji zgłoszenia przez Wykonawcę, Wykonawca przedstawia uzasadnienie</t>
  </si>
  <si>
    <t>Po zakończeniu obsługi zgłoszenia Wykonawca przedstawia raport wykonania obsługi zgłoszenia i jego status jako zakończone</t>
  </si>
  <si>
    <t>Po zgłoszeniu zakończenia obsługi zgłoszenia Zamawiający weryfikuje wykonanie obsługi i potwierdza jej zakończenie</t>
  </si>
  <si>
    <t>W przypadku braku akceptacji zakończenia obsługi zgłoszenia przez Zamawiającego, Zamawiający przedstawia uzasadnienie</t>
  </si>
  <si>
    <t>W przypadku braku akceptacji zakończenia obsługi zgłoszenia przez Zamawiającego, Wykonawca weryfikuje zastrzeżenia przedstawiając uzasadnienie</t>
  </si>
  <si>
    <t>W przypadku uznania zastrzeżenia do wykonania obsługi zgłoszenia, Wykonawca ponawia procedurę od ustalenia terminu wykonania koniecznych prac obsługi</t>
  </si>
  <si>
    <t>W przypadku nieuznania zastrzeżenia do wykonania obsługi zgłoszenia, strony ustalają status zgłoszenia w trybie roboczym z uzasadnieniem różnicy zdań</t>
  </si>
  <si>
    <t>Akceptacja zakończenia obsługi zgłoszenia zmienia status zgłoszenia na zakończone</t>
  </si>
  <si>
    <t>Akceptacja zakończenia obsługi zgłoszenia przez ustalenie jego statusu w trybie roboczym zmienią status zgłoszenia na zamknięte</t>
  </si>
  <si>
    <t>Zmiana statusu obsługi zgłoszenia wymaga przedstawienia przez Wykonawcę raportu końcowego z wyszczególnieniem nakładu pracy Wykonawcy</t>
  </si>
  <si>
    <t>Kliniczny system informatyczny | Infrastruktura IT</t>
  </si>
  <si>
    <t>Skladniki infrastruktury informatycznej</t>
  </si>
  <si>
    <t>Urządzenia buforowania danych pomiarowych z urządzeń medycznych do systemu informatycznego (min. 8 szt.)</t>
  </si>
  <si>
    <t>Konstrukcja zintegrowana (all-in-one)</t>
  </si>
  <si>
    <t>Stanowisko robocze z ramieniem mocującym (min. 16 szt.)</t>
  </si>
  <si>
    <t>Mocowanie VESA 100</t>
  </si>
  <si>
    <t>Czytnik kodow kreskowych (min. 16 szt.)</t>
  </si>
  <si>
    <t>Rozdzielczość ekranu min. 1920 x 1080 punktów (proporcja ekranu 16:9)</t>
  </si>
  <si>
    <t>Jasność ekranu min. 250 cd/m2</t>
  </si>
  <si>
    <t>Kontrast ekranu min. 3000:1</t>
  </si>
  <si>
    <t>Interfejs dotykowy min. 5 punktowy</t>
  </si>
  <si>
    <t>Powłoka antyrefleksyjna ekranu</t>
  </si>
  <si>
    <t>Interfejs sygnałowy ekranu min.: 1 port HDMI, 1 port Display Port, 1 port wideo</t>
  </si>
  <si>
    <t>Interfejs sygnałowy dźwięku min.: 1 port mikrofonu Jack 3,5, min. 1 port wyjścia liniowego</t>
  </si>
  <si>
    <t>Procesor w architekturze x86 i wydajności CPU PassMark min. 13,5 tys. punktów</t>
  </si>
  <si>
    <t>Pamięć operacyjna min. 16GB</t>
  </si>
  <si>
    <t xml:space="preserve">Wbudowana przestrzeń danych o pojemności min. 512GB (dysk SSD) </t>
  </si>
  <si>
    <t>Transmisja danych min. 2 porty 1GB Ethernet, interfejs RJ-45</t>
  </si>
  <si>
    <t>Porty danych min. 3 porty USB wersja min. 3.1 min. 1 złącze USB-C, 1 port RS-232C, 1 port RS 232C/422/485</t>
  </si>
  <si>
    <t>Obudowa w klasie szczelności min. IP65, dezynfekowalna</t>
  </si>
  <si>
    <t>Osłona tylnia w klasie szczelności min. IP 54</t>
  </si>
  <si>
    <t>Klawiatura w pełnym układzie klawiszy QWERTY, z zestawie z myszką, dezynfekowalne</t>
  </si>
  <si>
    <t>System operacyjny z okienkowym interfejsem użytkownika i wbudowaną usługą katalogową Active Directory lub równoważną</t>
  </si>
  <si>
    <t>Ramię mocujące</t>
  </si>
  <si>
    <t>Standard mocowania VESA 100</t>
  </si>
  <si>
    <t>Pozycjonowanie 3D w zasięgu min. 0,5m</t>
  </si>
  <si>
    <t>Pozycja parkingowa</t>
  </si>
  <si>
    <t>Wykonanie dezynfekowalne</t>
  </si>
  <si>
    <t>Czytnik kodow kreskowych</t>
  </si>
  <si>
    <t>Łączność bezprzewodowa Bluetooth min. v5</t>
  </si>
  <si>
    <t>Stacja dokująca z funkcją ładowania baterii czytnika</t>
  </si>
  <si>
    <t>Kabel USB min. 1 szt złącza USB-A/USB-C</t>
  </si>
  <si>
    <t>Adapter wielogniazdowy</t>
  </si>
  <si>
    <t>Klasa szczelności min. IP 65</t>
  </si>
  <si>
    <t>Klasa szczelności min. IP 66</t>
  </si>
  <si>
    <t>Przekroczenie wartości minimalnej (wartość ostrzegawcza)</t>
  </si>
  <si>
    <t>Przekroczenie wartości maksymalnej (wartość ostrzegawcza)</t>
  </si>
  <si>
    <t>Przekroczenie wartości maksymalnej krytycznej (wartość powiadomienia o konieczności podjędzia czynności)</t>
  </si>
  <si>
    <t>Przekroczenie wartości minimalnej krytycznej (wartość powiadomienia o konieczności podjędzia czynności)</t>
  </si>
  <si>
    <t>Konfigurator własnych skal punktacji</t>
  </si>
  <si>
    <t>Prezentacja wyniku obliczenia bilansu w trybach min. wartości numerycznych, graficznym na osi czasu o konfigurowanej rozdzielczości czasowej od min. 1 minuty (diagram, diagram z linią trendu)</t>
  </si>
  <si>
    <t>Prezentacja wyniku obliczania bilansu w interwale domyślnym 1 minuty, konfiguracja długości interwału</t>
  </si>
  <si>
    <t>Żywienie paraenteralne i enteralne</t>
  </si>
  <si>
    <t>Podgląd raportu przed jego wytworzeniem w formacie min. PDF, opcjonalnie XML</t>
  </si>
  <si>
    <t>Wytwarzanie raportów w formacie min. PDF, opcjonalnie XML</t>
  </si>
  <si>
    <t>Etykieta czasowa zmiany w dokumencie: rok.miesiąc.dzień.godzina.minuta</t>
  </si>
  <si>
    <t>Etykieta czasowa pomiaru: rok.miesiąc.dzień.godzina.minuta (obigatoryjnie)</t>
  </si>
  <si>
    <t>Czas wystąpienia zdarzenia (etykieta czasowa: rok.miesiąc.dzień.godzina.minuta, wpis przez wybranie pola, opcja aktualizacji pola)</t>
  </si>
  <si>
    <t>Przekazanie do systemu HIS w standardzie zlecenia HL7 znaczników czasowych (etykiet czasowych: rok.dzień.godzina.minuta) do wypisu pacjenta na oddział</t>
  </si>
  <si>
    <t>Funkcje dotyczące zlecania leków z automatyczną anotacją identyfikatorem osoby personelu wykonującej funkcję i etykietą czasową  (etykieta czasowa: rok.dzień.miesiąc.godzina.minuta) zdarzenia (min. wykaz funkcji dla zleceń leków)</t>
  </si>
  <si>
    <t>Opóźnione uzupełnienie danych dla zleconego leku/wlewu, niezależnie od etykiety czasowej zlecenia podania leku/wlewu z automatycznym etykietowaniem czasowym uzupełnienia danych (etykieta czasowa: rok.dzień.miesiąc.godzina.minuta)</t>
  </si>
  <si>
    <t>Rozpoczęcie podaży (etykieta czasowa: rok.dzień.miesiąc.godzina.minuta)</t>
  </si>
  <si>
    <t>Zakończenie podaży (etykieta czasowa: rok.dzień.miesiąc.godzina.minuta)</t>
  </si>
  <si>
    <t>Zmiana przepływu w czasie trwającej podaży (etykieta czasowa: rok.dzień.miesiąc.godzina.minuta)</t>
  </si>
  <si>
    <t>Określenia czasu artefaktu (etykieta czasowa:rok.miesiąc.dzień.godzina.minuta)</t>
  </si>
  <si>
    <t>Przeliczenie jednostek (min. konwersja µg/kg/min w mg/h przy określonej masie ciała)</t>
  </si>
  <si>
    <t>Przegląd zaplanowanych zabiegów operacyjnych jest wykonywane w hamonogramie (wykaz danych z harmonogramu z zaplanowanych, trwających i zakończonych zabiegów)</t>
  </si>
  <si>
    <t>Czas trwającego zabiegu</t>
  </si>
  <si>
    <t>Rozpoczęcie znieczulenia (etykieta czasowa: godzina.minuta)</t>
  </si>
  <si>
    <t>Indukcja (etykieta czasowa (etykieta czasowa: godzina.minuta)</t>
  </si>
  <si>
    <t>Intubacja (etykieta czasowa: godzina.minuta)</t>
  </si>
  <si>
    <t>Rozpoczęcie zabiegu (etykieta czasowa: godzina.minuta)</t>
  </si>
  <si>
    <t>Rozpoczęcie nacięcia (etykieta czasowa: godzina.minuta)</t>
  </si>
  <si>
    <t>Zamknięcie rany / szycie (etykieta czasowa: godzina.minuta)</t>
  </si>
  <si>
    <t>Zakończenie znieczulenia (etykieta czasowa: godzina.minuta)</t>
  </si>
  <si>
    <t>Zakończenie zabiegu (etykieta czasowa: godzina.minuta)</t>
  </si>
  <si>
    <t>Przegląd parametrów życiowych dla przypadku pacjenta w trybie osi czasu ze skalowaniem min. w godzinach, minutach</t>
  </si>
  <si>
    <t>SPI</t>
  </si>
  <si>
    <t>Wyniki laboratoryjne wczutywane automatycznie dla pacjenta (LIS-CIS)</t>
  </si>
  <si>
    <t>Projekt „Wsparcie procesów transformacji cyfrowej w Szpitalu Wojewódzkim w Poznaniu”
Postępowanie 1: Zakup i rozbudowa systemów informatycznych HIS i CIS z infrastrukturą informatyczną oraz weryfikacją poprawności kopii zapasowych bazy danych systemu HIS
Część 2. Dostawa i wdrożenie produkcyjne Klinicznego Systemu Informatycznego CIS w zakresie Elektronicznej Karty Znieczuleń (EKZ) i Elektronicznej Dokumentacji Medycznej na Oddziale wybudzeniowym (EDMOW) z dostawą, rozmieszczeniem, zainstalowaniem i skonfigurowaniem produkcyjnym infrastruktury informatycznej</t>
  </si>
  <si>
    <r>
      <t xml:space="preserve">załącznik nr 2 do SWZ / załącznik </t>
    </r>
    <r>
      <rPr>
        <u/>
        <sz val="11"/>
        <color theme="1"/>
        <rFont val="Calibri"/>
        <family val="2"/>
        <charset val="238"/>
      </rPr>
      <t>nr 2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</si>
</sst>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theme="1" tint="0.34998626667073579"/>
      <name val="Arial"/>
      <family val="2"/>
      <charset val="238"/>
    </font>
    <font>
      <sz val="9"/>
      <color theme="1" tint="0.34998626667073579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0"/>
      <name val="Calibri"/>
      <family val="2"/>
      <charset val="1"/>
    </font>
    <font>
      <u/>
      <sz val="11"/>
      <color theme="1"/>
      <name val="Calibri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4" fillId="0" borderId="0" xfId="1" applyFont="1" applyAlignment="1">
      <alignment horizontal="left" vertical="center" indent="1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left" vertical="center" indent="2"/>
    </xf>
    <xf numFmtId="0" fontId="9" fillId="0" borderId="0" xfId="0" applyFont="1" applyAlignment="1">
      <alignment horizontal="left" vertical="center" indent="1"/>
    </xf>
    <xf numFmtId="0" fontId="0" fillId="0" borderId="0" xfId="0" applyAlignment="1">
      <alignment horizontal="center"/>
    </xf>
    <xf numFmtId="0" fontId="9" fillId="3" borderId="1" xfId="0" applyFont="1" applyFill="1" applyBorder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left" vertical="center" indent="1"/>
    </xf>
    <xf numFmtId="0" fontId="8" fillId="5" borderId="1" xfId="0" applyFont="1" applyFill="1" applyBorder="1" applyAlignment="1">
      <alignment horizontal="left" vertical="center" indent="1"/>
    </xf>
    <xf numFmtId="0" fontId="10" fillId="6" borderId="0" xfId="0" applyFont="1" applyFill="1" applyAlignment="1">
      <alignment horizontal="left" vertical="center" indent="1"/>
    </xf>
    <xf numFmtId="0" fontId="7" fillId="0" borderId="0" xfId="0" applyFont="1" applyAlignment="1">
      <alignment horizontal="center" vertical="center"/>
    </xf>
    <xf numFmtId="0" fontId="8" fillId="7" borderId="1" xfId="0" applyFont="1" applyFill="1" applyBorder="1" applyAlignment="1">
      <alignment horizontal="left" vertical="center" indent="1"/>
    </xf>
    <xf numFmtId="0" fontId="8" fillId="8" borderId="1" xfId="0" applyFont="1" applyFill="1" applyBorder="1" applyAlignment="1">
      <alignment horizontal="left" vertical="center" indent="1"/>
    </xf>
    <xf numFmtId="0" fontId="8" fillId="9" borderId="1" xfId="0" applyFont="1" applyFill="1" applyBorder="1" applyAlignment="1">
      <alignment horizontal="left" vertical="center" indent="1"/>
    </xf>
    <xf numFmtId="0" fontId="8" fillId="10" borderId="1" xfId="0" applyFont="1" applyFill="1" applyBorder="1" applyAlignment="1">
      <alignment horizontal="left" vertical="center" indent="1"/>
    </xf>
    <xf numFmtId="0" fontId="8" fillId="11" borderId="1" xfId="0" applyFont="1" applyFill="1" applyBorder="1" applyAlignment="1">
      <alignment horizontal="left" vertical="center" indent="1"/>
    </xf>
    <xf numFmtId="0" fontId="0" fillId="0" borderId="0" xfId="0" applyAlignment="1">
      <alignment horizontal="left" indent="1"/>
    </xf>
    <xf numFmtId="0" fontId="8" fillId="12" borderId="1" xfId="0" applyFont="1" applyFill="1" applyBorder="1" applyAlignment="1">
      <alignment horizontal="left" vertical="center" indent="1"/>
    </xf>
    <xf numFmtId="0" fontId="8" fillId="13" borderId="1" xfId="0" applyFont="1" applyFill="1" applyBorder="1" applyAlignment="1">
      <alignment horizontal="left" vertical="center" indent="1"/>
    </xf>
    <xf numFmtId="0" fontId="8" fillId="6" borderId="1" xfId="0" applyFont="1" applyFill="1" applyBorder="1" applyAlignment="1">
      <alignment horizontal="left" vertical="center" indent="1"/>
    </xf>
    <xf numFmtId="0" fontId="8" fillId="14" borderId="1" xfId="0" applyFont="1" applyFill="1" applyBorder="1" applyAlignment="1">
      <alignment horizontal="left" vertical="center" indent="1"/>
    </xf>
    <xf numFmtId="0" fontId="8" fillId="15" borderId="1" xfId="0" applyFont="1" applyFill="1" applyBorder="1" applyAlignment="1">
      <alignment horizontal="left" vertical="center" indent="1"/>
    </xf>
    <xf numFmtId="0" fontId="8" fillId="16" borderId="1" xfId="0" applyFont="1" applyFill="1" applyBorder="1" applyAlignment="1">
      <alignment horizontal="left" vertical="center" indent="1"/>
    </xf>
    <xf numFmtId="0" fontId="8" fillId="17" borderId="1" xfId="0" applyFont="1" applyFill="1" applyBorder="1" applyAlignment="1">
      <alignment horizontal="left" vertical="center" indent="1"/>
    </xf>
    <xf numFmtId="0" fontId="0" fillId="3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0" fillId="5" borderId="1" xfId="0" applyFill="1" applyBorder="1" applyAlignment="1">
      <alignment horizontal="left" indent="1"/>
    </xf>
    <xf numFmtId="0" fontId="0" fillId="0" borderId="1" xfId="0" applyBorder="1" applyAlignment="1">
      <alignment horizontal="left" indent="2"/>
    </xf>
    <xf numFmtId="0" fontId="1" fillId="0" borderId="1" xfId="0" applyFont="1" applyBorder="1" applyAlignment="1">
      <alignment horizontal="left" vertical="center" indent="1"/>
    </xf>
    <xf numFmtId="0" fontId="1" fillId="0" borderId="0" xfId="0" applyFont="1" applyAlignment="1">
      <alignment vertical="center"/>
    </xf>
    <xf numFmtId="0" fontId="8" fillId="18" borderId="1" xfId="0" applyFont="1" applyFill="1" applyBorder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5" fillId="0" borderId="0" xfId="1" applyFont="1" applyAlignment="1">
      <alignment horizontal="left" vertical="center" wrapText="1" indent="1"/>
    </xf>
  </cellXfs>
  <cellStyles count="2">
    <cellStyle name="Normalny" xfId="0" builtinId="0"/>
    <cellStyle name="Normalny 2" xfId="1" xr:uid="{F400DDAA-D9A5-4CB5-8765-1666D1E76A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3522345</xdr:colOff>
      <xdr:row>4</xdr:row>
      <xdr:rowOff>108585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C25172D4-A28C-8354-F693-A7833B03E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6375" y="19050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3522345</xdr:colOff>
      <xdr:row>4</xdr:row>
      <xdr:rowOff>108585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64281D6-F716-D43F-66DD-6D2D99414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6375" y="19050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3522345</xdr:colOff>
      <xdr:row>4</xdr:row>
      <xdr:rowOff>108585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D3DBC55-DDD7-3E78-5458-F17731515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6375" y="19050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3522345</xdr:colOff>
      <xdr:row>4</xdr:row>
      <xdr:rowOff>108585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7E20A42-C5FA-91D5-B764-1293E657B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52600" y="19050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3522345</xdr:colOff>
      <xdr:row>4</xdr:row>
      <xdr:rowOff>108585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5E80257B-549A-DB7D-A840-1FF114C8B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1100" y="19050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3522345</xdr:colOff>
      <xdr:row>4</xdr:row>
      <xdr:rowOff>108585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EAB1D4DF-A3F6-A357-ABC1-FC9D2CA91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1100" y="19050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C0A2F-EEF8-4516-B054-907F41A68819}">
  <dimension ref="A2:I98"/>
  <sheetViews>
    <sheetView workbookViewId="0">
      <selection activeCell="D2" sqref="D2"/>
    </sheetView>
  </sheetViews>
  <sheetFormatPr defaultRowHeight="15" x14ac:dyDescent="0.25"/>
  <cols>
    <col min="1" max="1" width="9.140625" style="3"/>
    <col min="2" max="2" width="7.140625" style="1" customWidth="1"/>
    <col min="3" max="3" width="5.85546875" style="1" customWidth="1"/>
    <col min="4" max="4" width="203.7109375" style="2" customWidth="1"/>
    <col min="5" max="5" width="4.140625" style="1" customWidth="1"/>
    <col min="6" max="6" width="141.140625" style="1" customWidth="1"/>
    <col min="7" max="7" width="9.140625" style="17"/>
  </cols>
  <sheetData>
    <row r="2" spans="2:7" s="3" customFormat="1" x14ac:dyDescent="0.25">
      <c r="B2" s="1"/>
      <c r="C2" s="1"/>
      <c r="D2" s="45" t="s">
        <v>553</v>
      </c>
      <c r="E2" s="1"/>
      <c r="F2" s="1"/>
      <c r="G2" s="1"/>
    </row>
    <row r="3" spans="2:7" s="3" customFormat="1" ht="18" x14ac:dyDescent="0.25">
      <c r="B3" s="4" t="s">
        <v>0</v>
      </c>
      <c r="C3" s="4"/>
      <c r="D3" s="4"/>
      <c r="E3" s="5"/>
      <c r="G3" s="1"/>
    </row>
    <row r="4" spans="2:7" s="3" customFormat="1" ht="143.25" customHeight="1" x14ac:dyDescent="0.25">
      <c r="B4" s="46" t="s">
        <v>552</v>
      </c>
      <c r="C4" s="46"/>
      <c r="D4" s="46"/>
    </row>
    <row r="5" spans="2:7" s="3" customFormat="1" ht="28.5" customHeight="1" x14ac:dyDescent="0.25">
      <c r="B5" s="4" t="s">
        <v>1</v>
      </c>
      <c r="C5" s="4"/>
      <c r="D5" s="6"/>
      <c r="E5" s="6"/>
      <c r="G5" s="1"/>
    </row>
    <row r="6" spans="2:7" s="3" customFormat="1" x14ac:dyDescent="0.25">
      <c r="B6" s="1"/>
      <c r="C6" s="1"/>
      <c r="D6" s="2"/>
      <c r="E6" s="1"/>
      <c r="G6" s="1"/>
    </row>
    <row r="7" spans="2:7" s="3" customFormat="1" ht="28.5" customHeight="1" x14ac:dyDescent="0.25">
      <c r="B7" s="7" t="s">
        <v>2</v>
      </c>
      <c r="C7" s="8" t="s">
        <v>3</v>
      </c>
      <c r="D7" s="9" t="s">
        <v>4</v>
      </c>
      <c r="E7" s="1"/>
      <c r="F7" s="9" t="s">
        <v>5</v>
      </c>
      <c r="G7" s="1"/>
    </row>
    <row r="8" spans="2:7" x14ac:dyDescent="0.25">
      <c r="B8" s="10" t="s">
        <v>6</v>
      </c>
      <c r="C8" s="11" t="s">
        <v>6</v>
      </c>
      <c r="D8" s="12" t="s">
        <v>7</v>
      </c>
      <c r="F8" s="12" t="str">
        <f>C8&amp;" Licencje"</f>
        <v>1. Licencje</v>
      </c>
      <c r="G8" s="12" t="s">
        <v>8</v>
      </c>
    </row>
    <row r="9" spans="2:7" x14ac:dyDescent="0.25">
      <c r="B9" s="10" t="s">
        <v>9</v>
      </c>
      <c r="C9" s="11"/>
      <c r="D9" s="13" t="s">
        <v>10</v>
      </c>
      <c r="F9" s="13" t="s">
        <v>11</v>
      </c>
      <c r="G9" s="14">
        <v>8</v>
      </c>
    </row>
    <row r="10" spans="2:7" x14ac:dyDescent="0.25">
      <c r="B10" s="10" t="s">
        <v>12</v>
      </c>
      <c r="C10" s="11"/>
      <c r="D10" s="15" t="s">
        <v>13</v>
      </c>
      <c r="F10" s="13" t="s">
        <v>14</v>
      </c>
      <c r="G10" s="14">
        <v>8</v>
      </c>
    </row>
    <row r="11" spans="2:7" x14ac:dyDescent="0.25">
      <c r="B11" s="10" t="s">
        <v>15</v>
      </c>
      <c r="C11" s="11"/>
      <c r="D11" s="15" t="s">
        <v>16</v>
      </c>
      <c r="F11" s="16"/>
    </row>
    <row r="12" spans="2:7" x14ac:dyDescent="0.25">
      <c r="B12" s="10" t="s">
        <v>17</v>
      </c>
      <c r="C12" s="11"/>
      <c r="D12" s="13" t="s">
        <v>18</v>
      </c>
      <c r="F12" s="18" t="str">
        <f>C29&amp;" Wykaz zmian w dokumencie"</f>
        <v>2. Wykaz zmian w dokumencie</v>
      </c>
    </row>
    <row r="13" spans="2:7" x14ac:dyDescent="0.25">
      <c r="B13" s="10" t="s">
        <v>19</v>
      </c>
      <c r="C13" s="11"/>
      <c r="D13" s="13" t="s">
        <v>20</v>
      </c>
      <c r="E13" s="19"/>
      <c r="F13" s="13" t="s">
        <v>528</v>
      </c>
    </row>
    <row r="14" spans="2:7" x14ac:dyDescent="0.25">
      <c r="B14" s="10" t="s">
        <v>21</v>
      </c>
      <c r="C14" s="11"/>
      <c r="D14" s="13" t="s">
        <v>22</v>
      </c>
      <c r="E14" s="19"/>
      <c r="F14" s="13" t="s">
        <v>23</v>
      </c>
    </row>
    <row r="15" spans="2:7" x14ac:dyDescent="0.25">
      <c r="B15" s="10" t="s">
        <v>24</v>
      </c>
      <c r="C15" s="11"/>
      <c r="D15" s="13" t="s">
        <v>25</v>
      </c>
      <c r="E15" s="19"/>
      <c r="F15" s="13" t="s">
        <v>26</v>
      </c>
    </row>
    <row r="16" spans="2:7" x14ac:dyDescent="0.25">
      <c r="B16" s="10" t="s">
        <v>27</v>
      </c>
      <c r="C16" s="11"/>
      <c r="D16" s="13" t="s">
        <v>28</v>
      </c>
      <c r="E16" s="19"/>
      <c r="F16" s="13" t="s">
        <v>29</v>
      </c>
    </row>
    <row r="17" spans="2:6" x14ac:dyDescent="0.25">
      <c r="B17" s="10" t="s">
        <v>30</v>
      </c>
      <c r="C17" s="11"/>
      <c r="D17" s="13" t="s">
        <v>31</v>
      </c>
      <c r="E17" s="19"/>
      <c r="F17" s="13" t="s">
        <v>32</v>
      </c>
    </row>
    <row r="18" spans="2:6" x14ac:dyDescent="0.25">
      <c r="B18" s="10" t="s">
        <v>33</v>
      </c>
      <c r="C18" s="11"/>
      <c r="D18" s="13" t="s">
        <v>34</v>
      </c>
      <c r="E18" s="19"/>
      <c r="F18" s="13" t="s">
        <v>35</v>
      </c>
    </row>
    <row r="19" spans="2:6" x14ac:dyDescent="0.25">
      <c r="B19" s="10" t="s">
        <v>36</v>
      </c>
      <c r="C19" s="11"/>
      <c r="D19" s="13" t="s">
        <v>37</v>
      </c>
      <c r="E19" s="19"/>
    </row>
    <row r="20" spans="2:6" x14ac:dyDescent="0.25">
      <c r="B20" s="10" t="s">
        <v>38</v>
      </c>
      <c r="C20" s="11"/>
      <c r="D20" s="13" t="s">
        <v>39</v>
      </c>
      <c r="E20" s="19"/>
      <c r="F20" s="20" t="str">
        <f>C33&amp;" Zakres podpowiedzi"</f>
        <v>3. Zakres podpowiedzi</v>
      </c>
    </row>
    <row r="21" spans="2:6" x14ac:dyDescent="0.25">
      <c r="B21" s="10" t="s">
        <v>40</v>
      </c>
      <c r="C21" s="11"/>
      <c r="D21" s="13" t="s">
        <v>41</v>
      </c>
      <c r="E21" s="19"/>
      <c r="F21" s="13" t="s">
        <v>529</v>
      </c>
    </row>
    <row r="22" spans="2:6" x14ac:dyDescent="0.25">
      <c r="B22" s="10" t="s">
        <v>42</v>
      </c>
      <c r="C22" s="11"/>
      <c r="D22" s="13" t="s">
        <v>43</v>
      </c>
      <c r="E22" s="19"/>
      <c r="F22" s="13" t="s">
        <v>44</v>
      </c>
    </row>
    <row r="23" spans="2:6" x14ac:dyDescent="0.25">
      <c r="B23" s="10" t="s">
        <v>45</v>
      </c>
      <c r="C23" s="11"/>
      <c r="D23" s="13" t="s">
        <v>46</v>
      </c>
      <c r="E23" s="19"/>
      <c r="F23" s="13" t="s">
        <v>47</v>
      </c>
    </row>
    <row r="24" spans="2:6" x14ac:dyDescent="0.25">
      <c r="B24" s="10" t="s">
        <v>48</v>
      </c>
      <c r="C24" s="11"/>
      <c r="D24" s="13" t="s">
        <v>49</v>
      </c>
      <c r="E24" s="19"/>
      <c r="F24" s="13" t="s">
        <v>50</v>
      </c>
    </row>
    <row r="25" spans="2:6" x14ac:dyDescent="0.25">
      <c r="B25" s="10" t="s">
        <v>51</v>
      </c>
      <c r="C25" s="11"/>
      <c r="D25" s="13" t="s">
        <v>52</v>
      </c>
      <c r="E25" s="19"/>
    </row>
    <row r="26" spans="2:6" x14ac:dyDescent="0.25">
      <c r="B26" s="10" t="s">
        <v>53</v>
      </c>
      <c r="C26" s="11"/>
      <c r="D26" s="2" t="s">
        <v>54</v>
      </c>
      <c r="E26" s="19"/>
      <c r="F26" s="21" t="str">
        <f>C34&amp;" Zakres parametryzacji dla dokumentów medycznych"</f>
        <v>4. Zakres parametryzacji dla dokumentów medycznych</v>
      </c>
    </row>
    <row r="27" spans="2:6" x14ac:dyDescent="0.25">
      <c r="B27" s="10" t="s">
        <v>55</v>
      </c>
      <c r="C27" s="11"/>
      <c r="D27" s="13" t="s">
        <v>56</v>
      </c>
      <c r="E27" s="19"/>
      <c r="F27" s="13" t="s">
        <v>57</v>
      </c>
    </row>
    <row r="28" spans="2:6" x14ac:dyDescent="0.25">
      <c r="B28" s="10" t="s">
        <v>58</v>
      </c>
      <c r="C28" s="11"/>
      <c r="D28" s="13" t="s">
        <v>59</v>
      </c>
      <c r="E28" s="19"/>
      <c r="F28" s="13" t="s">
        <v>60</v>
      </c>
    </row>
    <row r="29" spans="2:6" x14ac:dyDescent="0.25">
      <c r="B29" s="10" t="s">
        <v>61</v>
      </c>
      <c r="C29" s="11" t="s">
        <v>9</v>
      </c>
      <c r="D29" s="18" t="s">
        <v>62</v>
      </c>
      <c r="E29" s="19"/>
      <c r="F29" s="13" t="s">
        <v>63</v>
      </c>
    </row>
    <row r="30" spans="2:6" x14ac:dyDescent="0.25">
      <c r="B30" s="10" t="s">
        <v>64</v>
      </c>
      <c r="C30" s="11"/>
      <c r="D30" s="13" t="s">
        <v>65</v>
      </c>
      <c r="E30" s="19"/>
    </row>
    <row r="31" spans="2:6" x14ac:dyDescent="0.25">
      <c r="B31" s="10" t="s">
        <v>66</v>
      </c>
      <c r="C31" s="11"/>
      <c r="D31" s="13" t="s">
        <v>67</v>
      </c>
      <c r="E31" s="19"/>
      <c r="F31" s="22" t="str">
        <f>C37&amp;" Wymagania ergonomiczne interfejsu dostępu"</f>
        <v>5. Wymagania ergonomiczne interfejsu dostępu</v>
      </c>
    </row>
    <row r="32" spans="2:6" x14ac:dyDescent="0.25">
      <c r="B32" s="10" t="s">
        <v>68</v>
      </c>
      <c r="C32" s="11"/>
      <c r="D32" s="13" t="s">
        <v>69</v>
      </c>
      <c r="E32" s="19"/>
      <c r="F32" s="13" t="s">
        <v>70</v>
      </c>
    </row>
    <row r="33" spans="1:6" x14ac:dyDescent="0.25">
      <c r="A33" s="19"/>
      <c r="B33" s="10" t="s">
        <v>71</v>
      </c>
      <c r="C33" s="11" t="s">
        <v>12</v>
      </c>
      <c r="D33" s="13" t="s">
        <v>74</v>
      </c>
      <c r="E33" s="19"/>
      <c r="F33" s="13" t="s">
        <v>72</v>
      </c>
    </row>
    <row r="34" spans="1:6" x14ac:dyDescent="0.25">
      <c r="B34" s="10" t="s">
        <v>73</v>
      </c>
      <c r="C34" s="11" t="s">
        <v>15</v>
      </c>
      <c r="D34" s="20" t="s">
        <v>77</v>
      </c>
      <c r="E34" s="19"/>
      <c r="F34" s="13" t="s">
        <v>75</v>
      </c>
    </row>
    <row r="35" spans="1:6" x14ac:dyDescent="0.25">
      <c r="B35" s="10" t="s">
        <v>76</v>
      </c>
      <c r="C35" s="11"/>
      <c r="D35" s="21" t="s">
        <v>80</v>
      </c>
      <c r="E35" s="19"/>
      <c r="F35" s="13" t="s">
        <v>78</v>
      </c>
    </row>
    <row r="36" spans="1:6" x14ac:dyDescent="0.25">
      <c r="B36" s="10" t="s">
        <v>79</v>
      </c>
      <c r="C36" s="11"/>
      <c r="D36" s="13" t="s">
        <v>83</v>
      </c>
      <c r="E36" s="19"/>
      <c r="F36" s="13" t="s">
        <v>81</v>
      </c>
    </row>
    <row r="37" spans="1:6" x14ac:dyDescent="0.25">
      <c r="B37" s="10" t="s">
        <v>82</v>
      </c>
      <c r="C37" s="23" t="s">
        <v>17</v>
      </c>
      <c r="D37" s="13" t="s">
        <v>85</v>
      </c>
      <c r="E37" s="19"/>
    </row>
    <row r="38" spans="1:6" x14ac:dyDescent="0.25">
      <c r="B38" s="10" t="s">
        <v>84</v>
      </c>
      <c r="C38" s="11" t="s">
        <v>19</v>
      </c>
      <c r="D38" s="22" t="s">
        <v>87</v>
      </c>
      <c r="E38" s="19"/>
      <c r="F38" s="24" t="str">
        <f>C38&amp;" Wykaz skrótów szybkiego dostępu w makiecie (widoku) interfejsu"</f>
        <v>6. Wykaz skrótów szybkiego dostępu w makiecie (widoku) interfejsu</v>
      </c>
    </row>
    <row r="39" spans="1:6" x14ac:dyDescent="0.25">
      <c r="B39" s="10" t="s">
        <v>86</v>
      </c>
      <c r="C39" s="11" t="s">
        <v>21</v>
      </c>
      <c r="D39" s="24" t="s">
        <v>90</v>
      </c>
      <c r="E39" s="19"/>
      <c r="F39" s="13" t="s">
        <v>88</v>
      </c>
    </row>
    <row r="40" spans="1:6" x14ac:dyDescent="0.25">
      <c r="B40" s="10" t="s">
        <v>89</v>
      </c>
      <c r="C40" s="11"/>
      <c r="D40" s="25" t="s">
        <v>93</v>
      </c>
      <c r="E40" s="19"/>
      <c r="F40" s="13" t="s">
        <v>91</v>
      </c>
    </row>
    <row r="41" spans="1:6" x14ac:dyDescent="0.25">
      <c r="B41" s="10" t="s">
        <v>92</v>
      </c>
      <c r="C41" s="11" t="s">
        <v>24</v>
      </c>
      <c r="D41" s="13" t="s">
        <v>96</v>
      </c>
      <c r="E41" s="19"/>
      <c r="F41" s="13" t="s">
        <v>94</v>
      </c>
    </row>
    <row r="42" spans="1:6" x14ac:dyDescent="0.25">
      <c r="B42" s="10" t="s">
        <v>95</v>
      </c>
      <c r="C42" s="11" t="s">
        <v>27</v>
      </c>
      <c r="D42" s="26" t="s">
        <v>99</v>
      </c>
      <c r="E42" s="19"/>
      <c r="F42" s="13" t="s">
        <v>97</v>
      </c>
    </row>
    <row r="43" spans="1:6" x14ac:dyDescent="0.25">
      <c r="B43" s="10" t="s">
        <v>98</v>
      </c>
      <c r="C43" s="11"/>
      <c r="D43" s="27" t="s">
        <v>102</v>
      </c>
      <c r="E43" s="19"/>
      <c r="F43" s="13" t="s">
        <v>100</v>
      </c>
    </row>
    <row r="44" spans="1:6" x14ac:dyDescent="0.25">
      <c r="B44" s="10" t="s">
        <v>101</v>
      </c>
      <c r="C44" s="11" t="s">
        <v>30</v>
      </c>
      <c r="D44" s="13" t="s">
        <v>105</v>
      </c>
      <c r="E44" s="19"/>
      <c r="F44" s="13" t="s">
        <v>103</v>
      </c>
    </row>
    <row r="45" spans="1:6" x14ac:dyDescent="0.25">
      <c r="B45" s="10" t="s">
        <v>104</v>
      </c>
      <c r="C45" s="11"/>
      <c r="D45" s="13" t="s">
        <v>107</v>
      </c>
      <c r="E45" s="19"/>
    </row>
    <row r="46" spans="1:6" x14ac:dyDescent="0.25">
      <c r="B46" s="10" t="s">
        <v>106</v>
      </c>
      <c r="C46" s="11"/>
      <c r="D46" s="13" t="s">
        <v>109</v>
      </c>
      <c r="E46" s="19"/>
      <c r="F46" s="25" t="str">
        <f>C39&amp;" Zakres danych dodokumentacji medycznej"</f>
        <v>7. Zakres danych dodokumentacji medycznej</v>
      </c>
    </row>
    <row r="47" spans="1:6" x14ac:dyDescent="0.25">
      <c r="B47" s="10" t="s">
        <v>108</v>
      </c>
      <c r="C47" s="11"/>
      <c r="D47" s="13" t="s">
        <v>112</v>
      </c>
      <c r="E47" s="19"/>
      <c r="F47" s="13" t="s">
        <v>110</v>
      </c>
    </row>
    <row r="48" spans="1:6" x14ac:dyDescent="0.25">
      <c r="B48" s="10" t="s">
        <v>111</v>
      </c>
      <c r="C48" s="11"/>
      <c r="D48" s="13" t="s">
        <v>115</v>
      </c>
      <c r="F48" s="13" t="s">
        <v>113</v>
      </c>
    </row>
    <row r="49" spans="1:9" x14ac:dyDescent="0.25">
      <c r="B49" s="10" t="s">
        <v>114</v>
      </c>
      <c r="C49" s="11"/>
      <c r="D49" s="13" t="s">
        <v>118</v>
      </c>
      <c r="E49" s="19"/>
      <c r="F49" s="13" t="s">
        <v>116</v>
      </c>
    </row>
    <row r="50" spans="1:9" x14ac:dyDescent="0.25">
      <c r="B50" s="10" t="s">
        <v>117</v>
      </c>
      <c r="C50" s="11"/>
      <c r="D50" s="13" t="s">
        <v>121</v>
      </c>
      <c r="E50" s="19"/>
      <c r="F50" s="13" t="s">
        <v>119</v>
      </c>
    </row>
    <row r="51" spans="1:9" x14ac:dyDescent="0.25">
      <c r="B51" s="10" t="s">
        <v>120</v>
      </c>
      <c r="C51" s="11"/>
      <c r="D51" s="13" t="s">
        <v>123</v>
      </c>
      <c r="E51" s="19"/>
      <c r="F51" s="13" t="s">
        <v>122</v>
      </c>
    </row>
    <row r="52" spans="1:9" s="1" customFormat="1" x14ac:dyDescent="0.25">
      <c r="A52" s="3"/>
      <c r="D52" s="2"/>
      <c r="E52" s="19"/>
      <c r="F52" s="13" t="s">
        <v>124</v>
      </c>
      <c r="G52" s="17"/>
      <c r="H52"/>
      <c r="I52"/>
    </row>
    <row r="53" spans="1:9" s="1" customFormat="1" x14ac:dyDescent="0.25">
      <c r="A53" s="3"/>
      <c r="D53" s="2"/>
      <c r="E53" s="19"/>
      <c r="F53" s="13" t="s">
        <v>125</v>
      </c>
      <c r="G53" s="17"/>
      <c r="H53"/>
      <c r="I53"/>
    </row>
    <row r="54" spans="1:9" s="1" customFormat="1" x14ac:dyDescent="0.25">
      <c r="A54" s="3"/>
      <c r="D54" s="2"/>
      <c r="E54" s="19"/>
      <c r="F54" s="13" t="s">
        <v>126</v>
      </c>
      <c r="G54" s="17"/>
      <c r="H54"/>
      <c r="I54"/>
    </row>
    <row r="55" spans="1:9" s="1" customFormat="1" x14ac:dyDescent="0.25">
      <c r="A55" s="3"/>
      <c r="D55" s="2"/>
      <c r="E55" s="19"/>
      <c r="F55" s="13" t="s">
        <v>127</v>
      </c>
      <c r="G55" s="17"/>
      <c r="H55"/>
      <c r="I55"/>
    </row>
    <row r="56" spans="1:9" s="1" customFormat="1" x14ac:dyDescent="0.25">
      <c r="A56" s="3"/>
      <c r="D56" s="2"/>
      <c r="E56" s="19"/>
      <c r="F56" s="13" t="s">
        <v>128</v>
      </c>
      <c r="G56" s="17"/>
      <c r="H56"/>
      <c r="I56"/>
    </row>
    <row r="57" spans="1:9" s="1" customFormat="1" x14ac:dyDescent="0.25">
      <c r="A57" s="3"/>
      <c r="D57" s="2"/>
      <c r="E57" s="19"/>
      <c r="F57" s="13" t="s">
        <v>129</v>
      </c>
      <c r="G57" s="17"/>
      <c r="H57"/>
      <c r="I57"/>
    </row>
    <row r="58" spans="1:9" s="1" customFormat="1" x14ac:dyDescent="0.25">
      <c r="A58" s="3"/>
      <c r="D58" s="2"/>
      <c r="E58" s="19"/>
      <c r="F58" s="13" t="s">
        <v>130</v>
      </c>
      <c r="G58" s="17"/>
      <c r="H58"/>
      <c r="I58"/>
    </row>
    <row r="59" spans="1:9" s="1" customFormat="1" x14ac:dyDescent="0.25">
      <c r="A59" s="3"/>
      <c r="D59" s="2"/>
      <c r="E59" s="19"/>
      <c r="F59" s="13" t="s">
        <v>131</v>
      </c>
      <c r="G59" s="17"/>
      <c r="H59"/>
      <c r="I59"/>
    </row>
    <row r="60" spans="1:9" s="1" customFormat="1" x14ac:dyDescent="0.25">
      <c r="A60" s="3"/>
      <c r="D60" s="2"/>
      <c r="E60" s="19"/>
      <c r="F60" s="13" t="s">
        <v>132</v>
      </c>
      <c r="G60" s="17"/>
      <c r="H60"/>
      <c r="I60"/>
    </row>
    <row r="61" spans="1:9" s="1" customFormat="1" x14ac:dyDescent="0.25">
      <c r="A61" s="3"/>
      <c r="D61" s="2"/>
      <c r="E61" s="19"/>
      <c r="F61" s="13" t="s">
        <v>133</v>
      </c>
      <c r="G61" s="17"/>
      <c r="H61"/>
      <c r="I61"/>
    </row>
    <row r="62" spans="1:9" s="1" customFormat="1" x14ac:dyDescent="0.25">
      <c r="A62" s="3"/>
      <c r="D62" s="2"/>
      <c r="E62" s="19"/>
      <c r="F62" s="13" t="s">
        <v>134</v>
      </c>
      <c r="G62" s="17"/>
      <c r="H62"/>
      <c r="I62"/>
    </row>
    <row r="63" spans="1:9" s="1" customFormat="1" x14ac:dyDescent="0.25">
      <c r="A63" s="3"/>
      <c r="D63" s="2"/>
      <c r="E63" s="19"/>
      <c r="G63" s="17"/>
      <c r="H63"/>
      <c r="I63"/>
    </row>
    <row r="64" spans="1:9" s="1" customFormat="1" x14ac:dyDescent="0.25">
      <c r="A64" s="3"/>
      <c r="D64" s="2"/>
      <c r="E64" s="19"/>
      <c r="F64" s="26" t="str">
        <f>C41&amp;" Dane wywiadu pacjenta"</f>
        <v>8. Dane wywiadu pacjenta</v>
      </c>
      <c r="G64" s="17"/>
      <c r="H64"/>
      <c r="I64"/>
    </row>
    <row r="65" spans="1:9" s="1" customFormat="1" x14ac:dyDescent="0.25">
      <c r="A65" s="3"/>
      <c r="D65" s="2"/>
      <c r="E65" s="19"/>
      <c r="F65" s="13" t="s">
        <v>135</v>
      </c>
      <c r="G65" s="17"/>
      <c r="H65"/>
      <c r="I65"/>
    </row>
    <row r="66" spans="1:9" s="1" customFormat="1" x14ac:dyDescent="0.25">
      <c r="A66" s="3"/>
      <c r="D66" s="2"/>
      <c r="E66" s="19"/>
      <c r="F66" s="13" t="s">
        <v>136</v>
      </c>
      <c r="G66" s="17"/>
      <c r="H66"/>
      <c r="I66"/>
    </row>
    <row r="67" spans="1:9" s="1" customFormat="1" x14ac:dyDescent="0.25">
      <c r="A67" s="3"/>
      <c r="D67" s="2"/>
      <c r="E67" s="19"/>
      <c r="F67" s="13" t="s">
        <v>137</v>
      </c>
      <c r="G67" s="17"/>
      <c r="H67"/>
      <c r="I67"/>
    </row>
    <row r="68" spans="1:9" s="1" customFormat="1" x14ac:dyDescent="0.25">
      <c r="A68" s="3"/>
      <c r="D68" s="2"/>
      <c r="E68" s="19"/>
      <c r="F68" s="13" t="s">
        <v>138</v>
      </c>
      <c r="G68" s="17"/>
      <c r="H68"/>
      <c r="I68"/>
    </row>
    <row r="69" spans="1:9" s="1" customFormat="1" x14ac:dyDescent="0.25">
      <c r="A69" s="3"/>
      <c r="D69" s="2"/>
      <c r="E69" s="19"/>
      <c r="F69" s="13" t="s">
        <v>139</v>
      </c>
      <c r="G69" s="17"/>
      <c r="H69"/>
      <c r="I69"/>
    </row>
    <row r="70" spans="1:9" s="1" customFormat="1" x14ac:dyDescent="0.25">
      <c r="A70" s="3"/>
      <c r="D70" s="2"/>
      <c r="E70" s="19"/>
      <c r="F70" s="13" t="s">
        <v>140</v>
      </c>
      <c r="G70" s="17"/>
      <c r="H70"/>
      <c r="I70"/>
    </row>
    <row r="71" spans="1:9" s="1" customFormat="1" x14ac:dyDescent="0.25">
      <c r="A71" s="3"/>
      <c r="D71" s="2"/>
      <c r="E71" s="19"/>
      <c r="F71" s="13" t="s">
        <v>141</v>
      </c>
      <c r="G71" s="17"/>
      <c r="H71"/>
      <c r="I71"/>
    </row>
    <row r="72" spans="1:9" s="1" customFormat="1" x14ac:dyDescent="0.25">
      <c r="A72" s="3"/>
      <c r="D72" s="2"/>
      <c r="E72" s="19"/>
      <c r="F72" s="13" t="s">
        <v>142</v>
      </c>
      <c r="G72" s="17"/>
      <c r="H72"/>
      <c r="I72"/>
    </row>
    <row r="73" spans="1:9" s="1" customFormat="1" x14ac:dyDescent="0.25">
      <c r="A73" s="3"/>
      <c r="D73" s="2"/>
      <c r="E73" s="19"/>
      <c r="F73" s="13" t="s">
        <v>143</v>
      </c>
      <c r="G73" s="17"/>
      <c r="H73"/>
      <c r="I73"/>
    </row>
    <row r="74" spans="1:9" s="1" customFormat="1" x14ac:dyDescent="0.25">
      <c r="A74" s="3"/>
      <c r="D74" s="2"/>
      <c r="E74" s="19"/>
      <c r="F74" s="13" t="s">
        <v>144</v>
      </c>
      <c r="G74" s="17"/>
      <c r="H74"/>
      <c r="I74"/>
    </row>
    <row r="75" spans="1:9" s="1" customFormat="1" x14ac:dyDescent="0.25">
      <c r="A75" s="3"/>
      <c r="D75" s="2"/>
      <c r="E75" s="19"/>
      <c r="F75" s="13" t="s">
        <v>145</v>
      </c>
      <c r="G75" s="17"/>
      <c r="H75"/>
      <c r="I75"/>
    </row>
    <row r="76" spans="1:9" s="1" customFormat="1" x14ac:dyDescent="0.25">
      <c r="A76" s="3"/>
      <c r="D76" s="2"/>
      <c r="E76" s="19"/>
      <c r="F76" s="13" t="s">
        <v>146</v>
      </c>
      <c r="G76" s="17"/>
      <c r="H76"/>
      <c r="I76"/>
    </row>
    <row r="77" spans="1:9" s="1" customFormat="1" x14ac:dyDescent="0.25">
      <c r="A77" s="3"/>
      <c r="D77" s="2"/>
      <c r="E77" s="19"/>
      <c r="F77" s="13" t="s">
        <v>147</v>
      </c>
      <c r="G77" s="17"/>
      <c r="H77"/>
      <c r="I77"/>
    </row>
    <row r="78" spans="1:9" s="1" customFormat="1" x14ac:dyDescent="0.25">
      <c r="A78" s="3"/>
      <c r="D78" s="2"/>
      <c r="E78" s="19"/>
      <c r="F78" s="13" t="s">
        <v>148</v>
      </c>
      <c r="G78" s="17"/>
      <c r="H78"/>
      <c r="I78"/>
    </row>
    <row r="79" spans="1:9" s="1" customFormat="1" x14ac:dyDescent="0.25">
      <c r="A79" s="3"/>
      <c r="D79" s="2"/>
      <c r="E79" s="19"/>
      <c r="F79" s="13" t="s">
        <v>149</v>
      </c>
      <c r="G79" s="17"/>
      <c r="H79"/>
      <c r="I79"/>
    </row>
    <row r="80" spans="1:9" s="1" customFormat="1" x14ac:dyDescent="0.25">
      <c r="A80" s="3"/>
      <c r="D80" s="2"/>
      <c r="E80" s="19"/>
      <c r="G80" s="17"/>
      <c r="H80"/>
      <c r="I80"/>
    </row>
    <row r="81" spans="1:9" s="1" customFormat="1" x14ac:dyDescent="0.25">
      <c r="A81" s="3"/>
      <c r="D81" s="2"/>
      <c r="E81" s="19"/>
      <c r="F81" s="27" t="str">
        <f>C42&amp;" Kryteria wyszukiwania pacjentów"</f>
        <v>9. Kryteria wyszukiwania pacjentów</v>
      </c>
      <c r="G81" s="17"/>
      <c r="H81"/>
      <c r="I81"/>
    </row>
    <row r="82" spans="1:9" s="1" customFormat="1" x14ac:dyDescent="0.25">
      <c r="A82" s="3"/>
      <c r="D82" s="2"/>
      <c r="E82" s="19"/>
      <c r="F82" s="13" t="s">
        <v>150</v>
      </c>
      <c r="G82" s="17"/>
      <c r="H82"/>
      <c r="I82"/>
    </row>
    <row r="83" spans="1:9" x14ac:dyDescent="0.25">
      <c r="F83" s="13" t="s">
        <v>151</v>
      </c>
    </row>
    <row r="84" spans="1:9" x14ac:dyDescent="0.25">
      <c r="F84" s="13" t="s">
        <v>152</v>
      </c>
    </row>
    <row r="85" spans="1:9" x14ac:dyDescent="0.25">
      <c r="F85" s="13" t="s">
        <v>153</v>
      </c>
    </row>
    <row r="86" spans="1:9" x14ac:dyDescent="0.25">
      <c r="F86" s="13" t="s">
        <v>154</v>
      </c>
    </row>
    <row r="87" spans="1:9" x14ac:dyDescent="0.25">
      <c r="F87" s="13" t="s">
        <v>155</v>
      </c>
    </row>
    <row r="88" spans="1:9" x14ac:dyDescent="0.25">
      <c r="F88" s="13" t="s">
        <v>156</v>
      </c>
    </row>
    <row r="89" spans="1:9" x14ac:dyDescent="0.25">
      <c r="F89" s="13" t="s">
        <v>157</v>
      </c>
    </row>
    <row r="91" spans="1:9" x14ac:dyDescent="0.25">
      <c r="F91" s="28" t="str">
        <f>C44&amp;" Zakres danych o zdarzeniach niepożądanych"</f>
        <v>10. Zakres danych o zdarzeniach niepożądanych</v>
      </c>
    </row>
    <row r="92" spans="1:9" x14ac:dyDescent="0.25">
      <c r="D92" s="1"/>
      <c r="F92" s="13" t="s">
        <v>158</v>
      </c>
    </row>
    <row r="93" spans="1:9" x14ac:dyDescent="0.25">
      <c r="D93" s="1"/>
      <c r="F93" s="13" t="s">
        <v>159</v>
      </c>
    </row>
    <row r="94" spans="1:9" x14ac:dyDescent="0.25">
      <c r="D94" s="1"/>
      <c r="F94" s="13" t="s">
        <v>160</v>
      </c>
    </row>
    <row r="95" spans="1:9" x14ac:dyDescent="0.25">
      <c r="D95" s="1"/>
      <c r="F95" s="13" t="s">
        <v>161</v>
      </c>
    </row>
    <row r="96" spans="1:9" x14ac:dyDescent="0.25">
      <c r="F96" s="13" t="s">
        <v>162</v>
      </c>
    </row>
    <row r="97" spans="6:6" x14ac:dyDescent="0.25">
      <c r="F97" s="13" t="s">
        <v>163</v>
      </c>
    </row>
    <row r="98" spans="6:6" x14ac:dyDescent="0.25">
      <c r="F98" s="13" t="s">
        <v>530</v>
      </c>
    </row>
  </sheetData>
  <mergeCells count="1">
    <mergeCell ref="B4:D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1F0D-EFEC-4F82-ADAA-D4E229C24610}">
  <dimension ref="A1:D60"/>
  <sheetViews>
    <sheetView workbookViewId="0">
      <selection activeCell="C2" sqref="C2"/>
    </sheetView>
  </sheetViews>
  <sheetFormatPr defaultRowHeight="15" x14ac:dyDescent="0.25"/>
  <cols>
    <col min="1" max="1" width="9.140625" style="3"/>
    <col min="2" max="2" width="8.5703125" style="1" customWidth="1"/>
    <col min="3" max="3" width="135.5703125" style="2" customWidth="1"/>
  </cols>
  <sheetData>
    <row r="1" spans="2:4" s="3" customFormat="1" x14ac:dyDescent="0.25">
      <c r="B1" s="1"/>
      <c r="C1" s="2"/>
    </row>
    <row r="2" spans="2:4" s="3" customFormat="1" x14ac:dyDescent="0.25">
      <c r="B2" s="1"/>
      <c r="C2" s="45" t="s">
        <v>553</v>
      </c>
    </row>
    <row r="3" spans="2:4" s="3" customFormat="1" ht="18" x14ac:dyDescent="0.25">
      <c r="B3" s="4" t="s">
        <v>0</v>
      </c>
      <c r="C3" s="4"/>
    </row>
    <row r="4" spans="2:4" s="3" customFormat="1" ht="143.25" customHeight="1" x14ac:dyDescent="0.25">
      <c r="B4" s="46" t="s">
        <v>552</v>
      </c>
      <c r="C4" s="46"/>
      <c r="D4" s="46"/>
    </row>
    <row r="5" spans="2:4" s="3" customFormat="1" ht="28.5" customHeight="1" x14ac:dyDescent="0.25">
      <c r="B5" s="4" t="s">
        <v>1</v>
      </c>
      <c r="C5" s="6"/>
    </row>
    <row r="6" spans="2:4" s="3" customFormat="1" x14ac:dyDescent="0.25">
      <c r="B6" s="1"/>
      <c r="C6" s="2"/>
    </row>
    <row r="7" spans="2:4" s="3" customFormat="1" ht="28.5" customHeight="1" x14ac:dyDescent="0.25">
      <c r="B7" s="7" t="s">
        <v>2</v>
      </c>
      <c r="C7" s="9" t="s">
        <v>164</v>
      </c>
    </row>
    <row r="8" spans="2:4" x14ac:dyDescent="0.25">
      <c r="B8" s="10" t="s">
        <v>6</v>
      </c>
      <c r="C8" s="13" t="s">
        <v>165</v>
      </c>
    </row>
    <row r="9" spans="2:4" x14ac:dyDescent="0.25">
      <c r="B9" s="10" t="s">
        <v>9</v>
      </c>
      <c r="C9" s="13" t="s">
        <v>166</v>
      </c>
    </row>
    <row r="10" spans="2:4" x14ac:dyDescent="0.25">
      <c r="B10" s="10" t="s">
        <v>12</v>
      </c>
      <c r="C10" s="13" t="s">
        <v>167</v>
      </c>
    </row>
    <row r="11" spans="2:4" x14ac:dyDescent="0.25">
      <c r="B11" s="10" t="s">
        <v>15</v>
      </c>
      <c r="C11" s="13" t="s">
        <v>168</v>
      </c>
    </row>
    <row r="12" spans="2:4" x14ac:dyDescent="0.25">
      <c r="B12" s="10" t="s">
        <v>17</v>
      </c>
      <c r="C12" s="13" t="s">
        <v>169</v>
      </c>
    </row>
    <row r="13" spans="2:4" x14ac:dyDescent="0.25">
      <c r="B13" s="10" t="s">
        <v>19</v>
      </c>
      <c r="C13" s="13" t="s">
        <v>170</v>
      </c>
    </row>
    <row r="41" spans="4:4" x14ac:dyDescent="0.25">
      <c r="D41" s="29"/>
    </row>
    <row r="53" spans="2:3" s="3" customFormat="1" ht="21.75" customHeight="1" x14ac:dyDescent="0.25">
      <c r="B53" s="1"/>
      <c r="C53" s="2"/>
    </row>
    <row r="54" spans="2:3" s="3" customFormat="1" ht="21.75" customHeight="1" x14ac:dyDescent="0.25">
      <c r="B54" s="1"/>
      <c r="C54" s="2"/>
    </row>
    <row r="55" spans="2:3" s="3" customFormat="1" ht="21.75" customHeight="1" x14ac:dyDescent="0.25">
      <c r="B55" s="1"/>
      <c r="C55" s="2"/>
    </row>
    <row r="56" spans="2:3" s="3" customFormat="1" ht="21.75" customHeight="1" x14ac:dyDescent="0.25">
      <c r="B56" s="1"/>
      <c r="C56" s="2"/>
    </row>
    <row r="57" spans="2:3" s="3" customFormat="1" ht="21.75" customHeight="1" x14ac:dyDescent="0.25">
      <c r="B57" s="1"/>
      <c r="C57" s="2"/>
    </row>
    <row r="58" spans="2:3" s="3" customFormat="1" ht="21.75" customHeight="1" x14ac:dyDescent="0.25">
      <c r="B58" s="1"/>
      <c r="C58" s="2"/>
    </row>
    <row r="59" spans="2:3" s="3" customFormat="1" ht="21.75" customHeight="1" x14ac:dyDescent="0.25">
      <c r="B59" s="1"/>
      <c r="C59" s="2"/>
    </row>
    <row r="60" spans="2:3" s="3" customFormat="1" ht="21.75" customHeight="1" x14ac:dyDescent="0.25">
      <c r="B60" s="1"/>
      <c r="C60" s="2"/>
    </row>
  </sheetData>
  <mergeCells count="1">
    <mergeCell ref="B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34BFB-EEAC-4C82-AF90-54FC4E873DCB}">
  <dimension ref="A1:I82"/>
  <sheetViews>
    <sheetView workbookViewId="0">
      <selection activeCell="D2" sqref="D2"/>
    </sheetView>
  </sheetViews>
  <sheetFormatPr defaultRowHeight="15" x14ac:dyDescent="0.25"/>
  <cols>
    <col min="1" max="1" width="9.140625" style="3"/>
    <col min="2" max="2" width="7.140625" style="1" customWidth="1"/>
    <col min="3" max="3" width="5.85546875" style="1" customWidth="1"/>
    <col min="4" max="4" width="176.28515625" style="2" customWidth="1"/>
    <col min="5" max="5" width="4.140625" style="1" customWidth="1"/>
    <col min="6" max="6" width="98" style="1" customWidth="1"/>
    <col min="7" max="7" width="9.140625" style="17"/>
  </cols>
  <sheetData>
    <row r="1" spans="2:7" s="3" customFormat="1" x14ac:dyDescent="0.25">
      <c r="B1" s="1"/>
      <c r="C1" s="1"/>
      <c r="D1" s="2"/>
      <c r="E1" s="1"/>
      <c r="F1" s="1"/>
      <c r="G1" s="1"/>
    </row>
    <row r="2" spans="2:7" s="3" customFormat="1" x14ac:dyDescent="0.25">
      <c r="B2" s="1"/>
      <c r="C2" s="1"/>
      <c r="D2" s="45" t="s">
        <v>553</v>
      </c>
      <c r="E2" s="1"/>
      <c r="F2" s="1"/>
      <c r="G2" s="1"/>
    </row>
    <row r="3" spans="2:7" s="3" customFormat="1" ht="18" x14ac:dyDescent="0.25">
      <c r="B3" s="4" t="s">
        <v>0</v>
      </c>
      <c r="C3" s="4"/>
      <c r="D3" s="4"/>
      <c r="E3" s="5"/>
      <c r="G3" s="1"/>
    </row>
    <row r="4" spans="2:7" s="3" customFormat="1" ht="143.25" customHeight="1" x14ac:dyDescent="0.25">
      <c r="B4" s="46" t="s">
        <v>552</v>
      </c>
      <c r="C4" s="46"/>
      <c r="D4" s="46"/>
    </row>
    <row r="5" spans="2:7" s="3" customFormat="1" ht="28.5" customHeight="1" x14ac:dyDescent="0.25">
      <c r="B5" s="4" t="s">
        <v>1</v>
      </c>
      <c r="C5" s="4"/>
      <c r="D5" s="6"/>
      <c r="E5" s="6"/>
      <c r="G5" s="1"/>
    </row>
    <row r="6" spans="2:7" s="3" customFormat="1" x14ac:dyDescent="0.25">
      <c r="B6" s="1"/>
      <c r="C6" s="1"/>
      <c r="D6" s="2"/>
      <c r="E6" s="1"/>
      <c r="G6" s="1"/>
    </row>
    <row r="7" spans="2:7" s="3" customFormat="1" ht="28.5" customHeight="1" x14ac:dyDescent="0.25">
      <c r="B7" s="7" t="s">
        <v>2</v>
      </c>
      <c r="C7" s="8" t="s">
        <v>3</v>
      </c>
      <c r="D7" s="9" t="s">
        <v>4</v>
      </c>
      <c r="E7" s="1"/>
      <c r="F7" s="9" t="s">
        <v>5</v>
      </c>
      <c r="G7" s="1"/>
    </row>
    <row r="8" spans="2:7" x14ac:dyDescent="0.25">
      <c r="B8" s="10" t="s">
        <v>6</v>
      </c>
      <c r="C8" s="11"/>
      <c r="D8" s="13" t="s">
        <v>171</v>
      </c>
      <c r="F8" s="30" t="str">
        <f>C9&amp;" Zdarzenia wyzwalania powiadomień"</f>
        <v xml:space="preserve"> Zdarzenia wyzwalania powiadomień</v>
      </c>
      <c r="G8" s="1"/>
    </row>
    <row r="9" spans="2:7" x14ac:dyDescent="0.25">
      <c r="B9" s="10" t="s">
        <v>9</v>
      </c>
      <c r="C9" s="11"/>
      <c r="D9" s="13" t="s">
        <v>172</v>
      </c>
      <c r="E9" s="13"/>
      <c r="F9" s="13" t="s">
        <v>518</v>
      </c>
      <c r="G9" s="1"/>
    </row>
    <row r="10" spans="2:7" x14ac:dyDescent="0.25">
      <c r="B10" s="10" t="s">
        <v>12</v>
      </c>
      <c r="C10" s="11"/>
      <c r="D10" s="13" t="s">
        <v>173</v>
      </c>
      <c r="F10" s="13" t="s">
        <v>521</v>
      </c>
      <c r="G10" s="1"/>
    </row>
    <row r="11" spans="2:7" x14ac:dyDescent="0.25">
      <c r="B11" s="10" t="s">
        <v>15</v>
      </c>
      <c r="C11" s="11"/>
      <c r="D11" s="13" t="s">
        <v>174</v>
      </c>
      <c r="F11" s="13" t="s">
        <v>519</v>
      </c>
      <c r="G11" s="1"/>
    </row>
    <row r="12" spans="2:7" x14ac:dyDescent="0.25">
      <c r="B12" s="10" t="s">
        <v>17</v>
      </c>
      <c r="C12" s="11"/>
      <c r="D12" s="13" t="s">
        <v>175</v>
      </c>
      <c r="F12" s="13" t="s">
        <v>520</v>
      </c>
      <c r="G12" s="1"/>
    </row>
    <row r="13" spans="2:7" x14ac:dyDescent="0.25">
      <c r="B13" s="10" t="s">
        <v>19</v>
      </c>
      <c r="C13" s="11"/>
      <c r="D13" s="13" t="s">
        <v>176</v>
      </c>
      <c r="F13" s="13" t="s">
        <v>180</v>
      </c>
      <c r="G13" s="1"/>
    </row>
    <row r="14" spans="2:7" x14ac:dyDescent="0.25">
      <c r="B14" s="10" t="s">
        <v>21</v>
      </c>
      <c r="C14" s="11"/>
      <c r="D14" s="13" t="s">
        <v>177</v>
      </c>
    </row>
    <row r="15" spans="2:7" x14ac:dyDescent="0.25">
      <c r="B15" s="10" t="s">
        <v>24</v>
      </c>
      <c r="C15" s="11"/>
      <c r="D15" s="13" t="s">
        <v>178</v>
      </c>
    </row>
    <row r="16" spans="2:7" x14ac:dyDescent="0.25">
      <c r="B16" s="10" t="s">
        <v>27</v>
      </c>
      <c r="C16" s="11"/>
      <c r="D16" s="13" t="s">
        <v>179</v>
      </c>
    </row>
    <row r="17" spans="2:4" x14ac:dyDescent="0.25">
      <c r="B17" s="10" t="s">
        <v>30</v>
      </c>
      <c r="C17" s="11"/>
      <c r="D17" s="13" t="s">
        <v>531</v>
      </c>
    </row>
    <row r="18" spans="2:4" x14ac:dyDescent="0.25">
      <c r="C18" s="19"/>
    </row>
    <row r="19" spans="2:4" x14ac:dyDescent="0.25">
      <c r="C19" s="19"/>
    </row>
    <row r="20" spans="2:4" x14ac:dyDescent="0.25">
      <c r="C20" s="19"/>
    </row>
    <row r="21" spans="2:4" x14ac:dyDescent="0.25">
      <c r="C21" s="19"/>
    </row>
    <row r="22" spans="2:4" x14ac:dyDescent="0.25">
      <c r="C22" s="19"/>
    </row>
    <row r="23" spans="2:4" x14ac:dyDescent="0.25">
      <c r="C23" s="19"/>
    </row>
    <row r="24" spans="2:4" x14ac:dyDescent="0.25">
      <c r="C24" s="19"/>
    </row>
    <row r="25" spans="2:4" x14ac:dyDescent="0.25">
      <c r="C25" s="19"/>
    </row>
    <row r="26" spans="2:4" x14ac:dyDescent="0.25">
      <c r="C26" s="19"/>
    </row>
    <row r="27" spans="2:4" x14ac:dyDescent="0.25">
      <c r="C27" s="19"/>
    </row>
    <row r="28" spans="2:4" x14ac:dyDescent="0.25">
      <c r="C28" s="19"/>
    </row>
    <row r="29" spans="2:4" x14ac:dyDescent="0.25">
      <c r="C29" s="19"/>
    </row>
    <row r="30" spans="2:4" x14ac:dyDescent="0.25">
      <c r="C30" s="19"/>
    </row>
    <row r="31" spans="2:4" x14ac:dyDescent="0.25">
      <c r="C31" s="19"/>
    </row>
    <row r="32" spans="2:4" x14ac:dyDescent="0.25">
      <c r="C32" s="19"/>
    </row>
    <row r="33" spans="1:3" x14ac:dyDescent="0.25">
      <c r="A33" s="19"/>
      <c r="C33" s="19"/>
    </row>
    <row r="34" spans="1:3" x14ac:dyDescent="0.25">
      <c r="C34" s="19"/>
    </row>
    <row r="35" spans="1:3" x14ac:dyDescent="0.25">
      <c r="C35" s="19"/>
    </row>
    <row r="36" spans="1:3" x14ac:dyDescent="0.25">
      <c r="C36" s="19"/>
    </row>
    <row r="37" spans="1:3" x14ac:dyDescent="0.25">
      <c r="C37" s="19"/>
    </row>
    <row r="38" spans="1:3" x14ac:dyDescent="0.25">
      <c r="C38" s="19"/>
    </row>
    <row r="39" spans="1:3" x14ac:dyDescent="0.25">
      <c r="C39" s="19"/>
    </row>
    <row r="40" spans="1:3" x14ac:dyDescent="0.25">
      <c r="C40" s="19"/>
    </row>
    <row r="41" spans="1:3" x14ac:dyDescent="0.25">
      <c r="C41" s="19"/>
    </row>
    <row r="42" spans="1:3" x14ac:dyDescent="0.25">
      <c r="C42" s="19"/>
    </row>
    <row r="43" spans="1:3" x14ac:dyDescent="0.25">
      <c r="C43" s="19"/>
    </row>
    <row r="44" spans="1:3" x14ac:dyDescent="0.25">
      <c r="C44" s="19"/>
    </row>
    <row r="45" spans="1:3" x14ac:dyDescent="0.25">
      <c r="C45" s="19"/>
    </row>
    <row r="46" spans="1:3" x14ac:dyDescent="0.25">
      <c r="C46" s="19"/>
    </row>
    <row r="47" spans="1:3" x14ac:dyDescent="0.25">
      <c r="C47" s="19"/>
    </row>
    <row r="48" spans="1:3" x14ac:dyDescent="0.25">
      <c r="C48" s="19"/>
    </row>
    <row r="49" spans="1:9" x14ac:dyDescent="0.25">
      <c r="C49" s="19"/>
    </row>
    <row r="50" spans="1:9" x14ac:dyDescent="0.25">
      <c r="C50" s="19"/>
    </row>
    <row r="51" spans="1:9" x14ac:dyDescent="0.25">
      <c r="C51" s="19"/>
    </row>
    <row r="52" spans="1:9" s="1" customFormat="1" x14ac:dyDescent="0.25">
      <c r="A52" s="3"/>
      <c r="C52" s="19"/>
      <c r="D52" s="2"/>
      <c r="G52" s="17"/>
      <c r="H52"/>
      <c r="I52"/>
    </row>
    <row r="53" spans="1:9" s="1" customFormat="1" x14ac:dyDescent="0.25">
      <c r="A53" s="3"/>
      <c r="C53" s="19"/>
      <c r="D53" s="2"/>
      <c r="G53" s="17"/>
      <c r="H53"/>
      <c r="I53"/>
    </row>
    <row r="54" spans="1:9" s="1" customFormat="1" x14ac:dyDescent="0.25">
      <c r="A54" s="3"/>
      <c r="C54" s="19"/>
      <c r="D54" s="2"/>
      <c r="G54" s="17"/>
      <c r="H54"/>
      <c r="I54"/>
    </row>
    <row r="55" spans="1:9" s="1" customFormat="1" x14ac:dyDescent="0.25">
      <c r="A55" s="3"/>
      <c r="C55" s="19"/>
      <c r="D55" s="2"/>
      <c r="G55" s="17"/>
      <c r="H55"/>
      <c r="I55"/>
    </row>
    <row r="56" spans="1:9" s="1" customFormat="1" x14ac:dyDescent="0.25">
      <c r="A56" s="3"/>
      <c r="C56" s="19"/>
      <c r="D56" s="2"/>
      <c r="G56" s="17"/>
      <c r="H56"/>
      <c r="I56"/>
    </row>
    <row r="57" spans="1:9" s="1" customFormat="1" x14ac:dyDescent="0.25">
      <c r="A57" s="3"/>
      <c r="C57" s="19"/>
      <c r="D57" s="2"/>
      <c r="G57" s="17"/>
      <c r="H57"/>
      <c r="I57"/>
    </row>
    <row r="58" spans="1:9" s="1" customFormat="1" x14ac:dyDescent="0.25">
      <c r="A58" s="3"/>
      <c r="C58" s="19"/>
      <c r="D58" s="2"/>
      <c r="G58" s="17"/>
      <c r="H58"/>
      <c r="I58"/>
    </row>
    <row r="59" spans="1:9" s="1" customFormat="1" x14ac:dyDescent="0.25">
      <c r="A59" s="3"/>
      <c r="C59" s="19"/>
      <c r="D59" s="2"/>
      <c r="G59" s="17"/>
      <c r="H59"/>
      <c r="I59"/>
    </row>
    <row r="60" spans="1:9" s="1" customFormat="1" x14ac:dyDescent="0.25">
      <c r="A60" s="3"/>
      <c r="C60" s="19"/>
      <c r="D60" s="2"/>
      <c r="G60" s="17"/>
      <c r="H60"/>
      <c r="I60"/>
    </row>
    <row r="61" spans="1:9" s="1" customFormat="1" x14ac:dyDescent="0.25">
      <c r="A61" s="3"/>
      <c r="C61" s="19"/>
      <c r="D61" s="2"/>
      <c r="G61" s="17"/>
      <c r="H61"/>
      <c r="I61"/>
    </row>
    <row r="62" spans="1:9" s="1" customFormat="1" x14ac:dyDescent="0.25">
      <c r="A62" s="3"/>
      <c r="C62" s="19"/>
      <c r="D62" s="2"/>
      <c r="G62" s="17"/>
      <c r="H62"/>
      <c r="I62"/>
    </row>
    <row r="63" spans="1:9" s="1" customFormat="1" x14ac:dyDescent="0.25">
      <c r="A63" s="3"/>
      <c r="D63" s="2"/>
      <c r="G63" s="17"/>
      <c r="H63"/>
      <c r="I63"/>
    </row>
    <row r="64" spans="1:9" s="1" customFormat="1" x14ac:dyDescent="0.25">
      <c r="A64" s="3"/>
      <c r="D64" s="2"/>
      <c r="G64" s="17"/>
      <c r="H64"/>
      <c r="I64"/>
    </row>
    <row r="65" spans="1:9" s="1" customFormat="1" x14ac:dyDescent="0.25">
      <c r="A65" s="3"/>
      <c r="D65" s="2"/>
      <c r="G65" s="17"/>
      <c r="H65"/>
      <c r="I65"/>
    </row>
    <row r="66" spans="1:9" s="1" customFormat="1" x14ac:dyDescent="0.25">
      <c r="A66" s="3"/>
      <c r="D66" s="2"/>
      <c r="G66" s="17"/>
      <c r="H66"/>
      <c r="I66"/>
    </row>
    <row r="67" spans="1:9" s="1" customFormat="1" x14ac:dyDescent="0.25">
      <c r="A67" s="3"/>
      <c r="D67" s="2"/>
      <c r="G67" s="17"/>
      <c r="H67"/>
      <c r="I67"/>
    </row>
    <row r="68" spans="1:9" s="1" customFormat="1" x14ac:dyDescent="0.25">
      <c r="A68" s="3"/>
      <c r="D68" s="2"/>
      <c r="G68" s="17"/>
      <c r="H68"/>
      <c r="I68"/>
    </row>
    <row r="69" spans="1:9" s="1" customFormat="1" x14ac:dyDescent="0.25">
      <c r="A69" s="3"/>
      <c r="D69" s="2"/>
      <c r="G69" s="17"/>
      <c r="H69"/>
      <c r="I69"/>
    </row>
    <row r="70" spans="1:9" s="1" customFormat="1" x14ac:dyDescent="0.25">
      <c r="A70" s="3"/>
      <c r="D70" s="2"/>
      <c r="G70" s="17"/>
      <c r="H70"/>
      <c r="I70"/>
    </row>
    <row r="71" spans="1:9" s="1" customFormat="1" x14ac:dyDescent="0.25">
      <c r="A71" s="3"/>
      <c r="D71" s="2"/>
      <c r="G71" s="17"/>
      <c r="H71"/>
      <c r="I71"/>
    </row>
    <row r="72" spans="1:9" s="1" customFormat="1" x14ac:dyDescent="0.25">
      <c r="A72" s="3"/>
      <c r="D72" s="2"/>
      <c r="G72" s="17"/>
      <c r="H72"/>
      <c r="I72"/>
    </row>
    <row r="73" spans="1:9" s="1" customFormat="1" x14ac:dyDescent="0.25">
      <c r="A73" s="3"/>
      <c r="D73" s="2"/>
      <c r="G73" s="17"/>
      <c r="H73"/>
      <c r="I73"/>
    </row>
    <row r="74" spans="1:9" s="1" customFormat="1" x14ac:dyDescent="0.25">
      <c r="A74" s="3"/>
      <c r="D74" s="2"/>
      <c r="G74" s="17"/>
      <c r="H74"/>
      <c r="I74"/>
    </row>
    <row r="75" spans="1:9" s="1" customFormat="1" x14ac:dyDescent="0.25">
      <c r="A75" s="3"/>
      <c r="D75" s="2"/>
      <c r="G75" s="17"/>
      <c r="H75"/>
      <c r="I75"/>
    </row>
    <row r="76" spans="1:9" s="1" customFormat="1" x14ac:dyDescent="0.25">
      <c r="A76" s="3"/>
      <c r="D76" s="2"/>
      <c r="G76" s="17"/>
      <c r="H76"/>
      <c r="I76"/>
    </row>
    <row r="77" spans="1:9" s="1" customFormat="1" x14ac:dyDescent="0.25">
      <c r="A77" s="3"/>
      <c r="D77" s="2"/>
      <c r="G77" s="17"/>
      <c r="H77"/>
      <c r="I77"/>
    </row>
    <row r="78" spans="1:9" s="1" customFormat="1" x14ac:dyDescent="0.25">
      <c r="A78" s="3"/>
      <c r="D78" s="2"/>
      <c r="G78" s="17"/>
      <c r="H78"/>
      <c r="I78"/>
    </row>
    <row r="79" spans="1:9" s="1" customFormat="1" x14ac:dyDescent="0.25">
      <c r="A79" s="3"/>
      <c r="D79" s="2"/>
      <c r="G79" s="17"/>
      <c r="H79"/>
      <c r="I79"/>
    </row>
    <row r="80" spans="1:9" s="1" customFormat="1" x14ac:dyDescent="0.25">
      <c r="A80" s="3"/>
      <c r="D80" s="2"/>
      <c r="G80" s="17"/>
      <c r="H80"/>
      <c r="I80"/>
    </row>
    <row r="81" spans="1:9" s="1" customFormat="1" x14ac:dyDescent="0.25">
      <c r="A81" s="3"/>
      <c r="D81" s="2"/>
      <c r="G81" s="17"/>
      <c r="H81"/>
      <c r="I81"/>
    </row>
    <row r="82" spans="1:9" s="1" customFormat="1" x14ac:dyDescent="0.25">
      <c r="A82" s="3"/>
      <c r="D82" s="2"/>
      <c r="G82" s="17"/>
      <c r="H82"/>
      <c r="I82"/>
    </row>
  </sheetData>
  <mergeCells count="1">
    <mergeCell ref="B4: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D0427-9902-4D76-9FEA-50057FF81315}">
  <dimension ref="A1:I82"/>
  <sheetViews>
    <sheetView workbookViewId="0">
      <selection activeCell="D2" sqref="D2"/>
    </sheetView>
  </sheetViews>
  <sheetFormatPr defaultRowHeight="15" x14ac:dyDescent="0.25"/>
  <cols>
    <col min="1" max="1" width="9.140625" style="3"/>
    <col min="2" max="2" width="7.140625" style="1" customWidth="1"/>
    <col min="3" max="3" width="5.85546875" style="1" customWidth="1"/>
    <col min="4" max="4" width="176.28515625" style="2" customWidth="1"/>
    <col min="5" max="5" width="4.140625" style="1" customWidth="1"/>
    <col min="6" max="6" width="98" style="1" customWidth="1"/>
    <col min="7" max="7" width="9.140625" style="17"/>
  </cols>
  <sheetData>
    <row r="1" spans="2:7" s="3" customFormat="1" x14ac:dyDescent="0.25">
      <c r="B1" s="1"/>
      <c r="C1" s="1"/>
      <c r="D1" s="2"/>
      <c r="E1" s="1"/>
      <c r="F1" s="1"/>
      <c r="G1" s="1"/>
    </row>
    <row r="2" spans="2:7" s="3" customFormat="1" x14ac:dyDescent="0.25">
      <c r="B2" s="1"/>
      <c r="C2" s="1"/>
      <c r="D2" s="45" t="s">
        <v>553</v>
      </c>
      <c r="E2" s="1"/>
      <c r="F2" s="1"/>
      <c r="G2" s="1"/>
    </row>
    <row r="3" spans="2:7" s="3" customFormat="1" ht="18" x14ac:dyDescent="0.25">
      <c r="B3" s="4" t="s">
        <v>0</v>
      </c>
      <c r="C3" s="4"/>
      <c r="D3" s="4"/>
      <c r="E3" s="5"/>
      <c r="G3" s="1"/>
    </row>
    <row r="4" spans="2:7" s="3" customFormat="1" ht="143.25" customHeight="1" x14ac:dyDescent="0.25">
      <c r="B4" s="46" t="s">
        <v>552</v>
      </c>
      <c r="C4" s="46"/>
      <c r="D4" s="46"/>
    </row>
    <row r="5" spans="2:7" s="3" customFormat="1" ht="28.5" customHeight="1" x14ac:dyDescent="0.25">
      <c r="B5" s="4" t="s">
        <v>1</v>
      </c>
      <c r="C5" s="4"/>
      <c r="D5" s="6"/>
      <c r="E5" s="6"/>
      <c r="G5" s="1"/>
    </row>
    <row r="6" spans="2:7" s="3" customFormat="1" x14ac:dyDescent="0.25">
      <c r="B6" s="1"/>
      <c r="C6" s="1"/>
      <c r="D6" s="2"/>
      <c r="E6" s="1"/>
      <c r="G6" s="1"/>
    </row>
    <row r="7" spans="2:7" s="3" customFormat="1" ht="28.5" customHeight="1" x14ac:dyDescent="0.25">
      <c r="B7" s="7" t="s">
        <v>2</v>
      </c>
      <c r="C7" s="8" t="s">
        <v>3</v>
      </c>
      <c r="D7" s="9" t="s">
        <v>4</v>
      </c>
      <c r="E7" s="1"/>
      <c r="F7" s="9" t="s">
        <v>5</v>
      </c>
      <c r="G7" s="1"/>
    </row>
    <row r="8" spans="2:7" x14ac:dyDescent="0.25">
      <c r="B8" s="10" t="s">
        <v>6</v>
      </c>
      <c r="C8" s="11"/>
      <c r="D8" s="13" t="s">
        <v>181</v>
      </c>
      <c r="F8" s="30" t="str">
        <f>C9&amp;" Zdarzenia wyzwalania powiadomień"</f>
        <v>1. Zdarzenia wyzwalania powiadomień</v>
      </c>
      <c r="G8" s="1"/>
    </row>
    <row r="9" spans="2:7" x14ac:dyDescent="0.25">
      <c r="B9" s="10" t="s">
        <v>9</v>
      </c>
      <c r="C9" s="11" t="s">
        <v>6</v>
      </c>
      <c r="D9" s="30" t="s">
        <v>182</v>
      </c>
      <c r="E9" s="13"/>
      <c r="F9" s="13" t="s">
        <v>518</v>
      </c>
      <c r="G9" s="1"/>
    </row>
    <row r="10" spans="2:7" x14ac:dyDescent="0.25">
      <c r="B10" s="10" t="s">
        <v>12</v>
      </c>
      <c r="C10" s="11"/>
      <c r="D10" s="13" t="s">
        <v>183</v>
      </c>
      <c r="F10" s="13" t="s">
        <v>521</v>
      </c>
      <c r="G10" s="1"/>
    </row>
    <row r="11" spans="2:7" x14ac:dyDescent="0.25">
      <c r="B11" s="10" t="s">
        <v>15</v>
      </c>
      <c r="C11" s="11"/>
      <c r="D11" s="13" t="s">
        <v>184</v>
      </c>
      <c r="F11" s="13" t="s">
        <v>519</v>
      </c>
      <c r="G11" s="1"/>
    </row>
    <row r="12" spans="2:7" x14ac:dyDescent="0.25">
      <c r="B12" s="10" t="s">
        <v>17</v>
      </c>
      <c r="C12" s="11"/>
      <c r="D12" s="13" t="s">
        <v>185</v>
      </c>
      <c r="F12" s="13" t="s">
        <v>520</v>
      </c>
      <c r="G12" s="1"/>
    </row>
    <row r="13" spans="2:7" x14ac:dyDescent="0.25">
      <c r="B13" s="10" t="s">
        <v>19</v>
      </c>
      <c r="C13" s="11"/>
      <c r="D13" s="13" t="s">
        <v>186</v>
      </c>
      <c r="F13" s="13" t="s">
        <v>180</v>
      </c>
      <c r="G13" s="1"/>
    </row>
    <row r="14" spans="2:7" x14ac:dyDescent="0.25">
      <c r="B14" s="10" t="s">
        <v>21</v>
      </c>
      <c r="C14" s="11"/>
      <c r="D14" s="13" t="s">
        <v>187</v>
      </c>
    </row>
    <row r="15" spans="2:7" x14ac:dyDescent="0.25">
      <c r="C15" s="19"/>
    </row>
    <row r="16" spans="2:7" x14ac:dyDescent="0.25">
      <c r="C16" s="19"/>
    </row>
    <row r="17" spans="3:3" x14ac:dyDescent="0.25">
      <c r="C17" s="19"/>
    </row>
    <row r="18" spans="3:3" x14ac:dyDescent="0.25">
      <c r="C18" s="19"/>
    </row>
    <row r="19" spans="3:3" x14ac:dyDescent="0.25">
      <c r="C19" s="19"/>
    </row>
    <row r="20" spans="3:3" x14ac:dyDescent="0.25">
      <c r="C20" s="19"/>
    </row>
    <row r="21" spans="3:3" x14ac:dyDescent="0.25">
      <c r="C21" s="19"/>
    </row>
    <row r="22" spans="3:3" x14ac:dyDescent="0.25">
      <c r="C22" s="19"/>
    </row>
    <row r="23" spans="3:3" x14ac:dyDescent="0.25">
      <c r="C23" s="19"/>
    </row>
    <row r="24" spans="3:3" x14ac:dyDescent="0.25">
      <c r="C24" s="19"/>
    </row>
    <row r="25" spans="3:3" x14ac:dyDescent="0.25">
      <c r="C25" s="19"/>
    </row>
    <row r="26" spans="3:3" x14ac:dyDescent="0.25">
      <c r="C26" s="19"/>
    </row>
    <row r="27" spans="3:3" x14ac:dyDescent="0.25">
      <c r="C27" s="19"/>
    </row>
    <row r="28" spans="3:3" x14ac:dyDescent="0.25">
      <c r="C28" s="19"/>
    </row>
    <row r="29" spans="3:3" x14ac:dyDescent="0.25">
      <c r="C29" s="19"/>
    </row>
    <row r="30" spans="3:3" x14ac:dyDescent="0.25">
      <c r="C30" s="19"/>
    </row>
    <row r="31" spans="3:3" x14ac:dyDescent="0.25">
      <c r="C31" s="19"/>
    </row>
    <row r="32" spans="3:3" x14ac:dyDescent="0.25">
      <c r="C32" s="19"/>
    </row>
    <row r="33" spans="1:3" x14ac:dyDescent="0.25">
      <c r="A33" s="19"/>
      <c r="C33" s="19"/>
    </row>
    <row r="34" spans="1:3" x14ac:dyDescent="0.25">
      <c r="C34" s="19"/>
    </row>
    <row r="35" spans="1:3" x14ac:dyDescent="0.25">
      <c r="C35" s="19"/>
    </row>
    <row r="36" spans="1:3" x14ac:dyDescent="0.25">
      <c r="C36" s="19"/>
    </row>
    <row r="37" spans="1:3" x14ac:dyDescent="0.25">
      <c r="C37" s="19"/>
    </row>
    <row r="38" spans="1:3" x14ac:dyDescent="0.25">
      <c r="C38" s="19"/>
    </row>
    <row r="39" spans="1:3" x14ac:dyDescent="0.25">
      <c r="C39" s="19"/>
    </row>
    <row r="40" spans="1:3" x14ac:dyDescent="0.25">
      <c r="C40" s="19"/>
    </row>
    <row r="41" spans="1:3" x14ac:dyDescent="0.25">
      <c r="C41" s="19"/>
    </row>
    <row r="42" spans="1:3" x14ac:dyDescent="0.25">
      <c r="C42" s="19"/>
    </row>
    <row r="43" spans="1:3" x14ac:dyDescent="0.25">
      <c r="C43" s="19"/>
    </row>
    <row r="44" spans="1:3" x14ac:dyDescent="0.25">
      <c r="C44" s="19"/>
    </row>
    <row r="45" spans="1:3" x14ac:dyDescent="0.25">
      <c r="C45" s="19"/>
    </row>
    <row r="46" spans="1:3" x14ac:dyDescent="0.25">
      <c r="C46" s="19"/>
    </row>
    <row r="47" spans="1:3" x14ac:dyDescent="0.25">
      <c r="C47" s="19"/>
    </row>
    <row r="48" spans="1:3" x14ac:dyDescent="0.25">
      <c r="C48" s="19"/>
    </row>
    <row r="49" spans="1:9" x14ac:dyDescent="0.25">
      <c r="C49" s="19"/>
    </row>
    <row r="50" spans="1:9" x14ac:dyDescent="0.25">
      <c r="C50" s="19"/>
    </row>
    <row r="51" spans="1:9" x14ac:dyDescent="0.25">
      <c r="C51" s="19"/>
    </row>
    <row r="52" spans="1:9" s="1" customFormat="1" x14ac:dyDescent="0.25">
      <c r="A52" s="3"/>
      <c r="C52" s="19"/>
      <c r="D52" s="2"/>
      <c r="G52" s="17"/>
      <c r="H52"/>
      <c r="I52"/>
    </row>
    <row r="53" spans="1:9" s="1" customFormat="1" x14ac:dyDescent="0.25">
      <c r="A53" s="3"/>
      <c r="C53" s="19"/>
      <c r="D53" s="2"/>
      <c r="G53" s="17"/>
      <c r="H53"/>
      <c r="I53"/>
    </row>
    <row r="54" spans="1:9" s="1" customFormat="1" x14ac:dyDescent="0.25">
      <c r="A54" s="3"/>
      <c r="C54" s="19"/>
      <c r="D54" s="2"/>
      <c r="G54" s="17"/>
      <c r="H54"/>
      <c r="I54"/>
    </row>
    <row r="55" spans="1:9" s="1" customFormat="1" x14ac:dyDescent="0.25">
      <c r="A55" s="3"/>
      <c r="C55" s="19"/>
      <c r="D55" s="2"/>
      <c r="G55" s="17"/>
      <c r="H55"/>
      <c r="I55"/>
    </row>
    <row r="56" spans="1:9" s="1" customFormat="1" x14ac:dyDescent="0.25">
      <c r="A56" s="3"/>
      <c r="C56" s="19"/>
      <c r="D56" s="2"/>
      <c r="G56" s="17"/>
      <c r="H56"/>
      <c r="I56"/>
    </row>
    <row r="57" spans="1:9" s="1" customFormat="1" x14ac:dyDescent="0.25">
      <c r="A57" s="3"/>
      <c r="C57" s="19"/>
      <c r="D57" s="2"/>
      <c r="G57" s="17"/>
      <c r="H57"/>
      <c r="I57"/>
    </row>
    <row r="58" spans="1:9" s="1" customFormat="1" x14ac:dyDescent="0.25">
      <c r="A58" s="3"/>
      <c r="C58" s="19"/>
      <c r="D58" s="2"/>
      <c r="G58" s="17"/>
      <c r="H58"/>
      <c r="I58"/>
    </row>
    <row r="59" spans="1:9" s="1" customFormat="1" x14ac:dyDescent="0.25">
      <c r="A59" s="3"/>
      <c r="C59" s="19"/>
      <c r="D59" s="2"/>
      <c r="G59" s="17"/>
      <c r="H59"/>
      <c r="I59"/>
    </row>
    <row r="60" spans="1:9" s="1" customFormat="1" x14ac:dyDescent="0.25">
      <c r="A60" s="3"/>
      <c r="C60" s="19"/>
      <c r="D60" s="2"/>
      <c r="G60" s="17"/>
      <c r="H60"/>
      <c r="I60"/>
    </row>
    <row r="61" spans="1:9" s="1" customFormat="1" x14ac:dyDescent="0.25">
      <c r="A61" s="3"/>
      <c r="C61" s="19"/>
      <c r="D61" s="2"/>
      <c r="G61" s="17"/>
      <c r="H61"/>
      <c r="I61"/>
    </row>
    <row r="62" spans="1:9" s="1" customFormat="1" x14ac:dyDescent="0.25">
      <c r="A62" s="3"/>
      <c r="C62" s="19"/>
      <c r="D62" s="2"/>
      <c r="G62" s="17"/>
      <c r="H62"/>
      <c r="I62"/>
    </row>
    <row r="63" spans="1:9" s="1" customFormat="1" x14ac:dyDescent="0.25">
      <c r="A63" s="3"/>
      <c r="D63" s="2"/>
      <c r="G63" s="17"/>
      <c r="H63"/>
      <c r="I63"/>
    </row>
    <row r="64" spans="1:9" s="1" customFormat="1" x14ac:dyDescent="0.25">
      <c r="A64" s="3"/>
      <c r="D64" s="2"/>
      <c r="G64" s="17"/>
      <c r="H64"/>
      <c r="I64"/>
    </row>
    <row r="65" spans="1:9" s="1" customFormat="1" x14ac:dyDescent="0.25">
      <c r="A65" s="3"/>
      <c r="D65" s="2"/>
      <c r="G65" s="17"/>
      <c r="H65"/>
      <c r="I65"/>
    </row>
    <row r="66" spans="1:9" s="1" customFormat="1" x14ac:dyDescent="0.25">
      <c r="A66" s="3"/>
      <c r="D66" s="2"/>
      <c r="G66" s="17"/>
      <c r="H66"/>
      <c r="I66"/>
    </row>
    <row r="67" spans="1:9" s="1" customFormat="1" x14ac:dyDescent="0.25">
      <c r="A67" s="3"/>
      <c r="D67" s="2"/>
      <c r="G67" s="17"/>
      <c r="H67"/>
      <c r="I67"/>
    </row>
    <row r="68" spans="1:9" s="1" customFormat="1" x14ac:dyDescent="0.25">
      <c r="A68" s="3"/>
      <c r="D68" s="2"/>
      <c r="G68" s="17"/>
      <c r="H68"/>
      <c r="I68"/>
    </row>
    <row r="69" spans="1:9" s="1" customFormat="1" x14ac:dyDescent="0.25">
      <c r="A69" s="3"/>
      <c r="D69" s="2"/>
      <c r="G69" s="17"/>
      <c r="H69"/>
      <c r="I69"/>
    </row>
    <row r="70" spans="1:9" s="1" customFormat="1" x14ac:dyDescent="0.25">
      <c r="A70" s="3"/>
      <c r="D70" s="2"/>
      <c r="G70" s="17"/>
      <c r="H70"/>
      <c r="I70"/>
    </row>
    <row r="71" spans="1:9" s="1" customFormat="1" x14ac:dyDescent="0.25">
      <c r="A71" s="3"/>
      <c r="D71" s="2"/>
      <c r="G71" s="17"/>
      <c r="H71"/>
      <c r="I71"/>
    </row>
    <row r="72" spans="1:9" s="1" customFormat="1" x14ac:dyDescent="0.25">
      <c r="A72" s="3"/>
      <c r="D72" s="2"/>
      <c r="G72" s="17"/>
      <c r="H72"/>
      <c r="I72"/>
    </row>
    <row r="73" spans="1:9" s="1" customFormat="1" x14ac:dyDescent="0.25">
      <c r="A73" s="3"/>
      <c r="D73" s="2"/>
      <c r="G73" s="17"/>
      <c r="H73"/>
      <c r="I73"/>
    </row>
    <row r="74" spans="1:9" s="1" customFormat="1" x14ac:dyDescent="0.25">
      <c r="A74" s="3"/>
      <c r="D74" s="2"/>
      <c r="G74" s="17"/>
      <c r="H74"/>
      <c r="I74"/>
    </row>
    <row r="75" spans="1:9" s="1" customFormat="1" x14ac:dyDescent="0.25">
      <c r="A75" s="3"/>
      <c r="D75" s="2"/>
      <c r="G75" s="17"/>
      <c r="H75"/>
      <c r="I75"/>
    </row>
    <row r="76" spans="1:9" s="1" customFormat="1" x14ac:dyDescent="0.25">
      <c r="A76" s="3"/>
      <c r="D76" s="2"/>
      <c r="G76" s="17"/>
      <c r="H76"/>
      <c r="I76"/>
    </row>
    <row r="77" spans="1:9" s="1" customFormat="1" x14ac:dyDescent="0.25">
      <c r="A77" s="3"/>
      <c r="D77" s="2"/>
      <c r="G77" s="17"/>
      <c r="H77"/>
      <c r="I77"/>
    </row>
    <row r="78" spans="1:9" s="1" customFormat="1" x14ac:dyDescent="0.25">
      <c r="A78" s="3"/>
      <c r="D78" s="2"/>
      <c r="G78" s="17"/>
      <c r="H78"/>
      <c r="I78"/>
    </row>
    <row r="79" spans="1:9" s="1" customFormat="1" x14ac:dyDescent="0.25">
      <c r="A79" s="3"/>
      <c r="D79" s="2"/>
      <c r="G79" s="17"/>
      <c r="H79"/>
      <c r="I79"/>
    </row>
    <row r="80" spans="1:9" s="1" customFormat="1" x14ac:dyDescent="0.25">
      <c r="A80" s="3"/>
      <c r="D80" s="2"/>
      <c r="G80" s="17"/>
      <c r="H80"/>
      <c r="I80"/>
    </row>
    <row r="81" spans="1:9" s="1" customFormat="1" x14ac:dyDescent="0.25">
      <c r="A81" s="3"/>
      <c r="D81" s="2"/>
      <c r="G81" s="17"/>
      <c r="H81"/>
      <c r="I81"/>
    </row>
    <row r="82" spans="1:9" s="1" customFormat="1" x14ac:dyDescent="0.25">
      <c r="A82" s="3"/>
      <c r="D82" s="2"/>
      <c r="G82" s="17"/>
      <c r="H82"/>
      <c r="I82"/>
    </row>
  </sheetData>
  <mergeCells count="1">
    <mergeCell ref="B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AEC08-AF15-48F5-924B-14B84A63B228}">
  <dimension ref="A1:I82"/>
  <sheetViews>
    <sheetView workbookViewId="0">
      <selection activeCell="D2" sqref="D2"/>
    </sheetView>
  </sheetViews>
  <sheetFormatPr defaultRowHeight="15" x14ac:dyDescent="0.25"/>
  <cols>
    <col min="1" max="1" width="9.140625" style="3"/>
    <col min="2" max="2" width="7.140625" style="1" customWidth="1"/>
    <col min="3" max="3" width="5.85546875" style="1" customWidth="1"/>
    <col min="4" max="4" width="168.7109375" style="2" customWidth="1"/>
    <col min="5" max="5" width="4.140625" style="1" customWidth="1"/>
    <col min="6" max="6" width="98" style="1" customWidth="1"/>
    <col min="7" max="7" width="9.140625" style="17"/>
  </cols>
  <sheetData>
    <row r="1" spans="2:7" s="3" customFormat="1" x14ac:dyDescent="0.25">
      <c r="B1" s="1"/>
      <c r="C1" s="1"/>
      <c r="D1" s="2"/>
      <c r="E1" s="1"/>
      <c r="F1" s="1"/>
      <c r="G1" s="1"/>
    </row>
    <row r="2" spans="2:7" s="3" customFormat="1" x14ac:dyDescent="0.25">
      <c r="B2" s="1"/>
      <c r="C2" s="1"/>
      <c r="D2" s="45" t="s">
        <v>553</v>
      </c>
      <c r="E2" s="1"/>
      <c r="F2" s="1"/>
      <c r="G2" s="1"/>
    </row>
    <row r="3" spans="2:7" s="3" customFormat="1" ht="18" x14ac:dyDescent="0.25">
      <c r="B3" s="4" t="s">
        <v>0</v>
      </c>
      <c r="C3" s="4"/>
      <c r="D3" s="4"/>
      <c r="E3" s="5"/>
      <c r="G3" s="1"/>
    </row>
    <row r="4" spans="2:7" s="3" customFormat="1" ht="143.25" customHeight="1" x14ac:dyDescent="0.25">
      <c r="B4" s="46" t="s">
        <v>552</v>
      </c>
      <c r="C4" s="46"/>
      <c r="D4" s="46"/>
    </row>
    <row r="5" spans="2:7" s="3" customFormat="1" ht="28.5" customHeight="1" x14ac:dyDescent="0.25">
      <c r="B5" s="4" t="s">
        <v>188</v>
      </c>
      <c r="C5" s="4"/>
      <c r="D5" s="6"/>
      <c r="E5" s="6"/>
      <c r="G5" s="1"/>
    </row>
    <row r="6" spans="2:7" s="3" customFormat="1" x14ac:dyDescent="0.25">
      <c r="B6" s="1"/>
      <c r="C6" s="1"/>
      <c r="D6" s="2"/>
      <c r="E6" s="1"/>
      <c r="G6" s="1"/>
    </row>
    <row r="7" spans="2:7" s="3" customFormat="1" ht="28.5" customHeight="1" x14ac:dyDescent="0.25">
      <c r="B7" s="7" t="s">
        <v>2</v>
      </c>
      <c r="C7" s="8" t="s">
        <v>3</v>
      </c>
      <c r="D7" s="9" t="s">
        <v>4</v>
      </c>
      <c r="E7" s="1"/>
      <c r="F7" s="9" t="s">
        <v>5</v>
      </c>
      <c r="G7" s="1"/>
    </row>
    <row r="8" spans="2:7" x14ac:dyDescent="0.25">
      <c r="B8" s="10" t="s">
        <v>6</v>
      </c>
      <c r="C8" s="11" t="s">
        <v>6</v>
      </c>
      <c r="D8" s="30" t="s">
        <v>189</v>
      </c>
      <c r="F8" s="30" t="str">
        <f>C8&amp;" Wykaz stosowanych skal punktacji"</f>
        <v>1. Wykaz stosowanych skal punktacji</v>
      </c>
      <c r="G8" s="1"/>
    </row>
    <row r="9" spans="2:7" x14ac:dyDescent="0.25">
      <c r="B9" s="10" t="s">
        <v>9</v>
      </c>
      <c r="C9" s="11"/>
      <c r="D9" s="13" t="s">
        <v>522</v>
      </c>
      <c r="E9" s="13"/>
      <c r="F9" s="13" t="s">
        <v>190</v>
      </c>
      <c r="G9" s="1"/>
    </row>
    <row r="10" spans="2:7" x14ac:dyDescent="0.25">
      <c r="B10" s="10" t="s">
        <v>12</v>
      </c>
      <c r="C10" s="11" t="s">
        <v>9</v>
      </c>
      <c r="D10" s="31" t="s">
        <v>191</v>
      </c>
      <c r="F10" s="13" t="s">
        <v>192</v>
      </c>
      <c r="G10" s="1"/>
    </row>
    <row r="11" spans="2:7" x14ac:dyDescent="0.25">
      <c r="B11" s="10" t="s">
        <v>15</v>
      </c>
      <c r="C11" s="11" t="s">
        <v>12</v>
      </c>
      <c r="D11" s="32" t="s">
        <v>193</v>
      </c>
      <c r="F11" s="13" t="s">
        <v>194</v>
      </c>
      <c r="G11" s="1"/>
    </row>
    <row r="12" spans="2:7" x14ac:dyDescent="0.25">
      <c r="B12" s="10" t="s">
        <v>17</v>
      </c>
      <c r="C12" s="11" t="s">
        <v>15</v>
      </c>
      <c r="D12" s="33" t="s">
        <v>195</v>
      </c>
      <c r="F12" s="13" t="s">
        <v>196</v>
      </c>
      <c r="G12" s="1"/>
    </row>
    <row r="13" spans="2:7" x14ac:dyDescent="0.25">
      <c r="B13" s="10" t="s">
        <v>19</v>
      </c>
      <c r="C13" s="11"/>
      <c r="D13" s="13" t="s">
        <v>523</v>
      </c>
      <c r="F13" s="13" t="s">
        <v>197</v>
      </c>
      <c r="G13" s="1"/>
    </row>
    <row r="14" spans="2:7" x14ac:dyDescent="0.25">
      <c r="B14" s="10" t="s">
        <v>21</v>
      </c>
      <c r="C14" s="11"/>
      <c r="D14" s="13" t="s">
        <v>524</v>
      </c>
      <c r="F14" s="13" t="s">
        <v>198</v>
      </c>
    </row>
    <row r="15" spans="2:7" x14ac:dyDescent="0.25">
      <c r="B15" s="10" t="s">
        <v>24</v>
      </c>
      <c r="C15" s="11"/>
      <c r="D15" s="13" t="s">
        <v>199</v>
      </c>
      <c r="F15" s="13" t="s">
        <v>200</v>
      </c>
    </row>
    <row r="16" spans="2:7" x14ac:dyDescent="0.25">
      <c r="C16" s="19"/>
      <c r="F16" s="13" t="s">
        <v>201</v>
      </c>
    </row>
    <row r="17" spans="3:6" x14ac:dyDescent="0.25">
      <c r="C17" s="19"/>
    </row>
    <row r="18" spans="3:6" x14ac:dyDescent="0.25">
      <c r="C18" s="19"/>
      <c r="F18" s="31" t="str">
        <f>C10&amp;" Źródła danych do obliczeń punktacji"</f>
        <v>2. Źródła danych do obliczeń punktacji</v>
      </c>
    </row>
    <row r="19" spans="3:6" x14ac:dyDescent="0.25">
      <c r="C19" s="19"/>
      <c r="F19" s="13" t="s">
        <v>202</v>
      </c>
    </row>
    <row r="20" spans="3:6" x14ac:dyDescent="0.25">
      <c r="C20" s="19"/>
      <c r="F20" s="13" t="s">
        <v>203</v>
      </c>
    </row>
    <row r="21" spans="3:6" x14ac:dyDescent="0.25">
      <c r="C21" s="19"/>
      <c r="F21" s="13" t="s">
        <v>204</v>
      </c>
    </row>
    <row r="22" spans="3:6" x14ac:dyDescent="0.25">
      <c r="C22" s="19"/>
    </row>
    <row r="23" spans="3:6" x14ac:dyDescent="0.25">
      <c r="C23" s="19"/>
      <c r="F23" s="32" t="str">
        <f>C11&amp;" Wykaz bilansow płynów"</f>
        <v>3. Wykaz bilansow płynów</v>
      </c>
    </row>
    <row r="24" spans="3:6" x14ac:dyDescent="0.25">
      <c r="C24" s="19"/>
      <c r="F24" s="13" t="s">
        <v>205</v>
      </c>
    </row>
    <row r="25" spans="3:6" x14ac:dyDescent="0.25">
      <c r="C25" s="19"/>
      <c r="F25" s="13" t="s">
        <v>206</v>
      </c>
    </row>
    <row r="26" spans="3:6" x14ac:dyDescent="0.25">
      <c r="C26" s="19"/>
      <c r="F26" s="13" t="s">
        <v>207</v>
      </c>
    </row>
    <row r="27" spans="3:6" x14ac:dyDescent="0.25">
      <c r="C27" s="19"/>
      <c r="F27" s="13" t="s">
        <v>525</v>
      </c>
    </row>
    <row r="28" spans="3:6" x14ac:dyDescent="0.25">
      <c r="C28" s="19"/>
      <c r="F28" s="13" t="s">
        <v>208</v>
      </c>
    </row>
    <row r="29" spans="3:6" x14ac:dyDescent="0.25">
      <c r="C29" s="19"/>
      <c r="F29" s="13" t="s">
        <v>209</v>
      </c>
    </row>
    <row r="30" spans="3:6" x14ac:dyDescent="0.25">
      <c r="C30" s="19"/>
      <c r="F30" s="13" t="s">
        <v>210</v>
      </c>
    </row>
    <row r="31" spans="3:6" x14ac:dyDescent="0.25">
      <c r="C31" s="19"/>
    </row>
    <row r="32" spans="3:6" x14ac:dyDescent="0.25">
      <c r="C32" s="19"/>
      <c r="F32" s="33" t="str">
        <f>C12&amp;" Źródła danych dla obliczania bilansu"</f>
        <v>4. Źródła danych dla obliczania bilansu</v>
      </c>
    </row>
    <row r="33" spans="1:6" x14ac:dyDescent="0.25">
      <c r="A33" s="19"/>
      <c r="C33" s="19"/>
      <c r="F33" s="13" t="s">
        <v>211</v>
      </c>
    </row>
    <row r="34" spans="1:6" x14ac:dyDescent="0.25">
      <c r="C34" s="19"/>
      <c r="F34" s="13" t="s">
        <v>212</v>
      </c>
    </row>
    <row r="35" spans="1:6" x14ac:dyDescent="0.25">
      <c r="C35" s="19"/>
      <c r="F35" s="13" t="s">
        <v>213</v>
      </c>
    </row>
    <row r="36" spans="1:6" x14ac:dyDescent="0.25">
      <c r="C36" s="19"/>
      <c r="F36" s="13" t="s">
        <v>214</v>
      </c>
    </row>
    <row r="37" spans="1:6" x14ac:dyDescent="0.25">
      <c r="C37" s="19"/>
    </row>
    <row r="38" spans="1:6" x14ac:dyDescent="0.25">
      <c r="C38" s="19"/>
    </row>
    <row r="39" spans="1:6" x14ac:dyDescent="0.25">
      <c r="C39" s="19"/>
    </row>
    <row r="40" spans="1:6" x14ac:dyDescent="0.25">
      <c r="C40" s="19"/>
    </row>
    <row r="41" spans="1:6" x14ac:dyDescent="0.25">
      <c r="C41" s="19"/>
    </row>
    <row r="42" spans="1:6" x14ac:dyDescent="0.25">
      <c r="C42" s="19"/>
    </row>
    <row r="43" spans="1:6" x14ac:dyDescent="0.25">
      <c r="C43" s="19"/>
    </row>
    <row r="44" spans="1:6" x14ac:dyDescent="0.25">
      <c r="C44" s="19"/>
    </row>
    <row r="45" spans="1:6" x14ac:dyDescent="0.25">
      <c r="C45" s="19"/>
    </row>
    <row r="46" spans="1:6" x14ac:dyDescent="0.25">
      <c r="C46" s="19"/>
    </row>
    <row r="47" spans="1:6" x14ac:dyDescent="0.25">
      <c r="C47" s="19"/>
    </row>
    <row r="48" spans="1:6" x14ac:dyDescent="0.25">
      <c r="C48" s="19"/>
    </row>
    <row r="49" spans="1:9" x14ac:dyDescent="0.25">
      <c r="C49" s="19"/>
    </row>
    <row r="50" spans="1:9" x14ac:dyDescent="0.25">
      <c r="C50" s="19"/>
    </row>
    <row r="51" spans="1:9" x14ac:dyDescent="0.25">
      <c r="C51" s="19"/>
    </row>
    <row r="52" spans="1:9" s="1" customFormat="1" x14ac:dyDescent="0.25">
      <c r="A52" s="3"/>
      <c r="C52" s="19"/>
      <c r="D52" s="2"/>
      <c r="G52" s="17"/>
      <c r="H52"/>
      <c r="I52"/>
    </row>
    <row r="53" spans="1:9" s="1" customFormat="1" x14ac:dyDescent="0.25">
      <c r="A53" s="3"/>
      <c r="C53" s="19"/>
      <c r="D53" s="2"/>
      <c r="G53" s="17"/>
      <c r="H53"/>
      <c r="I53"/>
    </row>
    <row r="54" spans="1:9" s="1" customFormat="1" x14ac:dyDescent="0.25">
      <c r="A54" s="3"/>
      <c r="C54" s="19"/>
      <c r="D54" s="2"/>
      <c r="G54" s="17"/>
      <c r="H54"/>
      <c r="I54"/>
    </row>
    <row r="55" spans="1:9" s="1" customFormat="1" x14ac:dyDescent="0.25">
      <c r="A55" s="3"/>
      <c r="C55" s="19"/>
      <c r="D55" s="2"/>
      <c r="G55" s="17"/>
      <c r="H55"/>
      <c r="I55"/>
    </row>
    <row r="56" spans="1:9" s="1" customFormat="1" x14ac:dyDescent="0.25">
      <c r="A56" s="3"/>
      <c r="C56" s="19"/>
      <c r="D56" s="2"/>
      <c r="G56" s="17"/>
      <c r="H56"/>
      <c r="I56"/>
    </row>
    <row r="57" spans="1:9" s="1" customFormat="1" x14ac:dyDescent="0.25">
      <c r="A57" s="3"/>
      <c r="C57" s="19"/>
      <c r="D57" s="2"/>
      <c r="G57" s="17"/>
      <c r="H57"/>
      <c r="I57"/>
    </row>
    <row r="58" spans="1:9" s="1" customFormat="1" x14ac:dyDescent="0.25">
      <c r="A58" s="3"/>
      <c r="C58" s="19"/>
      <c r="D58" s="2"/>
      <c r="G58" s="17"/>
      <c r="H58"/>
      <c r="I58"/>
    </row>
    <row r="59" spans="1:9" s="1" customFormat="1" x14ac:dyDescent="0.25">
      <c r="A59" s="3"/>
      <c r="C59" s="19"/>
      <c r="D59" s="2"/>
      <c r="G59" s="17"/>
      <c r="H59"/>
      <c r="I59"/>
    </row>
    <row r="60" spans="1:9" s="1" customFormat="1" x14ac:dyDescent="0.25">
      <c r="A60" s="3"/>
      <c r="C60" s="19"/>
      <c r="D60" s="2"/>
      <c r="G60" s="17"/>
      <c r="H60"/>
      <c r="I60"/>
    </row>
    <row r="61" spans="1:9" s="1" customFormat="1" x14ac:dyDescent="0.25">
      <c r="A61" s="3"/>
      <c r="C61" s="19"/>
      <c r="D61" s="2"/>
      <c r="G61" s="17"/>
      <c r="H61"/>
      <c r="I61"/>
    </row>
    <row r="62" spans="1:9" s="1" customFormat="1" x14ac:dyDescent="0.25">
      <c r="A62" s="3"/>
      <c r="C62" s="19"/>
      <c r="D62" s="2"/>
      <c r="G62" s="17"/>
      <c r="H62"/>
      <c r="I62"/>
    </row>
    <row r="63" spans="1:9" s="1" customFormat="1" x14ac:dyDescent="0.25">
      <c r="A63" s="3"/>
      <c r="D63" s="2"/>
      <c r="G63" s="17"/>
      <c r="H63"/>
      <c r="I63"/>
    </row>
    <row r="64" spans="1:9" s="1" customFormat="1" x14ac:dyDescent="0.25">
      <c r="A64" s="3"/>
      <c r="D64" s="2"/>
      <c r="G64" s="17"/>
      <c r="H64"/>
      <c r="I64"/>
    </row>
    <row r="65" spans="1:9" s="1" customFormat="1" x14ac:dyDescent="0.25">
      <c r="A65" s="3"/>
      <c r="D65" s="2"/>
      <c r="G65" s="17"/>
      <c r="H65"/>
      <c r="I65"/>
    </row>
    <row r="66" spans="1:9" s="1" customFormat="1" x14ac:dyDescent="0.25">
      <c r="A66" s="3"/>
      <c r="D66" s="2"/>
      <c r="G66" s="17"/>
      <c r="H66"/>
      <c r="I66"/>
    </row>
    <row r="67" spans="1:9" s="1" customFormat="1" x14ac:dyDescent="0.25">
      <c r="A67" s="3"/>
      <c r="D67" s="2"/>
      <c r="G67" s="17"/>
      <c r="H67"/>
      <c r="I67"/>
    </row>
    <row r="68" spans="1:9" s="1" customFormat="1" x14ac:dyDescent="0.25">
      <c r="A68" s="3"/>
      <c r="D68" s="2"/>
      <c r="G68" s="17"/>
      <c r="H68"/>
      <c r="I68"/>
    </row>
    <row r="69" spans="1:9" s="1" customFormat="1" x14ac:dyDescent="0.25">
      <c r="A69" s="3"/>
      <c r="D69" s="2"/>
      <c r="G69" s="17"/>
      <c r="H69"/>
      <c r="I69"/>
    </row>
    <row r="70" spans="1:9" s="1" customFormat="1" x14ac:dyDescent="0.25">
      <c r="A70" s="3"/>
      <c r="D70" s="2"/>
      <c r="G70" s="17"/>
      <c r="H70"/>
      <c r="I70"/>
    </row>
    <row r="71" spans="1:9" s="1" customFormat="1" x14ac:dyDescent="0.25">
      <c r="A71" s="3"/>
      <c r="D71" s="2"/>
      <c r="G71" s="17"/>
      <c r="H71"/>
      <c r="I71"/>
    </row>
    <row r="72" spans="1:9" s="1" customFormat="1" x14ac:dyDescent="0.25">
      <c r="A72" s="3"/>
      <c r="D72" s="2"/>
      <c r="G72" s="17"/>
      <c r="H72"/>
      <c r="I72"/>
    </row>
    <row r="73" spans="1:9" s="1" customFormat="1" x14ac:dyDescent="0.25">
      <c r="A73" s="3"/>
      <c r="D73" s="2"/>
      <c r="G73" s="17"/>
      <c r="H73"/>
      <c r="I73"/>
    </row>
    <row r="74" spans="1:9" s="1" customFormat="1" x14ac:dyDescent="0.25">
      <c r="A74" s="3"/>
      <c r="D74" s="2"/>
      <c r="G74" s="17"/>
      <c r="H74"/>
      <c r="I74"/>
    </row>
    <row r="75" spans="1:9" s="1" customFormat="1" x14ac:dyDescent="0.25">
      <c r="A75" s="3"/>
      <c r="D75" s="2"/>
      <c r="G75" s="17"/>
      <c r="H75"/>
      <c r="I75"/>
    </row>
    <row r="76" spans="1:9" s="1" customFormat="1" x14ac:dyDescent="0.25">
      <c r="A76" s="3"/>
      <c r="D76" s="2"/>
      <c r="G76" s="17"/>
      <c r="H76"/>
      <c r="I76"/>
    </row>
    <row r="77" spans="1:9" s="1" customFormat="1" x14ac:dyDescent="0.25">
      <c r="A77" s="3"/>
      <c r="D77" s="2"/>
      <c r="G77" s="17"/>
      <c r="H77"/>
      <c r="I77"/>
    </row>
    <row r="78" spans="1:9" s="1" customFormat="1" x14ac:dyDescent="0.25">
      <c r="A78" s="3"/>
      <c r="D78" s="2"/>
      <c r="G78" s="17"/>
      <c r="H78"/>
      <c r="I78"/>
    </row>
    <row r="79" spans="1:9" s="1" customFormat="1" x14ac:dyDescent="0.25">
      <c r="A79" s="3"/>
      <c r="D79" s="2"/>
      <c r="G79" s="17"/>
      <c r="H79"/>
      <c r="I79"/>
    </row>
    <row r="80" spans="1:9" s="1" customFormat="1" x14ac:dyDescent="0.25">
      <c r="A80" s="3"/>
      <c r="D80" s="2"/>
      <c r="G80" s="17"/>
      <c r="H80"/>
      <c r="I80"/>
    </row>
    <row r="81" spans="1:9" s="1" customFormat="1" x14ac:dyDescent="0.25">
      <c r="A81" s="3"/>
      <c r="D81" s="2"/>
      <c r="G81" s="17"/>
      <c r="H81"/>
      <c r="I81"/>
    </row>
    <row r="82" spans="1:9" s="1" customFormat="1" x14ac:dyDescent="0.25">
      <c r="A82" s="3"/>
      <c r="D82" s="2"/>
      <c r="G82" s="17"/>
      <c r="H82"/>
      <c r="I82"/>
    </row>
  </sheetData>
  <mergeCells count="1">
    <mergeCell ref="B4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44CD2-986D-43C3-8F0C-0072BE70BBDC}">
  <dimension ref="A1:I82"/>
  <sheetViews>
    <sheetView workbookViewId="0">
      <selection activeCell="D2" sqref="D2"/>
    </sheetView>
  </sheetViews>
  <sheetFormatPr defaultRowHeight="15" x14ac:dyDescent="0.25"/>
  <cols>
    <col min="1" max="1" width="9.140625" style="3"/>
    <col min="2" max="2" width="7.140625" style="1" customWidth="1"/>
    <col min="3" max="3" width="5.85546875" style="1" customWidth="1"/>
    <col min="4" max="4" width="215.85546875" style="2" customWidth="1"/>
    <col min="5" max="5" width="4.140625" style="1" customWidth="1"/>
    <col min="6" max="6" width="141.140625" style="1" customWidth="1"/>
    <col min="7" max="7" width="9.140625" style="17"/>
  </cols>
  <sheetData>
    <row r="1" spans="2:7" s="3" customFormat="1" x14ac:dyDescent="0.25">
      <c r="B1" s="1"/>
      <c r="C1" s="1"/>
      <c r="D1" s="2"/>
      <c r="E1" s="1"/>
      <c r="F1" s="1"/>
      <c r="G1" s="1"/>
    </row>
    <row r="2" spans="2:7" s="3" customFormat="1" x14ac:dyDescent="0.25">
      <c r="B2" s="1"/>
      <c r="C2" s="1"/>
      <c r="D2" s="45" t="s">
        <v>553</v>
      </c>
      <c r="E2" s="1"/>
      <c r="F2" s="1"/>
      <c r="G2" s="1"/>
    </row>
    <row r="3" spans="2:7" s="3" customFormat="1" ht="18" x14ac:dyDescent="0.25">
      <c r="B3" s="4" t="s">
        <v>0</v>
      </c>
      <c r="C3" s="4"/>
      <c r="D3" s="4"/>
      <c r="E3" s="5"/>
      <c r="G3" s="1"/>
    </row>
    <row r="4" spans="2:7" s="3" customFormat="1" ht="143.25" customHeight="1" x14ac:dyDescent="0.25">
      <c r="B4" s="46" t="s">
        <v>552</v>
      </c>
      <c r="C4" s="46"/>
      <c r="D4" s="46"/>
    </row>
    <row r="5" spans="2:7" s="3" customFormat="1" ht="28.5" customHeight="1" x14ac:dyDescent="0.25">
      <c r="B5" s="4" t="s">
        <v>215</v>
      </c>
      <c r="C5" s="4"/>
      <c r="D5" s="6"/>
      <c r="E5" s="6"/>
      <c r="G5" s="1"/>
    </row>
    <row r="6" spans="2:7" s="3" customFormat="1" x14ac:dyDescent="0.25">
      <c r="B6" s="1"/>
      <c r="C6" s="1"/>
      <c r="D6" s="2"/>
      <c r="E6" s="1"/>
      <c r="G6" s="1"/>
    </row>
    <row r="7" spans="2:7" s="3" customFormat="1" ht="28.5" customHeight="1" x14ac:dyDescent="0.25">
      <c r="B7" s="7" t="s">
        <v>2</v>
      </c>
      <c r="C7" s="8" t="s">
        <v>3</v>
      </c>
      <c r="D7" s="9" t="s">
        <v>4</v>
      </c>
      <c r="E7" s="1"/>
      <c r="F7" s="9" t="s">
        <v>5</v>
      </c>
      <c r="G7" s="1"/>
    </row>
    <row r="8" spans="2:7" x14ac:dyDescent="0.25">
      <c r="B8" s="10" t="s">
        <v>6</v>
      </c>
      <c r="C8" s="11"/>
      <c r="D8" s="13" t="s">
        <v>216</v>
      </c>
      <c r="F8" s="30" t="str">
        <f>C9&amp;" Wykaz predefiniowanych raportów/dokumentów"</f>
        <v>1. Wykaz predefiniowanych raportów/dokumentów</v>
      </c>
      <c r="G8" s="1"/>
    </row>
    <row r="9" spans="2:7" x14ac:dyDescent="0.25">
      <c r="B9" s="10" t="s">
        <v>9</v>
      </c>
      <c r="C9" s="11" t="s">
        <v>6</v>
      </c>
      <c r="D9" s="30" t="s">
        <v>217</v>
      </c>
      <c r="E9" s="13"/>
      <c r="F9" s="13" t="s">
        <v>218</v>
      </c>
      <c r="G9" s="1"/>
    </row>
    <row r="10" spans="2:7" x14ac:dyDescent="0.25">
      <c r="B10" s="10" t="s">
        <v>12</v>
      </c>
      <c r="C10" s="11"/>
      <c r="D10" s="13" t="s">
        <v>527</v>
      </c>
      <c r="F10" s="13" t="s">
        <v>219</v>
      </c>
      <c r="G10" s="1"/>
    </row>
    <row r="11" spans="2:7" x14ac:dyDescent="0.25">
      <c r="B11" s="10" t="s">
        <v>15</v>
      </c>
      <c r="C11" s="11"/>
      <c r="D11" s="13" t="s">
        <v>220</v>
      </c>
      <c r="F11" s="13" t="s">
        <v>221</v>
      </c>
      <c r="G11" s="1"/>
    </row>
    <row r="12" spans="2:7" x14ac:dyDescent="0.25">
      <c r="B12" s="10" t="s">
        <v>17</v>
      </c>
      <c r="C12" s="11"/>
      <c r="D12" s="13" t="s">
        <v>222</v>
      </c>
      <c r="G12" s="1"/>
    </row>
    <row r="13" spans="2:7" x14ac:dyDescent="0.25">
      <c r="B13" s="10" t="s">
        <v>19</v>
      </c>
      <c r="C13" s="11"/>
      <c r="D13" s="13" t="s">
        <v>223</v>
      </c>
      <c r="G13" s="1"/>
    </row>
    <row r="14" spans="2:7" x14ac:dyDescent="0.25">
      <c r="B14" s="10" t="s">
        <v>21</v>
      </c>
      <c r="C14" s="11"/>
      <c r="D14" s="13" t="s">
        <v>224</v>
      </c>
    </row>
    <row r="15" spans="2:7" x14ac:dyDescent="0.25">
      <c r="B15" s="10" t="s">
        <v>24</v>
      </c>
      <c r="C15" s="11"/>
      <c r="D15" s="13" t="s">
        <v>225</v>
      </c>
    </row>
    <row r="16" spans="2:7" x14ac:dyDescent="0.25">
      <c r="B16" s="10" t="s">
        <v>27</v>
      </c>
      <c r="C16" s="11"/>
      <c r="D16" s="13" t="s">
        <v>226</v>
      </c>
    </row>
    <row r="17" spans="2:4" x14ac:dyDescent="0.25">
      <c r="B17" s="10" t="s">
        <v>30</v>
      </c>
      <c r="C17" s="11"/>
      <c r="D17" s="13" t="s">
        <v>526</v>
      </c>
    </row>
    <row r="18" spans="2:4" x14ac:dyDescent="0.25">
      <c r="B18" s="10" t="s">
        <v>33</v>
      </c>
      <c r="C18" s="11"/>
      <c r="D18" s="13" t="s">
        <v>227</v>
      </c>
    </row>
    <row r="19" spans="2:4" x14ac:dyDescent="0.25">
      <c r="B19" s="10" t="s">
        <v>36</v>
      </c>
      <c r="C19" s="11"/>
      <c r="D19" s="13" t="s">
        <v>228</v>
      </c>
    </row>
    <row r="20" spans="2:4" x14ac:dyDescent="0.25">
      <c r="C20" s="19"/>
    </row>
    <row r="21" spans="2:4" x14ac:dyDescent="0.25">
      <c r="C21" s="19"/>
    </row>
    <row r="22" spans="2:4" x14ac:dyDescent="0.25">
      <c r="C22" s="19"/>
    </row>
    <row r="23" spans="2:4" x14ac:dyDescent="0.25">
      <c r="C23" s="19"/>
    </row>
    <row r="24" spans="2:4" x14ac:dyDescent="0.25">
      <c r="C24" s="19"/>
    </row>
    <row r="25" spans="2:4" x14ac:dyDescent="0.25">
      <c r="C25" s="19"/>
    </row>
    <row r="26" spans="2:4" x14ac:dyDescent="0.25">
      <c r="C26" s="19"/>
    </row>
    <row r="27" spans="2:4" x14ac:dyDescent="0.25">
      <c r="C27" s="19"/>
    </row>
    <row r="28" spans="2:4" x14ac:dyDescent="0.25">
      <c r="C28" s="19"/>
    </row>
    <row r="29" spans="2:4" x14ac:dyDescent="0.25">
      <c r="C29" s="19"/>
    </row>
    <row r="30" spans="2:4" x14ac:dyDescent="0.25">
      <c r="C30" s="19"/>
    </row>
    <row r="31" spans="2:4" x14ac:dyDescent="0.25">
      <c r="C31" s="19"/>
    </row>
    <row r="32" spans="2:4" x14ac:dyDescent="0.25">
      <c r="C32" s="19"/>
    </row>
    <row r="33" spans="1:3" x14ac:dyDescent="0.25">
      <c r="A33" s="19"/>
      <c r="C33" s="19"/>
    </row>
    <row r="34" spans="1:3" x14ac:dyDescent="0.25">
      <c r="C34" s="19"/>
    </row>
    <row r="35" spans="1:3" x14ac:dyDescent="0.25">
      <c r="C35" s="19"/>
    </row>
    <row r="36" spans="1:3" x14ac:dyDescent="0.25">
      <c r="C36" s="19"/>
    </row>
    <row r="37" spans="1:3" x14ac:dyDescent="0.25">
      <c r="C37" s="19"/>
    </row>
    <row r="38" spans="1:3" x14ac:dyDescent="0.25">
      <c r="C38" s="19"/>
    </row>
    <row r="39" spans="1:3" x14ac:dyDescent="0.25">
      <c r="C39" s="19"/>
    </row>
    <row r="40" spans="1:3" x14ac:dyDescent="0.25">
      <c r="C40" s="19"/>
    </row>
    <row r="41" spans="1:3" x14ac:dyDescent="0.25">
      <c r="C41" s="19"/>
    </row>
    <row r="42" spans="1:3" x14ac:dyDescent="0.25">
      <c r="C42" s="19"/>
    </row>
    <row r="43" spans="1:3" x14ac:dyDescent="0.25">
      <c r="C43" s="19"/>
    </row>
    <row r="44" spans="1:3" x14ac:dyDescent="0.25">
      <c r="C44" s="19"/>
    </row>
    <row r="45" spans="1:3" x14ac:dyDescent="0.25">
      <c r="C45" s="19"/>
    </row>
    <row r="46" spans="1:3" x14ac:dyDescent="0.25">
      <c r="C46" s="19"/>
    </row>
    <row r="47" spans="1:3" x14ac:dyDescent="0.25">
      <c r="C47" s="19"/>
    </row>
    <row r="48" spans="1:3" x14ac:dyDescent="0.25">
      <c r="C48" s="19"/>
    </row>
    <row r="49" spans="1:9" x14ac:dyDescent="0.25">
      <c r="C49" s="19"/>
    </row>
    <row r="50" spans="1:9" x14ac:dyDescent="0.25">
      <c r="C50" s="19"/>
    </row>
    <row r="51" spans="1:9" x14ac:dyDescent="0.25">
      <c r="C51" s="19"/>
    </row>
    <row r="52" spans="1:9" s="1" customFormat="1" x14ac:dyDescent="0.25">
      <c r="A52" s="3"/>
      <c r="C52" s="19"/>
      <c r="D52" s="2"/>
      <c r="G52" s="17"/>
      <c r="H52"/>
      <c r="I52"/>
    </row>
    <row r="53" spans="1:9" s="1" customFormat="1" x14ac:dyDescent="0.25">
      <c r="A53" s="3"/>
      <c r="C53" s="19"/>
      <c r="D53" s="2"/>
      <c r="G53" s="17"/>
      <c r="H53"/>
      <c r="I53"/>
    </row>
    <row r="54" spans="1:9" s="1" customFormat="1" x14ac:dyDescent="0.25">
      <c r="A54" s="3"/>
      <c r="C54" s="19"/>
      <c r="D54" s="2"/>
      <c r="G54" s="17"/>
      <c r="H54"/>
      <c r="I54"/>
    </row>
    <row r="55" spans="1:9" s="1" customFormat="1" x14ac:dyDescent="0.25">
      <c r="A55" s="3"/>
      <c r="C55" s="19"/>
      <c r="D55" s="2"/>
      <c r="G55" s="17"/>
      <c r="H55"/>
      <c r="I55"/>
    </row>
    <row r="56" spans="1:9" s="1" customFormat="1" x14ac:dyDescent="0.25">
      <c r="A56" s="3"/>
      <c r="C56" s="19"/>
      <c r="D56" s="2"/>
      <c r="G56" s="17"/>
      <c r="H56"/>
      <c r="I56"/>
    </row>
    <row r="57" spans="1:9" s="1" customFormat="1" x14ac:dyDescent="0.25">
      <c r="A57" s="3"/>
      <c r="C57" s="19"/>
      <c r="D57" s="2"/>
      <c r="G57" s="17"/>
      <c r="H57"/>
      <c r="I57"/>
    </row>
    <row r="58" spans="1:9" s="1" customFormat="1" x14ac:dyDescent="0.25">
      <c r="A58" s="3"/>
      <c r="C58" s="19"/>
      <c r="D58" s="2"/>
      <c r="G58" s="17"/>
      <c r="H58"/>
      <c r="I58"/>
    </row>
    <row r="59" spans="1:9" s="1" customFormat="1" x14ac:dyDescent="0.25">
      <c r="A59" s="3"/>
      <c r="C59" s="19"/>
      <c r="D59" s="2"/>
      <c r="G59" s="17"/>
      <c r="H59"/>
      <c r="I59"/>
    </row>
    <row r="60" spans="1:9" s="1" customFormat="1" x14ac:dyDescent="0.25">
      <c r="A60" s="3"/>
      <c r="C60" s="19"/>
      <c r="D60" s="2"/>
      <c r="G60" s="17"/>
      <c r="H60"/>
      <c r="I60"/>
    </row>
    <row r="61" spans="1:9" s="1" customFormat="1" x14ac:dyDescent="0.25">
      <c r="A61" s="3"/>
      <c r="C61" s="19"/>
      <c r="D61" s="2"/>
      <c r="G61" s="17"/>
      <c r="H61"/>
      <c r="I61"/>
    </row>
    <row r="62" spans="1:9" s="1" customFormat="1" x14ac:dyDescent="0.25">
      <c r="A62" s="3"/>
      <c r="C62" s="19"/>
      <c r="D62" s="2"/>
      <c r="G62" s="17"/>
      <c r="H62"/>
      <c r="I62"/>
    </row>
    <row r="63" spans="1:9" s="1" customFormat="1" x14ac:dyDescent="0.25">
      <c r="A63" s="3"/>
      <c r="D63" s="2"/>
      <c r="G63" s="17"/>
      <c r="H63"/>
      <c r="I63"/>
    </row>
    <row r="64" spans="1:9" s="1" customFormat="1" x14ac:dyDescent="0.25">
      <c r="A64" s="3"/>
      <c r="D64" s="2"/>
      <c r="G64" s="17"/>
      <c r="H64"/>
      <c r="I64"/>
    </row>
    <row r="65" spans="1:9" s="1" customFormat="1" x14ac:dyDescent="0.25">
      <c r="A65" s="3"/>
      <c r="D65" s="2"/>
      <c r="G65" s="17"/>
      <c r="H65"/>
      <c r="I65"/>
    </row>
    <row r="66" spans="1:9" s="1" customFormat="1" x14ac:dyDescent="0.25">
      <c r="A66" s="3"/>
      <c r="D66" s="2"/>
      <c r="G66" s="17"/>
      <c r="H66"/>
      <c r="I66"/>
    </row>
    <row r="67" spans="1:9" s="1" customFormat="1" x14ac:dyDescent="0.25">
      <c r="A67" s="3"/>
      <c r="D67" s="2"/>
      <c r="G67" s="17"/>
      <c r="H67"/>
      <c r="I67"/>
    </row>
    <row r="68" spans="1:9" s="1" customFormat="1" x14ac:dyDescent="0.25">
      <c r="A68" s="3"/>
      <c r="D68" s="2"/>
      <c r="G68" s="17"/>
      <c r="H68"/>
      <c r="I68"/>
    </row>
    <row r="69" spans="1:9" s="1" customFormat="1" x14ac:dyDescent="0.25">
      <c r="A69" s="3"/>
      <c r="D69" s="2"/>
      <c r="G69" s="17"/>
      <c r="H69"/>
      <c r="I69"/>
    </row>
    <row r="70" spans="1:9" s="1" customFormat="1" x14ac:dyDescent="0.25">
      <c r="A70" s="3"/>
      <c r="D70" s="2"/>
      <c r="G70" s="17"/>
      <c r="H70"/>
      <c r="I70"/>
    </row>
    <row r="71" spans="1:9" s="1" customFormat="1" x14ac:dyDescent="0.25">
      <c r="A71" s="3"/>
      <c r="D71" s="2"/>
      <c r="G71" s="17"/>
      <c r="H71"/>
      <c r="I71"/>
    </row>
    <row r="72" spans="1:9" s="1" customFormat="1" x14ac:dyDescent="0.25">
      <c r="A72" s="3"/>
      <c r="D72" s="2"/>
      <c r="G72" s="17"/>
      <c r="H72"/>
      <c r="I72"/>
    </row>
    <row r="73" spans="1:9" s="1" customFormat="1" x14ac:dyDescent="0.25">
      <c r="A73" s="3"/>
      <c r="D73" s="2"/>
      <c r="G73" s="17"/>
      <c r="H73"/>
      <c r="I73"/>
    </row>
    <row r="74" spans="1:9" s="1" customFormat="1" x14ac:dyDescent="0.25">
      <c r="A74" s="3"/>
      <c r="D74" s="2"/>
      <c r="G74" s="17"/>
      <c r="H74"/>
      <c r="I74"/>
    </row>
    <row r="75" spans="1:9" s="1" customFormat="1" x14ac:dyDescent="0.25">
      <c r="A75" s="3"/>
      <c r="D75" s="2"/>
      <c r="G75" s="17"/>
      <c r="H75"/>
      <c r="I75"/>
    </row>
    <row r="76" spans="1:9" s="1" customFormat="1" x14ac:dyDescent="0.25">
      <c r="A76" s="3"/>
      <c r="D76" s="2"/>
      <c r="G76" s="17"/>
      <c r="H76"/>
      <c r="I76"/>
    </row>
    <row r="77" spans="1:9" s="1" customFormat="1" x14ac:dyDescent="0.25">
      <c r="A77" s="3"/>
      <c r="D77" s="2"/>
      <c r="G77" s="17"/>
      <c r="H77"/>
      <c r="I77"/>
    </row>
    <row r="78" spans="1:9" s="1" customFormat="1" x14ac:dyDescent="0.25">
      <c r="A78" s="3"/>
      <c r="D78" s="2"/>
      <c r="G78" s="17"/>
      <c r="H78"/>
      <c r="I78"/>
    </row>
    <row r="79" spans="1:9" s="1" customFormat="1" x14ac:dyDescent="0.25">
      <c r="A79" s="3"/>
      <c r="D79" s="2"/>
      <c r="G79" s="17"/>
      <c r="H79"/>
      <c r="I79"/>
    </row>
    <row r="80" spans="1:9" s="1" customFormat="1" x14ac:dyDescent="0.25">
      <c r="A80" s="3"/>
      <c r="D80" s="2"/>
      <c r="G80" s="17"/>
      <c r="H80"/>
      <c r="I80"/>
    </row>
    <row r="81" spans="1:9" s="1" customFormat="1" x14ac:dyDescent="0.25">
      <c r="A81" s="3"/>
      <c r="D81" s="2"/>
      <c r="G81" s="17"/>
      <c r="H81"/>
      <c r="I81"/>
    </row>
    <row r="82" spans="1:9" s="1" customFormat="1" x14ac:dyDescent="0.25">
      <c r="A82" s="3"/>
      <c r="D82" s="2"/>
      <c r="G82" s="17"/>
      <c r="H82"/>
      <c r="I82"/>
    </row>
  </sheetData>
  <mergeCells count="1">
    <mergeCell ref="B4:D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3D27E-348E-4B38-A426-E76C77A04BF9}">
  <dimension ref="A6:I87"/>
  <sheetViews>
    <sheetView tabSelected="1" workbookViewId="0">
      <selection activeCell="D2" sqref="D2"/>
    </sheetView>
  </sheetViews>
  <sheetFormatPr defaultRowHeight="15" x14ac:dyDescent="0.25"/>
  <cols>
    <col min="1" max="1" width="9.140625" style="3"/>
    <col min="2" max="2" width="7.140625" style="1" customWidth="1"/>
    <col min="3" max="3" width="5.85546875" style="1" customWidth="1"/>
    <col min="4" max="4" width="215.85546875" style="2" customWidth="1"/>
    <col min="5" max="5" width="4.140625" style="1" customWidth="1"/>
    <col min="6" max="6" width="141.140625" style="1" customWidth="1"/>
    <col min="7" max="7" width="9.140625" style="17"/>
  </cols>
  <sheetData>
    <row r="6" spans="2:7" s="3" customFormat="1" x14ac:dyDescent="0.25">
      <c r="B6" s="1"/>
      <c r="C6" s="1"/>
      <c r="D6" s="2"/>
      <c r="E6" s="1"/>
      <c r="F6" s="1"/>
      <c r="G6" s="1"/>
    </row>
    <row r="7" spans="2:7" s="3" customFormat="1" x14ac:dyDescent="0.25">
      <c r="B7" s="1"/>
      <c r="C7" s="1"/>
      <c r="D7" s="45" t="s">
        <v>553</v>
      </c>
      <c r="E7" s="1"/>
      <c r="F7" s="1"/>
      <c r="G7" s="1"/>
    </row>
    <row r="8" spans="2:7" s="3" customFormat="1" ht="18" x14ac:dyDescent="0.25">
      <c r="B8" s="4" t="s">
        <v>0</v>
      </c>
      <c r="C8" s="4"/>
      <c r="D8" s="4"/>
      <c r="E8" s="5"/>
      <c r="G8" s="1"/>
    </row>
    <row r="9" spans="2:7" s="3" customFormat="1" ht="143.25" customHeight="1" x14ac:dyDescent="0.25">
      <c r="B9" s="46" t="s">
        <v>552</v>
      </c>
      <c r="C9" s="46"/>
      <c r="D9" s="46"/>
    </row>
    <row r="10" spans="2:7" s="3" customFormat="1" ht="28.5" customHeight="1" x14ac:dyDescent="0.25">
      <c r="B10" s="4" t="s">
        <v>229</v>
      </c>
      <c r="C10" s="4"/>
      <c r="D10" s="6"/>
      <c r="E10" s="6"/>
      <c r="G10" s="1"/>
    </row>
    <row r="11" spans="2:7" s="3" customFormat="1" x14ac:dyDescent="0.25">
      <c r="B11" s="1"/>
      <c r="C11" s="1"/>
      <c r="D11" s="2"/>
      <c r="E11" s="1"/>
      <c r="G11" s="1"/>
    </row>
    <row r="12" spans="2:7" s="3" customFormat="1" ht="28.5" customHeight="1" x14ac:dyDescent="0.25">
      <c r="B12" s="7" t="s">
        <v>2</v>
      </c>
      <c r="C12" s="8" t="s">
        <v>3</v>
      </c>
      <c r="D12" s="9" t="s">
        <v>4</v>
      </c>
      <c r="E12" s="1"/>
      <c r="F12" s="9" t="s">
        <v>5</v>
      </c>
      <c r="G12" s="1"/>
    </row>
    <row r="13" spans="2:7" x14ac:dyDescent="0.25">
      <c r="B13" s="10" t="s">
        <v>6</v>
      </c>
      <c r="C13" s="11" t="s">
        <v>6</v>
      </c>
      <c r="D13" s="30" t="s">
        <v>230</v>
      </c>
      <c r="F13" s="30" t="str">
        <f>C13&amp;" Zbiór danych dla zlecenia leku"</f>
        <v>1. Zbiór danych dla zlecenia leku</v>
      </c>
      <c r="G13" s="1"/>
    </row>
    <row r="14" spans="2:7" x14ac:dyDescent="0.25">
      <c r="B14" s="10" t="s">
        <v>9</v>
      </c>
      <c r="C14" s="11"/>
      <c r="D14" s="13" t="s">
        <v>231</v>
      </c>
      <c r="F14" s="13" t="s">
        <v>232</v>
      </c>
      <c r="G14" s="1"/>
    </row>
    <row r="15" spans="2:7" x14ac:dyDescent="0.25">
      <c r="B15" s="10" t="s">
        <v>12</v>
      </c>
      <c r="C15" s="11"/>
      <c r="D15" s="13" t="s">
        <v>233</v>
      </c>
      <c r="F15" s="13" t="s">
        <v>234</v>
      </c>
      <c r="G15" s="1"/>
    </row>
    <row r="16" spans="2:7" x14ac:dyDescent="0.25">
      <c r="B16" s="10" t="s">
        <v>15</v>
      </c>
      <c r="C16" s="11"/>
      <c r="D16" s="13" t="s">
        <v>235</v>
      </c>
      <c r="F16" s="13" t="s">
        <v>236</v>
      </c>
      <c r="G16" s="1"/>
    </row>
    <row r="17" spans="2:7" x14ac:dyDescent="0.25">
      <c r="B17" s="10" t="s">
        <v>17</v>
      </c>
      <c r="C17" s="11" t="s">
        <v>9</v>
      </c>
      <c r="D17" s="32" t="s">
        <v>532</v>
      </c>
      <c r="F17" s="13" t="s">
        <v>237</v>
      </c>
      <c r="G17" s="1"/>
    </row>
    <row r="18" spans="2:7" x14ac:dyDescent="0.25">
      <c r="B18" s="10" t="s">
        <v>19</v>
      </c>
      <c r="C18" s="11"/>
      <c r="D18" s="13" t="s">
        <v>238</v>
      </c>
      <c r="F18" s="13" t="s">
        <v>239</v>
      </c>
      <c r="G18" s="1"/>
    </row>
    <row r="19" spans="2:7" x14ac:dyDescent="0.25">
      <c r="B19" s="10" t="s">
        <v>21</v>
      </c>
      <c r="C19" s="11"/>
      <c r="D19" s="13" t="s">
        <v>240</v>
      </c>
      <c r="F19" s="13" t="s">
        <v>241</v>
      </c>
    </row>
    <row r="20" spans="2:7" x14ac:dyDescent="0.25">
      <c r="B20" s="10" t="s">
        <v>24</v>
      </c>
      <c r="C20" s="11" t="s">
        <v>12</v>
      </c>
      <c r="D20" s="34" t="s">
        <v>242</v>
      </c>
      <c r="F20" s="13" t="s">
        <v>243</v>
      </c>
    </row>
    <row r="21" spans="2:7" x14ac:dyDescent="0.25">
      <c r="B21" s="10" t="s">
        <v>27</v>
      </c>
      <c r="C21" s="11"/>
      <c r="D21" s="13" t="s">
        <v>244</v>
      </c>
      <c r="F21" s="13" t="s">
        <v>245</v>
      </c>
    </row>
    <row r="22" spans="2:7" x14ac:dyDescent="0.25">
      <c r="B22" s="10" t="s">
        <v>30</v>
      </c>
      <c r="C22" s="11" t="s">
        <v>15</v>
      </c>
      <c r="D22" s="35" t="s">
        <v>246</v>
      </c>
      <c r="F22" s="13" t="s">
        <v>247</v>
      </c>
    </row>
    <row r="23" spans="2:7" x14ac:dyDescent="0.25">
      <c r="B23" s="10" t="s">
        <v>33</v>
      </c>
      <c r="C23" s="11" t="s">
        <v>17</v>
      </c>
      <c r="D23" s="36" t="s">
        <v>248</v>
      </c>
      <c r="F23" s="13" t="s">
        <v>249</v>
      </c>
    </row>
    <row r="24" spans="2:7" x14ac:dyDescent="0.25">
      <c r="B24" s="10" t="s">
        <v>36</v>
      </c>
      <c r="C24" s="11" t="s">
        <v>19</v>
      </c>
      <c r="D24" s="27" t="s">
        <v>250</v>
      </c>
      <c r="F24" s="13" t="s">
        <v>251</v>
      </c>
    </row>
    <row r="25" spans="2:7" x14ac:dyDescent="0.25">
      <c r="B25" s="10" t="s">
        <v>38</v>
      </c>
      <c r="C25" s="11"/>
      <c r="D25" s="13" t="s">
        <v>533</v>
      </c>
    </row>
    <row r="26" spans="2:7" x14ac:dyDescent="0.25">
      <c r="B26" s="10" t="s">
        <v>40</v>
      </c>
      <c r="C26" s="11"/>
      <c r="D26" s="13" t="s">
        <v>252</v>
      </c>
      <c r="F26" s="32" t="str">
        <f>C17&amp;" Wykaz funkcji dla zleceń leków"</f>
        <v>2. Wykaz funkcji dla zleceń leków</v>
      </c>
    </row>
    <row r="27" spans="2:7" x14ac:dyDescent="0.25">
      <c r="B27" s="10" t="s">
        <v>42</v>
      </c>
      <c r="C27" s="11" t="s">
        <v>21</v>
      </c>
      <c r="D27" s="24" t="s">
        <v>253</v>
      </c>
      <c r="F27" s="13" t="s">
        <v>254</v>
      </c>
    </row>
    <row r="28" spans="2:7" x14ac:dyDescent="0.25">
      <c r="B28" s="10" t="s">
        <v>45</v>
      </c>
      <c r="C28" s="11"/>
      <c r="D28" s="13" t="s">
        <v>255</v>
      </c>
      <c r="F28" s="13" t="s">
        <v>256</v>
      </c>
    </row>
    <row r="29" spans="2:7" x14ac:dyDescent="0.25">
      <c r="B29" s="10" t="s">
        <v>48</v>
      </c>
      <c r="C29" s="11"/>
      <c r="D29" s="13" t="s">
        <v>258</v>
      </c>
      <c r="F29" s="13" t="s">
        <v>257</v>
      </c>
    </row>
    <row r="30" spans="2:7" x14ac:dyDescent="0.25">
      <c r="C30" s="19"/>
    </row>
    <row r="31" spans="2:7" x14ac:dyDescent="0.25">
      <c r="C31" s="19"/>
      <c r="F31" s="34" t="str">
        <f>C20&amp;" Parametry podania leku"</f>
        <v>3. Parametry podania leku</v>
      </c>
    </row>
    <row r="32" spans="2:7" x14ac:dyDescent="0.25">
      <c r="C32" s="19"/>
      <c r="F32" s="13" t="s">
        <v>259</v>
      </c>
    </row>
    <row r="33" spans="1:6" x14ac:dyDescent="0.25">
      <c r="C33" s="19"/>
      <c r="F33" s="13" t="s">
        <v>260</v>
      </c>
    </row>
    <row r="34" spans="1:6" x14ac:dyDescent="0.25">
      <c r="C34" s="19"/>
      <c r="F34" s="13" t="s">
        <v>261</v>
      </c>
    </row>
    <row r="35" spans="1:6" x14ac:dyDescent="0.25">
      <c r="C35" s="19"/>
      <c r="F35" s="13" t="s">
        <v>262</v>
      </c>
    </row>
    <row r="36" spans="1:6" x14ac:dyDescent="0.25">
      <c r="C36" s="19"/>
    </row>
    <row r="37" spans="1:6" x14ac:dyDescent="0.25">
      <c r="C37" s="19"/>
      <c r="F37" s="35" t="str">
        <f>C22&amp;" Zbiór danych podania wlewu pompą TCI"</f>
        <v>4. Zbiór danych podania wlewu pompą TCI</v>
      </c>
    </row>
    <row r="38" spans="1:6" x14ac:dyDescent="0.25">
      <c r="A38" s="19"/>
      <c r="C38" s="19"/>
      <c r="F38" s="13" t="s">
        <v>263</v>
      </c>
    </row>
    <row r="39" spans="1:6" x14ac:dyDescent="0.25">
      <c r="C39" s="19"/>
      <c r="F39" s="13" t="s">
        <v>264</v>
      </c>
    </row>
    <row r="40" spans="1:6" x14ac:dyDescent="0.25">
      <c r="C40" s="19"/>
      <c r="F40" s="13" t="s">
        <v>265</v>
      </c>
    </row>
    <row r="41" spans="1:6" x14ac:dyDescent="0.25">
      <c r="C41" s="19"/>
      <c r="F41" s="13" t="s">
        <v>266</v>
      </c>
    </row>
    <row r="42" spans="1:6" x14ac:dyDescent="0.25">
      <c r="C42" s="19"/>
      <c r="F42" s="13" t="s">
        <v>267</v>
      </c>
    </row>
    <row r="43" spans="1:6" x14ac:dyDescent="0.25">
      <c r="C43" s="19"/>
      <c r="F43" s="13" t="s">
        <v>534</v>
      </c>
    </row>
    <row r="44" spans="1:6" x14ac:dyDescent="0.25">
      <c r="C44" s="19"/>
      <c r="F44" s="13" t="s">
        <v>535</v>
      </c>
    </row>
    <row r="45" spans="1:6" x14ac:dyDescent="0.25">
      <c r="C45" s="19"/>
      <c r="F45" s="13" t="s">
        <v>536</v>
      </c>
    </row>
    <row r="46" spans="1:6" x14ac:dyDescent="0.25">
      <c r="C46" s="19"/>
    </row>
    <row r="47" spans="1:6" x14ac:dyDescent="0.25">
      <c r="C47" s="19"/>
      <c r="F47" s="36" t="str">
        <f>C23&amp;" Zakres funkcji asystenta obliczania dawki"</f>
        <v>5. Zakres funkcji asystenta obliczania dawki</v>
      </c>
    </row>
    <row r="48" spans="1:6" x14ac:dyDescent="0.25">
      <c r="C48" s="19"/>
      <c r="F48" s="13" t="s">
        <v>268</v>
      </c>
    </row>
    <row r="49" spans="1:9" x14ac:dyDescent="0.25">
      <c r="C49" s="19"/>
      <c r="F49" s="13" t="s">
        <v>269</v>
      </c>
    </row>
    <row r="50" spans="1:9" x14ac:dyDescent="0.25">
      <c r="C50" s="19"/>
      <c r="F50" s="13" t="s">
        <v>270</v>
      </c>
    </row>
    <row r="51" spans="1:9" x14ac:dyDescent="0.25">
      <c r="C51" s="19"/>
      <c r="F51" s="13" t="s">
        <v>271</v>
      </c>
    </row>
    <row r="52" spans="1:9" x14ac:dyDescent="0.25">
      <c r="C52" s="19"/>
      <c r="F52" s="13" t="s">
        <v>272</v>
      </c>
    </row>
    <row r="53" spans="1:9" x14ac:dyDescent="0.25">
      <c r="C53" s="19"/>
      <c r="F53" s="13" t="s">
        <v>538</v>
      </c>
    </row>
    <row r="54" spans="1:9" x14ac:dyDescent="0.25">
      <c r="C54" s="19"/>
    </row>
    <row r="55" spans="1:9" x14ac:dyDescent="0.25">
      <c r="C55" s="19"/>
      <c r="F55" s="27" t="str">
        <f>C24&amp;" Zbiór zdarzeń dla zlecania leków"</f>
        <v>6. Zbiór zdarzeń dla zlecania leków</v>
      </c>
    </row>
    <row r="56" spans="1:9" x14ac:dyDescent="0.25">
      <c r="C56" s="19"/>
      <c r="F56" s="13" t="s">
        <v>273</v>
      </c>
    </row>
    <row r="57" spans="1:9" s="1" customFormat="1" x14ac:dyDescent="0.25">
      <c r="A57" s="3"/>
      <c r="C57" s="19"/>
      <c r="D57" s="2"/>
      <c r="F57" s="13" t="s">
        <v>274</v>
      </c>
      <c r="G57" s="17"/>
      <c r="H57"/>
      <c r="I57"/>
    </row>
    <row r="58" spans="1:9" s="1" customFormat="1" x14ac:dyDescent="0.25">
      <c r="A58" s="3"/>
      <c r="C58" s="19"/>
      <c r="D58" s="2"/>
      <c r="F58" s="13" t="s">
        <v>275</v>
      </c>
      <c r="G58" s="17"/>
      <c r="H58"/>
      <c r="I58"/>
    </row>
    <row r="59" spans="1:9" s="1" customFormat="1" x14ac:dyDescent="0.25">
      <c r="A59" s="3"/>
      <c r="C59" s="19"/>
      <c r="D59" s="2"/>
      <c r="F59" s="13" t="s">
        <v>276</v>
      </c>
      <c r="G59" s="17"/>
      <c r="H59"/>
      <c r="I59"/>
    </row>
    <row r="60" spans="1:9" s="1" customFormat="1" x14ac:dyDescent="0.25">
      <c r="A60" s="3"/>
      <c r="C60" s="19"/>
      <c r="D60" s="2"/>
      <c r="F60" s="13" t="s">
        <v>277</v>
      </c>
      <c r="G60" s="17"/>
      <c r="H60"/>
      <c r="I60"/>
    </row>
    <row r="61" spans="1:9" s="1" customFormat="1" x14ac:dyDescent="0.25">
      <c r="A61" s="3"/>
      <c r="C61" s="19"/>
      <c r="D61" s="2"/>
      <c r="G61" s="17"/>
      <c r="H61"/>
      <c r="I61"/>
    </row>
    <row r="62" spans="1:9" s="1" customFormat="1" x14ac:dyDescent="0.25">
      <c r="A62" s="3"/>
      <c r="C62" s="19"/>
      <c r="D62" s="2"/>
      <c r="F62" s="24" t="str">
        <f>C27&amp;" Zlecenia w zestawach"</f>
        <v>7. Zlecenia w zestawach</v>
      </c>
      <c r="G62" s="17"/>
      <c r="H62"/>
      <c r="I62"/>
    </row>
    <row r="63" spans="1:9" s="1" customFormat="1" x14ac:dyDescent="0.25">
      <c r="A63" s="3"/>
      <c r="C63" s="19"/>
      <c r="D63" s="2"/>
      <c r="F63" s="13" t="s">
        <v>278</v>
      </c>
      <c r="G63" s="17"/>
      <c r="H63"/>
      <c r="I63"/>
    </row>
    <row r="64" spans="1:9" s="1" customFormat="1" x14ac:dyDescent="0.25">
      <c r="A64" s="3"/>
      <c r="C64" s="19"/>
      <c r="D64" s="2"/>
      <c r="F64" s="13" t="s">
        <v>128</v>
      </c>
      <c r="G64" s="17"/>
      <c r="H64"/>
      <c r="I64"/>
    </row>
    <row r="65" spans="1:9" s="1" customFormat="1" x14ac:dyDescent="0.25">
      <c r="A65" s="3"/>
      <c r="C65" s="19"/>
      <c r="D65" s="2"/>
      <c r="F65" s="13" t="s">
        <v>279</v>
      </c>
      <c r="G65" s="17"/>
      <c r="H65"/>
      <c r="I65"/>
    </row>
    <row r="66" spans="1:9" s="1" customFormat="1" x14ac:dyDescent="0.25">
      <c r="A66" s="3"/>
      <c r="C66" s="19"/>
      <c r="D66" s="2"/>
      <c r="F66" s="13" t="s">
        <v>280</v>
      </c>
      <c r="G66" s="17"/>
      <c r="H66"/>
      <c r="I66"/>
    </row>
    <row r="67" spans="1:9" s="1" customFormat="1" x14ac:dyDescent="0.25">
      <c r="A67" s="3"/>
      <c r="D67" s="2"/>
      <c r="F67" s="13" t="s">
        <v>281</v>
      </c>
      <c r="G67" s="17"/>
      <c r="H67"/>
      <c r="I67"/>
    </row>
    <row r="68" spans="1:9" s="1" customFormat="1" x14ac:dyDescent="0.25">
      <c r="A68" s="3"/>
      <c r="D68" s="2"/>
      <c r="G68" s="17"/>
      <c r="H68"/>
      <c r="I68"/>
    </row>
    <row r="69" spans="1:9" s="1" customFormat="1" x14ac:dyDescent="0.25">
      <c r="A69" s="3"/>
      <c r="D69" s="2"/>
      <c r="G69" s="17"/>
      <c r="H69"/>
      <c r="I69"/>
    </row>
    <row r="70" spans="1:9" s="1" customFormat="1" x14ac:dyDescent="0.25">
      <c r="A70" s="3"/>
      <c r="D70" s="2"/>
      <c r="G70" s="17"/>
      <c r="H70"/>
      <c r="I70"/>
    </row>
    <row r="71" spans="1:9" s="1" customFormat="1" x14ac:dyDescent="0.25">
      <c r="A71" s="3"/>
      <c r="D71" s="2"/>
      <c r="G71" s="17"/>
      <c r="H71"/>
      <c r="I71"/>
    </row>
    <row r="72" spans="1:9" s="1" customFormat="1" x14ac:dyDescent="0.25">
      <c r="A72" s="3"/>
      <c r="D72" s="2"/>
      <c r="G72" s="17"/>
      <c r="H72"/>
      <c r="I72"/>
    </row>
    <row r="73" spans="1:9" s="1" customFormat="1" x14ac:dyDescent="0.25">
      <c r="A73" s="3"/>
      <c r="D73" s="2"/>
      <c r="G73" s="17"/>
      <c r="H73"/>
      <c r="I73"/>
    </row>
    <row r="74" spans="1:9" s="1" customFormat="1" x14ac:dyDescent="0.25">
      <c r="A74" s="3"/>
      <c r="D74" s="2"/>
      <c r="G74" s="17"/>
      <c r="H74"/>
      <c r="I74"/>
    </row>
    <row r="75" spans="1:9" s="1" customFormat="1" x14ac:dyDescent="0.25">
      <c r="A75" s="3"/>
      <c r="D75" s="2"/>
      <c r="G75" s="17"/>
      <c r="H75"/>
      <c r="I75"/>
    </row>
    <row r="76" spans="1:9" s="1" customFormat="1" x14ac:dyDescent="0.25">
      <c r="A76" s="3"/>
      <c r="D76" s="2"/>
      <c r="G76" s="17"/>
      <c r="H76"/>
      <c r="I76"/>
    </row>
    <row r="77" spans="1:9" s="1" customFormat="1" x14ac:dyDescent="0.25">
      <c r="A77" s="3"/>
      <c r="D77" s="2"/>
      <c r="G77" s="17"/>
      <c r="H77"/>
      <c r="I77"/>
    </row>
    <row r="78" spans="1:9" s="1" customFormat="1" x14ac:dyDescent="0.25">
      <c r="A78" s="3"/>
      <c r="D78" s="2"/>
      <c r="G78" s="17"/>
      <c r="H78"/>
      <c r="I78"/>
    </row>
    <row r="79" spans="1:9" s="1" customFormat="1" x14ac:dyDescent="0.25">
      <c r="A79" s="3"/>
      <c r="D79" s="2"/>
      <c r="G79" s="17"/>
      <c r="H79"/>
      <c r="I79"/>
    </row>
    <row r="80" spans="1:9" s="1" customFormat="1" x14ac:dyDescent="0.25">
      <c r="A80" s="3"/>
      <c r="D80" s="2"/>
      <c r="G80" s="17"/>
      <c r="H80"/>
      <c r="I80"/>
    </row>
    <row r="81" spans="1:9" s="1" customFormat="1" x14ac:dyDescent="0.25">
      <c r="A81" s="3"/>
      <c r="D81" s="2"/>
      <c r="G81" s="17"/>
      <c r="H81"/>
      <c r="I81"/>
    </row>
    <row r="82" spans="1:9" s="1" customFormat="1" x14ac:dyDescent="0.25">
      <c r="A82" s="3"/>
      <c r="D82" s="2"/>
      <c r="G82" s="17"/>
      <c r="H82"/>
      <c r="I82"/>
    </row>
    <row r="83" spans="1:9" s="1" customFormat="1" x14ac:dyDescent="0.25">
      <c r="A83" s="3"/>
      <c r="D83" s="2"/>
      <c r="G83" s="17"/>
      <c r="H83"/>
      <c r="I83"/>
    </row>
    <row r="84" spans="1:9" s="1" customFormat="1" x14ac:dyDescent="0.25">
      <c r="A84" s="3"/>
      <c r="D84" s="2"/>
      <c r="G84" s="17"/>
      <c r="H84"/>
      <c r="I84"/>
    </row>
    <row r="85" spans="1:9" s="1" customFormat="1" x14ac:dyDescent="0.25">
      <c r="A85" s="3"/>
      <c r="D85" s="2"/>
      <c r="G85" s="17"/>
      <c r="H85"/>
      <c r="I85"/>
    </row>
    <row r="86" spans="1:9" s="1" customFormat="1" x14ac:dyDescent="0.25">
      <c r="A86" s="3"/>
      <c r="D86" s="2"/>
      <c r="G86" s="17"/>
      <c r="H86"/>
      <c r="I86"/>
    </row>
    <row r="87" spans="1:9" s="1" customFormat="1" x14ac:dyDescent="0.25">
      <c r="A87" s="3"/>
      <c r="D87" s="2"/>
      <c r="G87" s="17"/>
      <c r="H87"/>
      <c r="I87"/>
    </row>
  </sheetData>
  <mergeCells count="1">
    <mergeCell ref="B9:D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794EC-F496-4A5F-94E0-C14D6C457D8C}">
  <dimension ref="A6:I87"/>
  <sheetViews>
    <sheetView workbookViewId="0">
      <selection activeCell="D2" sqref="D2"/>
    </sheetView>
  </sheetViews>
  <sheetFormatPr defaultRowHeight="15" x14ac:dyDescent="0.25"/>
  <cols>
    <col min="1" max="1" width="9.140625" style="3"/>
    <col min="2" max="2" width="7.140625" style="1" customWidth="1"/>
    <col min="3" max="3" width="5.85546875" style="1" customWidth="1"/>
    <col min="4" max="4" width="203.7109375" style="2" customWidth="1"/>
    <col min="5" max="5" width="4.140625" style="1" customWidth="1"/>
    <col min="6" max="6" width="141.140625" style="1" customWidth="1"/>
    <col min="7" max="7" width="9.140625" style="17"/>
  </cols>
  <sheetData>
    <row r="6" spans="2:7" s="3" customFormat="1" x14ac:dyDescent="0.25">
      <c r="B6" s="1"/>
      <c r="C6" s="1"/>
      <c r="D6" s="2"/>
      <c r="E6" s="1"/>
      <c r="F6" s="1"/>
      <c r="G6" s="1"/>
    </row>
    <row r="7" spans="2:7" s="3" customFormat="1" x14ac:dyDescent="0.25">
      <c r="B7" s="1"/>
      <c r="C7" s="1"/>
      <c r="D7" s="45" t="s">
        <v>553</v>
      </c>
      <c r="E7" s="1"/>
      <c r="F7" s="1"/>
      <c r="G7" s="1"/>
    </row>
    <row r="8" spans="2:7" s="3" customFormat="1" ht="18" x14ac:dyDescent="0.25">
      <c r="B8" s="4" t="s">
        <v>0</v>
      </c>
      <c r="C8" s="4"/>
      <c r="D8" s="4"/>
      <c r="E8" s="5"/>
      <c r="G8" s="1"/>
    </row>
    <row r="9" spans="2:7" s="3" customFormat="1" ht="143.25" customHeight="1" x14ac:dyDescent="0.25">
      <c r="B9" s="46" t="s">
        <v>552</v>
      </c>
      <c r="C9" s="46"/>
      <c r="D9" s="46"/>
    </row>
    <row r="10" spans="2:7" s="3" customFormat="1" ht="28.5" customHeight="1" x14ac:dyDescent="0.25">
      <c r="B10" s="4" t="s">
        <v>282</v>
      </c>
      <c r="C10" s="4"/>
      <c r="D10" s="6"/>
      <c r="E10" s="6"/>
      <c r="G10" s="1"/>
    </row>
    <row r="11" spans="2:7" s="3" customFormat="1" x14ac:dyDescent="0.25">
      <c r="B11" s="1"/>
      <c r="C11" s="1"/>
      <c r="D11" s="2"/>
      <c r="E11" s="1"/>
      <c r="G11" s="1"/>
    </row>
    <row r="12" spans="2:7" s="3" customFormat="1" ht="28.5" customHeight="1" x14ac:dyDescent="0.25">
      <c r="B12" s="7" t="s">
        <v>2</v>
      </c>
      <c r="C12" s="8" t="s">
        <v>3</v>
      </c>
      <c r="D12" s="9" t="s">
        <v>4</v>
      </c>
      <c r="E12" s="1"/>
      <c r="F12" s="9" t="s">
        <v>283</v>
      </c>
      <c r="G12" s="1"/>
    </row>
    <row r="13" spans="2:7" x14ac:dyDescent="0.25">
      <c r="B13" s="10" t="s">
        <v>6</v>
      </c>
      <c r="C13" s="11" t="s">
        <v>6</v>
      </c>
      <c r="D13" s="30" t="s">
        <v>539</v>
      </c>
      <c r="F13" s="30" t="str">
        <f>C13&amp;"  Wykaz danych z harmonogramu z zaplanowanych, trwających i zakończonych zabiegów"</f>
        <v>1.  Wykaz danych z harmonogramu z zaplanowanych, trwających i zakończonych zabiegów</v>
      </c>
      <c r="G13" s="12" t="s">
        <v>8</v>
      </c>
    </row>
    <row r="14" spans="2:7" x14ac:dyDescent="0.25">
      <c r="B14" s="10" t="s">
        <v>9</v>
      </c>
      <c r="C14" s="11"/>
      <c r="D14" s="13" t="s">
        <v>284</v>
      </c>
      <c r="F14" s="13" t="s">
        <v>285</v>
      </c>
      <c r="G14" s="14">
        <v>8</v>
      </c>
    </row>
    <row r="15" spans="2:7" x14ac:dyDescent="0.25">
      <c r="B15" s="10" t="s">
        <v>12</v>
      </c>
      <c r="C15" s="11"/>
      <c r="D15" s="13" t="str">
        <f>C37&amp;"Podgląd w układzie tabelarycznym ze wskazaniem czasookresu (domyślnie wykaz chronologiczny) lub kalendarzowym (rok, miesiąc, dzień, godziny w skali minutowej)"</f>
        <v>Podgląd w układzie tabelarycznym ze wskazaniem czasookresu (domyślnie wykaz chronologiczny) lub kalendarzowym (rok, miesiąc, dzień, godziny w skali minutowej)</v>
      </c>
      <c r="F15" s="13" t="s">
        <v>286</v>
      </c>
      <c r="G15" s="14">
        <v>8</v>
      </c>
    </row>
    <row r="16" spans="2:7" x14ac:dyDescent="0.25">
      <c r="B16" s="10" t="s">
        <v>15</v>
      </c>
      <c r="C16" s="11"/>
      <c r="D16" s="13" t="s">
        <v>287</v>
      </c>
      <c r="F16" s="13" t="s">
        <v>288</v>
      </c>
    </row>
    <row r="17" spans="2:6" x14ac:dyDescent="0.25">
      <c r="B17" s="10" t="s">
        <v>17</v>
      </c>
      <c r="C17" s="11"/>
      <c r="D17" s="13" t="s">
        <v>289</v>
      </c>
      <c r="F17" s="13" t="s">
        <v>290</v>
      </c>
    </row>
    <row r="18" spans="2:6" x14ac:dyDescent="0.25">
      <c r="B18" s="10" t="s">
        <v>19</v>
      </c>
      <c r="C18" s="11"/>
      <c r="D18" s="13" t="s">
        <v>291</v>
      </c>
      <c r="F18" s="13" t="s">
        <v>292</v>
      </c>
    </row>
    <row r="19" spans="2:6" x14ac:dyDescent="0.25">
      <c r="B19" s="10" t="s">
        <v>21</v>
      </c>
      <c r="D19" s="13" t="s">
        <v>293</v>
      </c>
      <c r="F19" s="13" t="s">
        <v>294</v>
      </c>
    </row>
    <row r="20" spans="2:6" x14ac:dyDescent="0.25">
      <c r="B20" s="10" t="s">
        <v>24</v>
      </c>
      <c r="C20" s="11"/>
      <c r="D20" s="13" t="s">
        <v>295</v>
      </c>
      <c r="F20" s="13" t="s">
        <v>296</v>
      </c>
    </row>
    <row r="21" spans="2:6" x14ac:dyDescent="0.25">
      <c r="B21" s="10" t="s">
        <v>27</v>
      </c>
      <c r="C21" s="11" t="s">
        <v>9</v>
      </c>
      <c r="D21" s="34" t="s">
        <v>297</v>
      </c>
      <c r="F21" s="13" t="s">
        <v>298</v>
      </c>
    </row>
    <row r="22" spans="2:6" x14ac:dyDescent="0.25">
      <c r="B22" s="10" t="s">
        <v>30</v>
      </c>
      <c r="C22" s="11"/>
      <c r="D22" s="13" t="s">
        <v>299</v>
      </c>
      <c r="F22" s="13" t="s">
        <v>300</v>
      </c>
    </row>
    <row r="23" spans="2:6" x14ac:dyDescent="0.25">
      <c r="B23" s="10" t="s">
        <v>33</v>
      </c>
      <c r="C23" s="11"/>
      <c r="D23" s="2" t="s">
        <v>301</v>
      </c>
      <c r="F23" s="13" t="s">
        <v>156</v>
      </c>
    </row>
    <row r="24" spans="2:6" x14ac:dyDescent="0.25">
      <c r="B24" s="10" t="s">
        <v>36</v>
      </c>
      <c r="C24" s="11"/>
      <c r="D24" s="13" t="s">
        <v>302</v>
      </c>
      <c r="F24" s="13" t="s">
        <v>303</v>
      </c>
    </row>
    <row r="25" spans="2:6" x14ac:dyDescent="0.25">
      <c r="B25" s="10" t="s">
        <v>38</v>
      </c>
      <c r="C25" s="11"/>
      <c r="D25" s="13" t="s">
        <v>304</v>
      </c>
      <c r="F25" s="13" t="s">
        <v>305</v>
      </c>
    </row>
    <row r="26" spans="2:6" x14ac:dyDescent="0.25">
      <c r="B26" s="10" t="s">
        <v>40</v>
      </c>
      <c r="D26" s="13" t="s">
        <v>306</v>
      </c>
      <c r="F26" s="13" t="s">
        <v>307</v>
      </c>
    </row>
    <row r="27" spans="2:6" x14ac:dyDescent="0.25">
      <c r="B27" s="10" t="s">
        <v>42</v>
      </c>
      <c r="C27" s="11"/>
      <c r="D27" s="13" t="s">
        <v>308</v>
      </c>
      <c r="F27" s="13" t="s">
        <v>309</v>
      </c>
    </row>
    <row r="28" spans="2:6" x14ac:dyDescent="0.25">
      <c r="B28" s="10" t="s">
        <v>45</v>
      </c>
      <c r="C28" s="11"/>
      <c r="D28" s="13" t="s">
        <v>310</v>
      </c>
      <c r="F28" s="13" t="s">
        <v>311</v>
      </c>
    </row>
    <row r="29" spans="2:6" x14ac:dyDescent="0.25">
      <c r="B29" s="10" t="s">
        <v>48</v>
      </c>
      <c r="C29" s="11" t="s">
        <v>12</v>
      </c>
      <c r="D29" s="35" t="s">
        <v>312</v>
      </c>
      <c r="F29" s="13" t="s">
        <v>313</v>
      </c>
    </row>
    <row r="30" spans="2:6" x14ac:dyDescent="0.25">
      <c r="B30" s="10" t="s">
        <v>51</v>
      </c>
      <c r="C30" s="23"/>
      <c r="D30" s="13" t="s">
        <v>314</v>
      </c>
      <c r="F30" s="13" t="s">
        <v>315</v>
      </c>
    </row>
    <row r="31" spans="2:6" x14ac:dyDescent="0.25">
      <c r="B31" s="10" t="s">
        <v>53</v>
      </c>
      <c r="C31" s="11"/>
      <c r="D31" s="13" t="s">
        <v>316</v>
      </c>
      <c r="F31" s="13" t="s">
        <v>317</v>
      </c>
    </row>
    <row r="32" spans="2:6" x14ac:dyDescent="0.25">
      <c r="B32" s="10" t="s">
        <v>55</v>
      </c>
      <c r="C32" s="11"/>
      <c r="D32" s="13" t="s">
        <v>318</v>
      </c>
      <c r="F32" s="13" t="s">
        <v>540</v>
      </c>
    </row>
    <row r="33" spans="1:6" x14ac:dyDescent="0.25">
      <c r="B33" s="10" t="s">
        <v>58</v>
      </c>
      <c r="C33" s="11"/>
      <c r="D33" s="13" t="s">
        <v>319</v>
      </c>
    </row>
    <row r="34" spans="1:6" x14ac:dyDescent="0.25">
      <c r="B34" s="10" t="s">
        <v>61</v>
      </c>
      <c r="C34" s="11"/>
      <c r="D34" s="13" t="s">
        <v>320</v>
      </c>
      <c r="F34" s="34" t="str">
        <f>C21&amp;" Dane podglądu znieczulenia pacjenta"</f>
        <v>2. Dane podglądu znieczulenia pacjenta</v>
      </c>
    </row>
    <row r="35" spans="1:6" x14ac:dyDescent="0.25">
      <c r="B35" s="10" t="s">
        <v>64</v>
      </c>
      <c r="C35" s="11"/>
      <c r="D35" s="13" t="s">
        <v>321</v>
      </c>
      <c r="F35" s="13" t="s">
        <v>322</v>
      </c>
    </row>
    <row r="36" spans="1:6" x14ac:dyDescent="0.25">
      <c r="B36" s="10" t="s">
        <v>66</v>
      </c>
      <c r="C36" s="11"/>
      <c r="D36" s="13" t="s">
        <v>323</v>
      </c>
      <c r="F36" s="13" t="s">
        <v>324</v>
      </c>
    </row>
    <row r="37" spans="1:6" x14ac:dyDescent="0.25">
      <c r="B37" s="10" t="s">
        <v>68</v>
      </c>
      <c r="C37" s="11"/>
      <c r="D37" s="13" t="s">
        <v>325</v>
      </c>
      <c r="F37" s="13" t="s">
        <v>541</v>
      </c>
    </row>
    <row r="38" spans="1:6" x14ac:dyDescent="0.25">
      <c r="A38" s="19"/>
      <c r="B38" s="10" t="s">
        <v>71</v>
      </c>
      <c r="C38" s="11"/>
      <c r="D38" s="13" t="s">
        <v>326</v>
      </c>
      <c r="F38" s="13" t="s">
        <v>542</v>
      </c>
    </row>
    <row r="39" spans="1:6" x14ac:dyDescent="0.25">
      <c r="B39" s="10" t="s">
        <v>73</v>
      </c>
      <c r="C39" s="11"/>
      <c r="D39" s="13" t="s">
        <v>327</v>
      </c>
      <c r="F39" s="13" t="s">
        <v>543</v>
      </c>
    </row>
    <row r="40" spans="1:6" x14ac:dyDescent="0.25">
      <c r="C40" s="19"/>
      <c r="F40" s="13" t="s">
        <v>544</v>
      </c>
    </row>
    <row r="41" spans="1:6" x14ac:dyDescent="0.25">
      <c r="C41" s="19"/>
      <c r="F41" s="13" t="s">
        <v>545</v>
      </c>
    </row>
    <row r="42" spans="1:6" x14ac:dyDescent="0.25">
      <c r="C42" s="19"/>
      <c r="F42" s="13" t="s">
        <v>546</v>
      </c>
    </row>
    <row r="43" spans="1:6" x14ac:dyDescent="0.25">
      <c r="C43" s="19"/>
      <c r="F43" s="13" t="s">
        <v>547</v>
      </c>
    </row>
    <row r="44" spans="1:6" x14ac:dyDescent="0.25">
      <c r="C44" s="19"/>
      <c r="F44" s="13" t="s">
        <v>548</v>
      </c>
    </row>
    <row r="45" spans="1:6" x14ac:dyDescent="0.25">
      <c r="C45" s="19"/>
      <c r="F45" s="13" t="s">
        <v>328</v>
      </c>
    </row>
    <row r="46" spans="1:6" x14ac:dyDescent="0.25">
      <c r="C46" s="19"/>
      <c r="F46" s="13" t="s">
        <v>329</v>
      </c>
    </row>
    <row r="47" spans="1:6" x14ac:dyDescent="0.25">
      <c r="C47" s="19"/>
    </row>
    <row r="48" spans="1:6" x14ac:dyDescent="0.25">
      <c r="C48" s="19"/>
      <c r="F48" s="35" t="str">
        <f>C29&amp;" Dane pacjenta dla przypadku"</f>
        <v>3. Dane pacjenta dla przypadku</v>
      </c>
    </row>
    <row r="49" spans="1:9" x14ac:dyDescent="0.25">
      <c r="C49" s="19"/>
      <c r="F49" s="13" t="s">
        <v>330</v>
      </c>
    </row>
    <row r="50" spans="1:9" x14ac:dyDescent="0.25">
      <c r="C50" s="19"/>
      <c r="F50" s="13" t="s">
        <v>331</v>
      </c>
    </row>
    <row r="51" spans="1:9" x14ac:dyDescent="0.25">
      <c r="C51" s="19"/>
      <c r="F51" s="13" t="s">
        <v>332</v>
      </c>
    </row>
    <row r="52" spans="1:9" x14ac:dyDescent="0.25">
      <c r="C52" s="19"/>
      <c r="F52" s="13" t="s">
        <v>333</v>
      </c>
    </row>
    <row r="53" spans="1:9" x14ac:dyDescent="0.25">
      <c r="C53" s="19"/>
      <c r="F53" s="13" t="s">
        <v>334</v>
      </c>
    </row>
    <row r="54" spans="1:9" x14ac:dyDescent="0.25">
      <c r="C54" s="19"/>
      <c r="F54" s="13" t="s">
        <v>335</v>
      </c>
    </row>
    <row r="55" spans="1:9" x14ac:dyDescent="0.25">
      <c r="C55" s="19"/>
      <c r="F55" s="13" t="s">
        <v>336</v>
      </c>
    </row>
    <row r="56" spans="1:9" x14ac:dyDescent="0.25">
      <c r="C56" s="19"/>
    </row>
    <row r="57" spans="1:9" s="1" customFormat="1" x14ac:dyDescent="0.25">
      <c r="A57" s="3"/>
      <c r="C57" s="19"/>
      <c r="D57" s="2"/>
      <c r="G57" s="17"/>
      <c r="H57"/>
      <c r="I57"/>
    </row>
    <row r="58" spans="1:9" s="1" customFormat="1" x14ac:dyDescent="0.25">
      <c r="A58" s="3"/>
      <c r="C58" s="19"/>
      <c r="D58" s="2"/>
      <c r="G58" s="17"/>
      <c r="H58"/>
      <c r="I58"/>
    </row>
    <row r="59" spans="1:9" s="1" customFormat="1" x14ac:dyDescent="0.25">
      <c r="A59" s="3"/>
      <c r="C59" s="19"/>
      <c r="D59" s="2"/>
      <c r="G59" s="17"/>
      <c r="H59"/>
      <c r="I59"/>
    </row>
    <row r="60" spans="1:9" s="1" customFormat="1" x14ac:dyDescent="0.25">
      <c r="A60" s="3"/>
      <c r="C60" s="19"/>
      <c r="D60" s="2"/>
      <c r="G60" s="17"/>
      <c r="H60"/>
      <c r="I60"/>
    </row>
    <row r="61" spans="1:9" s="1" customFormat="1" x14ac:dyDescent="0.25">
      <c r="A61" s="3"/>
      <c r="C61" s="19"/>
      <c r="D61" s="2"/>
      <c r="G61" s="17"/>
      <c r="H61"/>
      <c r="I61"/>
    </row>
    <row r="62" spans="1:9" s="1" customFormat="1" x14ac:dyDescent="0.25">
      <c r="A62" s="3"/>
      <c r="C62" s="19"/>
      <c r="D62" s="2"/>
      <c r="G62" s="17"/>
      <c r="H62"/>
      <c r="I62"/>
    </row>
    <row r="63" spans="1:9" s="1" customFormat="1" x14ac:dyDescent="0.25">
      <c r="A63" s="3"/>
      <c r="C63" s="19"/>
      <c r="D63" s="2"/>
      <c r="G63" s="17"/>
      <c r="H63"/>
      <c r="I63"/>
    </row>
    <row r="64" spans="1:9" s="1" customFormat="1" x14ac:dyDescent="0.25">
      <c r="A64" s="3"/>
      <c r="C64" s="19"/>
      <c r="D64" s="2"/>
      <c r="G64" s="17"/>
      <c r="H64"/>
      <c r="I64"/>
    </row>
    <row r="65" spans="1:9" s="1" customFormat="1" x14ac:dyDescent="0.25">
      <c r="A65" s="3"/>
      <c r="C65" s="19"/>
      <c r="D65" s="2"/>
      <c r="G65" s="17"/>
      <c r="H65"/>
      <c r="I65"/>
    </row>
    <row r="66" spans="1:9" s="1" customFormat="1" x14ac:dyDescent="0.25">
      <c r="A66" s="3"/>
      <c r="D66" s="2"/>
      <c r="G66" s="17"/>
      <c r="H66"/>
      <c r="I66"/>
    </row>
    <row r="67" spans="1:9" s="1" customFormat="1" x14ac:dyDescent="0.25">
      <c r="A67" s="3"/>
      <c r="D67" s="2"/>
      <c r="G67" s="17"/>
      <c r="H67"/>
      <c r="I67"/>
    </row>
    <row r="68" spans="1:9" s="1" customFormat="1" x14ac:dyDescent="0.25">
      <c r="A68" s="3"/>
      <c r="D68" s="2"/>
      <c r="G68" s="17"/>
      <c r="H68"/>
      <c r="I68"/>
    </row>
    <row r="69" spans="1:9" s="1" customFormat="1" x14ac:dyDescent="0.25">
      <c r="A69" s="3"/>
      <c r="D69" s="2"/>
      <c r="G69" s="17"/>
      <c r="H69"/>
      <c r="I69"/>
    </row>
    <row r="70" spans="1:9" s="1" customFormat="1" x14ac:dyDescent="0.25">
      <c r="A70" s="3"/>
      <c r="D70" s="2"/>
      <c r="G70" s="17"/>
      <c r="H70"/>
      <c r="I70"/>
    </row>
    <row r="71" spans="1:9" s="1" customFormat="1" x14ac:dyDescent="0.25">
      <c r="A71" s="3"/>
      <c r="D71" s="2"/>
      <c r="G71" s="17"/>
      <c r="H71"/>
      <c r="I71"/>
    </row>
    <row r="72" spans="1:9" s="1" customFormat="1" x14ac:dyDescent="0.25">
      <c r="A72" s="3"/>
      <c r="D72" s="2"/>
      <c r="G72" s="17"/>
      <c r="H72"/>
      <c r="I72"/>
    </row>
    <row r="73" spans="1:9" s="1" customFormat="1" x14ac:dyDescent="0.25">
      <c r="A73" s="3"/>
      <c r="D73" s="2"/>
      <c r="G73" s="17"/>
      <c r="H73"/>
      <c r="I73"/>
    </row>
    <row r="74" spans="1:9" s="1" customFormat="1" x14ac:dyDescent="0.25">
      <c r="A74" s="3"/>
      <c r="D74" s="2"/>
      <c r="G74" s="17"/>
      <c r="H74"/>
      <c r="I74"/>
    </row>
    <row r="75" spans="1:9" s="1" customFormat="1" x14ac:dyDescent="0.25">
      <c r="A75" s="3"/>
      <c r="D75" s="2"/>
      <c r="G75" s="17"/>
      <c r="H75"/>
      <c r="I75"/>
    </row>
    <row r="76" spans="1:9" s="1" customFormat="1" x14ac:dyDescent="0.25">
      <c r="A76" s="3"/>
      <c r="D76" s="2"/>
      <c r="G76" s="17"/>
      <c r="H76"/>
      <c r="I76"/>
    </row>
    <row r="77" spans="1:9" s="1" customFormat="1" x14ac:dyDescent="0.25">
      <c r="A77" s="3"/>
      <c r="D77" s="2"/>
      <c r="G77" s="17"/>
      <c r="H77"/>
      <c r="I77"/>
    </row>
    <row r="78" spans="1:9" s="1" customFormat="1" x14ac:dyDescent="0.25">
      <c r="A78" s="3"/>
      <c r="D78" s="2"/>
      <c r="G78" s="17"/>
      <c r="H78"/>
      <c r="I78"/>
    </row>
    <row r="79" spans="1:9" s="1" customFormat="1" x14ac:dyDescent="0.25">
      <c r="A79" s="3"/>
      <c r="D79" s="2"/>
      <c r="G79" s="17"/>
      <c r="H79"/>
      <c r="I79"/>
    </row>
    <row r="80" spans="1:9" s="1" customFormat="1" x14ac:dyDescent="0.25">
      <c r="A80" s="3"/>
      <c r="D80" s="2"/>
      <c r="G80" s="17"/>
      <c r="H80"/>
      <c r="I80"/>
    </row>
    <row r="81" spans="1:9" s="1" customFormat="1" x14ac:dyDescent="0.25">
      <c r="A81" s="3"/>
      <c r="D81" s="2"/>
      <c r="G81" s="17"/>
      <c r="H81"/>
      <c r="I81"/>
    </row>
    <row r="82" spans="1:9" s="1" customFormat="1" x14ac:dyDescent="0.25">
      <c r="A82" s="3"/>
      <c r="D82" s="2"/>
      <c r="G82" s="17"/>
      <c r="H82"/>
      <c r="I82"/>
    </row>
    <row r="83" spans="1:9" s="1" customFormat="1" x14ac:dyDescent="0.25">
      <c r="A83" s="3"/>
      <c r="D83" s="2"/>
      <c r="G83" s="17"/>
      <c r="H83"/>
      <c r="I83"/>
    </row>
    <row r="84" spans="1:9" s="1" customFormat="1" x14ac:dyDescent="0.25">
      <c r="A84" s="3"/>
      <c r="D84" s="2"/>
      <c r="G84" s="17"/>
      <c r="H84"/>
      <c r="I84"/>
    </row>
    <row r="85" spans="1:9" s="1" customFormat="1" x14ac:dyDescent="0.25">
      <c r="A85" s="3"/>
      <c r="D85" s="2"/>
      <c r="G85" s="17"/>
      <c r="H85"/>
      <c r="I85"/>
    </row>
    <row r="86" spans="1:9" s="1" customFormat="1" x14ac:dyDescent="0.25">
      <c r="A86" s="3"/>
      <c r="D86" s="2"/>
      <c r="G86" s="17"/>
      <c r="H86"/>
      <c r="I86"/>
    </row>
    <row r="87" spans="1:9" s="1" customFormat="1" x14ac:dyDescent="0.25">
      <c r="A87" s="3"/>
      <c r="D87" s="2"/>
      <c r="G87" s="17"/>
      <c r="H87"/>
      <c r="I87"/>
    </row>
  </sheetData>
  <mergeCells count="1">
    <mergeCell ref="B9:D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684D7-3B49-4988-9BC9-B4E4A20F07E5}">
  <dimension ref="A6:G89"/>
  <sheetViews>
    <sheetView zoomScaleNormal="100" workbookViewId="0">
      <selection activeCell="D2" sqref="D2"/>
    </sheetView>
  </sheetViews>
  <sheetFormatPr defaultRowHeight="15" x14ac:dyDescent="0.25"/>
  <cols>
    <col min="1" max="1" width="9.140625" style="3"/>
    <col min="2" max="2" width="7.140625" style="1" customWidth="1"/>
    <col min="3" max="3" width="5.85546875" style="1" customWidth="1"/>
    <col min="4" max="4" width="191.28515625" style="2" customWidth="1"/>
    <col min="5" max="5" width="4.140625" style="1" customWidth="1"/>
    <col min="6" max="6" width="149" style="29" customWidth="1"/>
  </cols>
  <sheetData>
    <row r="6" spans="2:6" s="3" customFormat="1" x14ac:dyDescent="0.25">
      <c r="B6" s="1"/>
      <c r="C6" s="1"/>
      <c r="D6" s="2"/>
      <c r="E6" s="1"/>
      <c r="F6" s="2"/>
    </row>
    <row r="7" spans="2:6" s="3" customFormat="1" x14ac:dyDescent="0.25">
      <c r="B7" s="1"/>
      <c r="C7" s="1"/>
      <c r="D7" s="45" t="s">
        <v>553</v>
      </c>
      <c r="E7" s="1"/>
      <c r="F7" s="2"/>
    </row>
    <row r="8" spans="2:6" s="3" customFormat="1" ht="18" x14ac:dyDescent="0.25">
      <c r="B8" s="4" t="s">
        <v>0</v>
      </c>
      <c r="C8" s="4"/>
      <c r="D8" s="4"/>
      <c r="E8" s="5"/>
      <c r="F8" s="2"/>
    </row>
    <row r="9" spans="2:6" s="3" customFormat="1" ht="143.25" customHeight="1" x14ac:dyDescent="0.25">
      <c r="B9" s="46" t="s">
        <v>552</v>
      </c>
      <c r="C9" s="46"/>
      <c r="D9" s="46"/>
    </row>
    <row r="10" spans="2:6" s="3" customFormat="1" ht="28.5" customHeight="1" x14ac:dyDescent="0.25">
      <c r="B10" s="4" t="s">
        <v>337</v>
      </c>
      <c r="C10" s="4"/>
      <c r="D10" s="6"/>
      <c r="E10" s="6"/>
      <c r="F10" s="2"/>
    </row>
    <row r="11" spans="2:6" s="3" customFormat="1" x14ac:dyDescent="0.25">
      <c r="B11" s="1"/>
      <c r="C11" s="1"/>
      <c r="D11" s="2"/>
      <c r="E11" s="1"/>
      <c r="F11" s="2"/>
    </row>
    <row r="12" spans="2:6" s="3" customFormat="1" ht="28.5" customHeight="1" x14ac:dyDescent="0.25">
      <c r="B12" s="7" t="s">
        <v>2</v>
      </c>
      <c r="C12" s="8" t="s">
        <v>3</v>
      </c>
      <c r="D12" s="9" t="s">
        <v>4</v>
      </c>
      <c r="E12" s="1"/>
      <c r="F12" s="9" t="s">
        <v>283</v>
      </c>
    </row>
    <row r="13" spans="2:6" x14ac:dyDescent="0.25">
      <c r="B13" s="10" t="s">
        <v>6</v>
      </c>
      <c r="C13" s="11" t="s">
        <v>6</v>
      </c>
      <c r="D13" s="37" t="s">
        <v>338</v>
      </c>
      <c r="F13" s="37" t="str">
        <f>C13&amp;" Zbiór rodzajowy urządzeń medycznych"</f>
        <v>1. Zbiór rodzajowy urządzeń medycznych</v>
      </c>
    </row>
    <row r="14" spans="2:6" x14ac:dyDescent="0.25">
      <c r="B14" s="10" t="s">
        <v>9</v>
      </c>
      <c r="C14" s="11" t="s">
        <v>9</v>
      </c>
      <c r="D14" s="38" t="s">
        <v>339</v>
      </c>
      <c r="F14" s="39" t="s">
        <v>340</v>
      </c>
    </row>
    <row r="15" spans="2:6" x14ac:dyDescent="0.25">
      <c r="B15" s="10" t="s">
        <v>12</v>
      </c>
      <c r="C15" s="11" t="s">
        <v>12</v>
      </c>
      <c r="D15" s="40" t="s">
        <v>341</v>
      </c>
      <c r="F15" s="39" t="s">
        <v>342</v>
      </c>
    </row>
    <row r="16" spans="2:6" x14ac:dyDescent="0.25">
      <c r="B16" s="10" t="s">
        <v>15</v>
      </c>
      <c r="C16" s="11"/>
      <c r="D16" s="13" t="s">
        <v>343</v>
      </c>
      <c r="F16" s="39" t="s">
        <v>344</v>
      </c>
    </row>
    <row r="17" spans="2:6" x14ac:dyDescent="0.25">
      <c r="B17" s="10" t="s">
        <v>17</v>
      </c>
      <c r="C17" s="11"/>
      <c r="D17" s="13" t="s">
        <v>345</v>
      </c>
      <c r="F17" s="39" t="s">
        <v>346</v>
      </c>
    </row>
    <row r="18" spans="2:6" x14ac:dyDescent="0.25">
      <c r="B18" s="10" t="s">
        <v>19</v>
      </c>
      <c r="C18" s="11"/>
      <c r="D18" s="13" t="s">
        <v>347</v>
      </c>
      <c r="E18" s="19"/>
    </row>
    <row r="19" spans="2:6" x14ac:dyDescent="0.25">
      <c r="B19" s="10" t="s">
        <v>21</v>
      </c>
      <c r="C19" s="11"/>
      <c r="D19" s="13" t="s">
        <v>348</v>
      </c>
      <c r="E19" s="19"/>
      <c r="F19" s="38" t="str">
        <f>C14&amp;" Zbiór rodzajowy danych medycznych"</f>
        <v>2. Zbiór rodzajowy danych medycznych</v>
      </c>
    </row>
    <row r="20" spans="2:6" x14ac:dyDescent="0.25">
      <c r="B20" s="10" t="s">
        <v>24</v>
      </c>
      <c r="C20" s="11"/>
      <c r="D20" s="13" t="s">
        <v>349</v>
      </c>
      <c r="E20" s="19"/>
      <c r="F20" s="39" t="s">
        <v>350</v>
      </c>
    </row>
    <row r="21" spans="2:6" x14ac:dyDescent="0.25">
      <c r="B21" s="10" t="s">
        <v>27</v>
      </c>
      <c r="C21" s="11"/>
      <c r="D21" s="13" t="s">
        <v>351</v>
      </c>
      <c r="E21" s="19"/>
      <c r="F21" s="39" t="s">
        <v>352</v>
      </c>
    </row>
    <row r="22" spans="2:6" x14ac:dyDescent="0.25">
      <c r="B22" s="10" t="s">
        <v>30</v>
      </c>
      <c r="C22" s="11"/>
      <c r="D22" s="13" t="s">
        <v>353</v>
      </c>
      <c r="E22" s="19"/>
      <c r="F22" s="39" t="s">
        <v>354</v>
      </c>
    </row>
    <row r="23" spans="2:6" x14ac:dyDescent="0.25">
      <c r="B23" s="10" t="s">
        <v>33</v>
      </c>
      <c r="C23" s="11"/>
      <c r="D23" s="13" t="s">
        <v>355</v>
      </c>
      <c r="E23" s="19"/>
      <c r="F23" s="39" t="s">
        <v>356</v>
      </c>
    </row>
    <row r="24" spans="2:6" x14ac:dyDescent="0.25">
      <c r="B24" s="10" t="s">
        <v>36</v>
      </c>
      <c r="C24" s="11"/>
      <c r="D24" s="13" t="s">
        <v>357</v>
      </c>
      <c r="E24" s="19"/>
      <c r="F24" s="39" t="s">
        <v>358</v>
      </c>
    </row>
    <row r="25" spans="2:6" x14ac:dyDescent="0.25">
      <c r="B25" s="10" t="s">
        <v>38</v>
      </c>
      <c r="C25" s="11"/>
      <c r="D25" s="13" t="s">
        <v>359</v>
      </c>
      <c r="E25" s="19"/>
      <c r="F25" s="41" t="s">
        <v>360</v>
      </c>
    </row>
    <row r="26" spans="2:6" x14ac:dyDescent="0.25">
      <c r="B26" s="10" t="s">
        <v>40</v>
      </c>
      <c r="C26" s="11"/>
      <c r="D26" s="13" t="s">
        <v>361</v>
      </c>
      <c r="E26" s="19"/>
      <c r="F26" s="41" t="s">
        <v>362</v>
      </c>
    </row>
    <row r="27" spans="2:6" x14ac:dyDescent="0.25">
      <c r="B27" s="10" t="s">
        <v>42</v>
      </c>
      <c r="C27" s="11"/>
      <c r="D27" s="13" t="s">
        <v>549</v>
      </c>
      <c r="E27" s="19"/>
      <c r="F27" s="41" t="s">
        <v>363</v>
      </c>
    </row>
    <row r="28" spans="2:6" ht="16.5" customHeight="1" x14ac:dyDescent="0.25">
      <c r="B28" s="10" t="s">
        <v>45</v>
      </c>
      <c r="C28" s="11"/>
      <c r="D28" s="13" t="s">
        <v>364</v>
      </c>
      <c r="E28" s="19"/>
      <c r="F28" s="41" t="s">
        <v>365</v>
      </c>
    </row>
    <row r="29" spans="2:6" x14ac:dyDescent="0.25">
      <c r="B29" s="10" t="s">
        <v>48</v>
      </c>
      <c r="C29" s="11"/>
      <c r="D29" s="13" t="s">
        <v>366</v>
      </c>
      <c r="E29" s="19"/>
      <c r="F29" s="41" t="s">
        <v>367</v>
      </c>
    </row>
    <row r="30" spans="2:6" x14ac:dyDescent="0.25">
      <c r="B30" s="10" t="s">
        <v>51</v>
      </c>
      <c r="C30" s="23"/>
      <c r="D30" s="13" t="s">
        <v>368</v>
      </c>
      <c r="E30" s="19"/>
      <c r="F30" s="41" t="s">
        <v>369</v>
      </c>
    </row>
    <row r="31" spans="2:6" x14ac:dyDescent="0.25">
      <c r="B31" s="10" t="s">
        <v>53</v>
      </c>
      <c r="C31" s="11"/>
      <c r="D31" s="13" t="s">
        <v>370</v>
      </c>
      <c r="E31" s="19"/>
      <c r="F31" s="41" t="s">
        <v>371</v>
      </c>
    </row>
    <row r="32" spans="2:6" x14ac:dyDescent="0.25">
      <c r="C32" s="19"/>
      <c r="E32" s="19"/>
      <c r="F32" s="41" t="s">
        <v>372</v>
      </c>
    </row>
    <row r="33" spans="1:6" x14ac:dyDescent="0.25">
      <c r="C33" s="19"/>
      <c r="E33" s="19"/>
      <c r="F33" s="39" t="s">
        <v>373</v>
      </c>
    </row>
    <row r="34" spans="1:6" x14ac:dyDescent="0.25">
      <c r="C34" s="19"/>
      <c r="E34" s="19"/>
      <c r="F34" s="39" t="s">
        <v>374</v>
      </c>
    </row>
    <row r="35" spans="1:6" x14ac:dyDescent="0.25">
      <c r="C35" s="19"/>
      <c r="E35" s="19"/>
      <c r="F35" s="39" t="s">
        <v>375</v>
      </c>
    </row>
    <row r="36" spans="1:6" x14ac:dyDescent="0.25">
      <c r="C36" s="19"/>
      <c r="E36" s="19"/>
      <c r="F36" s="39" t="s">
        <v>376</v>
      </c>
    </row>
    <row r="37" spans="1:6" x14ac:dyDescent="0.25">
      <c r="C37" s="19"/>
      <c r="E37" s="19"/>
      <c r="F37" s="39" t="s">
        <v>377</v>
      </c>
    </row>
    <row r="38" spans="1:6" x14ac:dyDescent="0.25">
      <c r="A38" s="19"/>
      <c r="C38" s="19"/>
      <c r="E38" s="19"/>
      <c r="F38" s="39" t="s">
        <v>550</v>
      </c>
    </row>
    <row r="39" spans="1:6" x14ac:dyDescent="0.25">
      <c r="C39" s="19"/>
      <c r="E39" s="19"/>
      <c r="F39" s="39" t="s">
        <v>378</v>
      </c>
    </row>
    <row r="40" spans="1:6" x14ac:dyDescent="0.25">
      <c r="C40" s="19"/>
      <c r="E40" s="19"/>
    </row>
    <row r="41" spans="1:6" x14ac:dyDescent="0.25">
      <c r="C41" s="19"/>
      <c r="E41" s="19"/>
      <c r="F41" s="40" t="str">
        <f>C15&amp;" Parametry artefaktów"</f>
        <v>3. Parametry artefaktów</v>
      </c>
    </row>
    <row r="42" spans="1:6" x14ac:dyDescent="0.25">
      <c r="C42" s="19"/>
      <c r="E42" s="19"/>
      <c r="F42" s="39" t="s">
        <v>379</v>
      </c>
    </row>
    <row r="43" spans="1:6" x14ac:dyDescent="0.25">
      <c r="C43" s="19"/>
      <c r="E43" s="19"/>
      <c r="F43" s="39" t="s">
        <v>380</v>
      </c>
    </row>
    <row r="44" spans="1:6" x14ac:dyDescent="0.25">
      <c r="C44" s="19"/>
      <c r="E44" s="19"/>
      <c r="F44" s="39" t="s">
        <v>537</v>
      </c>
    </row>
    <row r="45" spans="1:6" x14ac:dyDescent="0.25">
      <c r="C45" s="19"/>
      <c r="E45" s="19"/>
      <c r="F45" s="39" t="s">
        <v>381</v>
      </c>
    </row>
    <row r="46" spans="1:6" x14ac:dyDescent="0.25">
      <c r="C46" s="19"/>
      <c r="E46" s="19"/>
      <c r="F46" s="39" t="s">
        <v>382</v>
      </c>
    </row>
    <row r="47" spans="1:6" x14ac:dyDescent="0.25">
      <c r="C47" s="19"/>
      <c r="E47" s="19"/>
    </row>
    <row r="48" spans="1:6" x14ac:dyDescent="0.25">
      <c r="C48" s="19"/>
      <c r="E48" s="19"/>
    </row>
    <row r="49" spans="1:7" x14ac:dyDescent="0.25">
      <c r="C49" s="19"/>
      <c r="E49" s="19"/>
    </row>
    <row r="50" spans="1:7" x14ac:dyDescent="0.25">
      <c r="C50" s="19"/>
      <c r="E50" s="19"/>
    </row>
    <row r="51" spans="1:7" x14ac:dyDescent="0.25">
      <c r="C51" s="19"/>
      <c r="E51" s="19"/>
    </row>
    <row r="52" spans="1:7" x14ac:dyDescent="0.25">
      <c r="C52" s="19"/>
      <c r="E52" s="19"/>
    </row>
    <row r="53" spans="1:7" x14ac:dyDescent="0.25">
      <c r="C53" s="19"/>
    </row>
    <row r="54" spans="1:7" x14ac:dyDescent="0.25">
      <c r="C54" s="19"/>
      <c r="E54" s="19"/>
    </row>
    <row r="55" spans="1:7" x14ac:dyDescent="0.25">
      <c r="C55" s="19"/>
      <c r="E55" s="19"/>
    </row>
    <row r="56" spans="1:7" x14ac:dyDescent="0.25">
      <c r="C56" s="19"/>
      <c r="E56" s="19"/>
    </row>
    <row r="57" spans="1:7" s="1" customFormat="1" x14ac:dyDescent="0.25">
      <c r="A57" s="3"/>
      <c r="C57" s="19"/>
      <c r="D57" s="2"/>
      <c r="E57" s="19"/>
      <c r="F57" s="29"/>
      <c r="G57"/>
    </row>
    <row r="58" spans="1:7" s="1" customFormat="1" x14ac:dyDescent="0.25">
      <c r="A58" s="3"/>
      <c r="C58" s="19"/>
      <c r="D58" s="2"/>
      <c r="E58" s="19"/>
      <c r="F58" s="29"/>
      <c r="G58"/>
    </row>
    <row r="59" spans="1:7" s="1" customFormat="1" x14ac:dyDescent="0.25">
      <c r="A59" s="3"/>
      <c r="C59" s="19"/>
      <c r="E59" s="19"/>
      <c r="F59" s="29"/>
      <c r="G59"/>
    </row>
    <row r="60" spans="1:7" s="1" customFormat="1" x14ac:dyDescent="0.25">
      <c r="A60" s="3"/>
      <c r="C60" s="19"/>
      <c r="E60" s="19"/>
      <c r="F60" s="29"/>
      <c r="G60"/>
    </row>
    <row r="61" spans="1:7" s="1" customFormat="1" x14ac:dyDescent="0.25">
      <c r="A61" s="3"/>
      <c r="C61" s="19"/>
      <c r="E61" s="19"/>
      <c r="F61" s="29"/>
      <c r="G61"/>
    </row>
    <row r="62" spans="1:7" s="1" customFormat="1" x14ac:dyDescent="0.25">
      <c r="A62" s="3"/>
      <c r="C62" s="19"/>
      <c r="E62" s="19"/>
      <c r="F62" s="29"/>
      <c r="G62"/>
    </row>
    <row r="63" spans="1:7" s="1" customFormat="1" x14ac:dyDescent="0.25">
      <c r="A63" s="3"/>
      <c r="C63" s="19"/>
      <c r="E63" s="19"/>
      <c r="F63" s="29"/>
      <c r="G63"/>
    </row>
    <row r="64" spans="1:7" s="1" customFormat="1" x14ac:dyDescent="0.25">
      <c r="A64" s="3"/>
      <c r="C64" s="19"/>
      <c r="E64" s="19"/>
      <c r="F64" s="29"/>
      <c r="G64"/>
    </row>
    <row r="65" spans="1:7" s="1" customFormat="1" x14ac:dyDescent="0.25">
      <c r="A65" s="3"/>
      <c r="C65" s="19"/>
      <c r="E65" s="19"/>
      <c r="F65" s="29"/>
      <c r="G65"/>
    </row>
    <row r="66" spans="1:7" s="1" customFormat="1" x14ac:dyDescent="0.25">
      <c r="A66" s="3"/>
      <c r="E66" s="19"/>
      <c r="F66" s="29"/>
      <c r="G66"/>
    </row>
    <row r="67" spans="1:7" s="1" customFormat="1" x14ac:dyDescent="0.25">
      <c r="A67" s="3"/>
      <c r="E67" s="19"/>
      <c r="F67" s="29"/>
      <c r="G67"/>
    </row>
    <row r="68" spans="1:7" s="1" customFormat="1" x14ac:dyDescent="0.25">
      <c r="A68" s="3"/>
      <c r="D68" s="2"/>
      <c r="E68" s="19"/>
      <c r="F68" s="29"/>
      <c r="G68"/>
    </row>
    <row r="69" spans="1:7" s="1" customFormat="1" x14ac:dyDescent="0.25">
      <c r="A69" s="3"/>
      <c r="D69" s="2"/>
      <c r="E69" s="19"/>
      <c r="F69" s="29"/>
      <c r="G69"/>
    </row>
    <row r="70" spans="1:7" s="1" customFormat="1" x14ac:dyDescent="0.25">
      <c r="A70" s="3"/>
      <c r="D70" s="2"/>
      <c r="E70" s="19"/>
      <c r="F70" s="29"/>
      <c r="G70"/>
    </row>
    <row r="71" spans="1:7" s="1" customFormat="1" x14ac:dyDescent="0.25">
      <c r="A71" s="3"/>
      <c r="D71" s="2"/>
      <c r="E71" s="19"/>
      <c r="F71" s="29"/>
      <c r="G71"/>
    </row>
    <row r="72" spans="1:7" s="1" customFormat="1" x14ac:dyDescent="0.25">
      <c r="A72" s="3"/>
      <c r="D72" s="2"/>
      <c r="E72" s="19"/>
      <c r="F72" s="29"/>
      <c r="G72"/>
    </row>
    <row r="73" spans="1:7" s="1" customFormat="1" x14ac:dyDescent="0.25">
      <c r="A73" s="3"/>
      <c r="D73" s="2"/>
      <c r="E73" s="19"/>
      <c r="F73" s="29"/>
      <c r="G73"/>
    </row>
    <row r="74" spans="1:7" s="1" customFormat="1" x14ac:dyDescent="0.25">
      <c r="A74" s="3"/>
      <c r="D74" s="2"/>
      <c r="E74" s="19"/>
      <c r="F74" s="29"/>
      <c r="G74"/>
    </row>
    <row r="75" spans="1:7" s="1" customFormat="1" x14ac:dyDescent="0.25">
      <c r="A75" s="3"/>
      <c r="D75" s="2"/>
      <c r="E75" s="19"/>
      <c r="F75" s="29"/>
      <c r="G75"/>
    </row>
    <row r="76" spans="1:7" s="1" customFormat="1" x14ac:dyDescent="0.25">
      <c r="A76" s="3"/>
      <c r="D76" s="2"/>
      <c r="E76" s="19"/>
      <c r="F76" s="29"/>
      <c r="G76"/>
    </row>
    <row r="77" spans="1:7" s="1" customFormat="1" x14ac:dyDescent="0.25">
      <c r="A77" s="3"/>
      <c r="D77" s="2"/>
      <c r="E77" s="19"/>
      <c r="F77" s="29"/>
      <c r="G77"/>
    </row>
    <row r="78" spans="1:7" s="1" customFormat="1" x14ac:dyDescent="0.25">
      <c r="A78" s="3"/>
      <c r="D78" s="2"/>
      <c r="E78" s="19"/>
      <c r="F78" s="29"/>
      <c r="G78"/>
    </row>
    <row r="79" spans="1:7" s="1" customFormat="1" x14ac:dyDescent="0.25">
      <c r="A79" s="3"/>
      <c r="D79" s="2"/>
      <c r="E79" s="19"/>
      <c r="F79" s="29"/>
      <c r="G79"/>
    </row>
    <row r="80" spans="1:7" s="1" customFormat="1" x14ac:dyDescent="0.25">
      <c r="A80" s="3"/>
      <c r="D80" s="2"/>
      <c r="E80" s="19"/>
      <c r="F80" s="29"/>
      <c r="G80"/>
    </row>
    <row r="81" spans="1:7" s="1" customFormat="1" x14ac:dyDescent="0.25">
      <c r="A81" s="3"/>
      <c r="D81" s="2"/>
      <c r="E81" s="19"/>
      <c r="F81" s="29"/>
      <c r="G81"/>
    </row>
    <row r="82" spans="1:7" s="1" customFormat="1" x14ac:dyDescent="0.25">
      <c r="A82" s="3"/>
      <c r="D82" s="2"/>
      <c r="E82" s="19"/>
      <c r="F82" s="29"/>
      <c r="G82"/>
    </row>
    <row r="83" spans="1:7" s="1" customFormat="1" x14ac:dyDescent="0.25">
      <c r="A83" s="3"/>
      <c r="D83" s="2"/>
      <c r="E83" s="19"/>
      <c r="F83" s="29"/>
      <c r="G83"/>
    </row>
    <row r="84" spans="1:7" s="1" customFormat="1" x14ac:dyDescent="0.25">
      <c r="A84" s="3"/>
      <c r="D84" s="2"/>
      <c r="E84" s="19"/>
      <c r="F84" s="29"/>
      <c r="G84"/>
    </row>
    <row r="85" spans="1:7" s="1" customFormat="1" x14ac:dyDescent="0.25">
      <c r="A85" s="3"/>
      <c r="D85" s="2"/>
      <c r="E85" s="19"/>
      <c r="F85" s="29"/>
      <c r="G85"/>
    </row>
    <row r="86" spans="1:7" s="1" customFormat="1" x14ac:dyDescent="0.25">
      <c r="A86" s="3"/>
      <c r="E86" s="19"/>
      <c r="F86" s="29"/>
      <c r="G86"/>
    </row>
    <row r="87" spans="1:7" s="1" customFormat="1" x14ac:dyDescent="0.25">
      <c r="A87" s="3"/>
      <c r="E87" s="19"/>
      <c r="F87" s="29"/>
      <c r="G87"/>
    </row>
    <row r="88" spans="1:7" x14ac:dyDescent="0.25">
      <c r="D88" s="1"/>
    </row>
    <row r="89" spans="1:7" x14ac:dyDescent="0.25">
      <c r="D89" s="1"/>
    </row>
  </sheetData>
  <mergeCells count="1">
    <mergeCell ref="B9:D9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B4E58-071E-49BE-A459-0FD5B0E31B91}">
  <dimension ref="A6:G65"/>
  <sheetViews>
    <sheetView workbookViewId="0">
      <selection activeCell="D2" sqref="D2"/>
    </sheetView>
  </sheetViews>
  <sheetFormatPr defaultRowHeight="15" x14ac:dyDescent="0.25"/>
  <cols>
    <col min="1" max="1" width="9.140625" style="3"/>
    <col min="2" max="3" width="8.5703125" style="1" customWidth="1"/>
    <col min="4" max="4" width="135.5703125" style="2" customWidth="1"/>
    <col min="6" max="6" width="186.28515625" customWidth="1"/>
  </cols>
  <sheetData>
    <row r="6" spans="2:6" s="3" customFormat="1" x14ac:dyDescent="0.25">
      <c r="B6" s="1"/>
      <c r="C6" s="1"/>
      <c r="D6" s="2"/>
    </row>
    <row r="7" spans="2:6" s="3" customFormat="1" x14ac:dyDescent="0.25">
      <c r="B7" s="1"/>
      <c r="C7" s="1"/>
      <c r="D7" s="45" t="s">
        <v>553</v>
      </c>
    </row>
    <row r="8" spans="2:6" s="3" customFormat="1" ht="18" x14ac:dyDescent="0.25">
      <c r="B8" s="4" t="s">
        <v>0</v>
      </c>
      <c r="C8" s="4"/>
      <c r="D8" s="4"/>
    </row>
    <row r="9" spans="2:6" s="3" customFormat="1" ht="143.25" customHeight="1" x14ac:dyDescent="0.25">
      <c r="B9" s="46" t="s">
        <v>552</v>
      </c>
      <c r="C9" s="46"/>
      <c r="D9" s="46"/>
    </row>
    <row r="10" spans="2:6" s="3" customFormat="1" ht="28.5" customHeight="1" x14ac:dyDescent="0.25">
      <c r="B10" s="4" t="s">
        <v>383</v>
      </c>
      <c r="C10" s="4"/>
      <c r="D10" s="6"/>
    </row>
    <row r="11" spans="2:6" s="3" customFormat="1" x14ac:dyDescent="0.25">
      <c r="B11" s="1"/>
      <c r="C11" s="1"/>
      <c r="D11" s="2"/>
    </row>
    <row r="12" spans="2:6" s="3" customFormat="1" ht="28.5" customHeight="1" x14ac:dyDescent="0.25">
      <c r="B12" s="7" t="s">
        <v>2</v>
      </c>
      <c r="C12" s="8" t="s">
        <v>3</v>
      </c>
      <c r="D12" s="9" t="s">
        <v>164</v>
      </c>
      <c r="F12" s="9" t="s">
        <v>283</v>
      </c>
    </row>
    <row r="13" spans="2:6" x14ac:dyDescent="0.25">
      <c r="B13" s="10" t="s">
        <v>6</v>
      </c>
      <c r="C13" s="11" t="s">
        <v>6</v>
      </c>
      <c r="D13" s="13" t="s">
        <v>384</v>
      </c>
      <c r="F13" s="9" t="str">
        <f>C13&amp;" Ruch chorych HIS-CIS"</f>
        <v>1. Ruch chorych HIS-CIS</v>
      </c>
    </row>
    <row r="14" spans="2:6" x14ac:dyDescent="0.25">
      <c r="B14" s="10" t="s">
        <v>9</v>
      </c>
      <c r="C14" s="11" t="s">
        <v>9</v>
      </c>
      <c r="D14" s="13" t="s">
        <v>385</v>
      </c>
      <c r="F14" s="42" t="s">
        <v>386</v>
      </c>
    </row>
    <row r="15" spans="2:6" x14ac:dyDescent="0.25">
      <c r="B15" s="10" t="s">
        <v>12</v>
      </c>
      <c r="C15" s="11" t="s">
        <v>12</v>
      </c>
      <c r="D15" s="13" t="s">
        <v>387</v>
      </c>
      <c r="F15" s="42" t="s">
        <v>388</v>
      </c>
    </row>
    <row r="16" spans="2:6" x14ac:dyDescent="0.25">
      <c r="B16" s="10" t="s">
        <v>15</v>
      </c>
      <c r="C16" s="11" t="s">
        <v>15</v>
      </c>
      <c r="D16" s="13" t="s">
        <v>389</v>
      </c>
      <c r="F16" s="42" t="s">
        <v>390</v>
      </c>
    </row>
    <row r="17" spans="2:6" x14ac:dyDescent="0.25">
      <c r="B17" s="10" t="s">
        <v>17</v>
      </c>
      <c r="C17" s="11"/>
      <c r="D17" s="13" t="s">
        <v>391</v>
      </c>
      <c r="F17" s="42" t="s">
        <v>392</v>
      </c>
    </row>
    <row r="18" spans="2:6" x14ac:dyDescent="0.25">
      <c r="B18" s="10" t="s">
        <v>19</v>
      </c>
      <c r="C18" s="11"/>
      <c r="D18" s="13" t="s">
        <v>393</v>
      </c>
      <c r="F18" s="42" t="s">
        <v>394</v>
      </c>
    </row>
    <row r="19" spans="2:6" x14ac:dyDescent="0.25">
      <c r="B19" s="10" t="s">
        <v>21</v>
      </c>
      <c r="C19" s="11"/>
      <c r="D19" s="13" t="s">
        <v>395</v>
      </c>
      <c r="F19" s="42" t="s">
        <v>396</v>
      </c>
    </row>
    <row r="20" spans="2:6" x14ac:dyDescent="0.25">
      <c r="B20" s="10" t="s">
        <v>24</v>
      </c>
      <c r="C20" s="11"/>
      <c r="D20" s="13" t="s">
        <v>397</v>
      </c>
    </row>
    <row r="21" spans="2:6" x14ac:dyDescent="0.25">
      <c r="B21" s="10" t="s">
        <v>27</v>
      </c>
      <c r="C21" s="11"/>
      <c r="D21" s="13" t="s">
        <v>398</v>
      </c>
      <c r="F21" s="9" t="str">
        <f>C14&amp;" Zlecenia HIS-CIS"</f>
        <v>2. Zlecenia HIS-CIS</v>
      </c>
    </row>
    <row r="22" spans="2:6" x14ac:dyDescent="0.25">
      <c r="B22" s="10" t="s">
        <v>30</v>
      </c>
      <c r="C22" s="11"/>
      <c r="D22" s="13" t="s">
        <v>399</v>
      </c>
      <c r="F22" s="42" t="s">
        <v>400</v>
      </c>
    </row>
    <row r="23" spans="2:6" x14ac:dyDescent="0.25">
      <c r="B23" s="10" t="s">
        <v>33</v>
      </c>
      <c r="C23" s="11"/>
      <c r="D23" s="13" t="s">
        <v>401</v>
      </c>
      <c r="F23" s="42" t="s">
        <v>402</v>
      </c>
    </row>
    <row r="24" spans="2:6" x14ac:dyDescent="0.25">
      <c r="B24" s="10" t="s">
        <v>36</v>
      </c>
      <c r="C24" s="11"/>
      <c r="D24" s="13" t="s">
        <v>551</v>
      </c>
      <c r="F24" s="42" t="s">
        <v>403</v>
      </c>
    </row>
    <row r="25" spans="2:6" x14ac:dyDescent="0.25">
      <c r="B25" s="10" t="s">
        <v>38</v>
      </c>
      <c r="C25" s="11"/>
      <c r="D25" s="13" t="s">
        <v>404</v>
      </c>
      <c r="F25" s="42" t="s">
        <v>405</v>
      </c>
    </row>
    <row r="26" spans="2:6" x14ac:dyDescent="0.25">
      <c r="B26" s="10" t="s">
        <v>40</v>
      </c>
      <c r="C26" s="11"/>
      <c r="D26" s="13" t="s">
        <v>406</v>
      </c>
      <c r="F26" s="42" t="s">
        <v>407</v>
      </c>
    </row>
    <row r="27" spans="2:6" x14ac:dyDescent="0.25">
      <c r="B27" s="10" t="s">
        <v>42</v>
      </c>
      <c r="C27" s="11"/>
      <c r="D27" s="13" t="s">
        <v>408</v>
      </c>
      <c r="F27" s="42" t="s">
        <v>409</v>
      </c>
    </row>
    <row r="28" spans="2:6" x14ac:dyDescent="0.25">
      <c r="B28" s="10" t="s">
        <v>45</v>
      </c>
      <c r="C28" s="11"/>
      <c r="D28" s="13" t="s">
        <v>410</v>
      </c>
    </row>
    <row r="29" spans="2:6" x14ac:dyDescent="0.25">
      <c r="B29" s="10" t="s">
        <v>48</v>
      </c>
      <c r="C29" s="11"/>
      <c r="D29" s="13" t="s">
        <v>411</v>
      </c>
      <c r="F29" s="9" t="str">
        <f>C15&amp;" Dokumentacja znieczulenia CIS-HIS"</f>
        <v>3. Dokumentacja znieczulenia CIS-HIS</v>
      </c>
    </row>
    <row r="30" spans="2:6" x14ac:dyDescent="0.25">
      <c r="B30" s="10" t="s">
        <v>51</v>
      </c>
      <c r="C30" s="11"/>
      <c r="D30" s="13" t="s">
        <v>412</v>
      </c>
      <c r="F30" s="42" t="s">
        <v>413</v>
      </c>
    </row>
    <row r="31" spans="2:6" x14ac:dyDescent="0.25">
      <c r="F31" s="42" t="s">
        <v>414</v>
      </c>
    </row>
    <row r="32" spans="2:6" x14ac:dyDescent="0.25">
      <c r="F32" s="42" t="s">
        <v>415</v>
      </c>
    </row>
    <row r="33" spans="6:7" x14ac:dyDescent="0.25">
      <c r="F33" s="42" t="s">
        <v>416</v>
      </c>
    </row>
    <row r="34" spans="6:7" x14ac:dyDescent="0.25">
      <c r="F34" s="42" t="s">
        <v>417</v>
      </c>
    </row>
    <row r="35" spans="6:7" x14ac:dyDescent="0.25">
      <c r="F35" s="42" t="s">
        <v>418</v>
      </c>
    </row>
    <row r="36" spans="6:7" x14ac:dyDescent="0.25">
      <c r="F36" s="42" t="s">
        <v>419</v>
      </c>
    </row>
    <row r="37" spans="6:7" x14ac:dyDescent="0.25">
      <c r="F37" s="42" t="s">
        <v>420</v>
      </c>
    </row>
    <row r="38" spans="6:7" x14ac:dyDescent="0.25">
      <c r="F38" s="42" t="s">
        <v>421</v>
      </c>
    </row>
    <row r="39" spans="6:7" x14ac:dyDescent="0.25">
      <c r="F39" s="42" t="s">
        <v>422</v>
      </c>
    </row>
    <row r="40" spans="6:7" x14ac:dyDescent="0.25">
      <c r="F40" s="42" t="s">
        <v>423</v>
      </c>
    </row>
    <row r="41" spans="6:7" x14ac:dyDescent="0.25">
      <c r="F41" s="42" t="s">
        <v>424</v>
      </c>
    </row>
    <row r="42" spans="6:7" x14ac:dyDescent="0.25">
      <c r="F42" s="42" t="s">
        <v>425</v>
      </c>
    </row>
    <row r="43" spans="6:7" x14ac:dyDescent="0.25">
      <c r="F43" s="42" t="s">
        <v>426</v>
      </c>
    </row>
    <row r="44" spans="6:7" x14ac:dyDescent="0.25">
      <c r="F44" s="42" t="s">
        <v>427</v>
      </c>
    </row>
    <row r="45" spans="6:7" x14ac:dyDescent="0.25">
      <c r="F45" s="42" t="s">
        <v>428</v>
      </c>
    </row>
    <row r="46" spans="6:7" x14ac:dyDescent="0.25">
      <c r="F46" s="42" t="s">
        <v>429</v>
      </c>
      <c r="G46" s="29"/>
    </row>
    <row r="47" spans="6:7" x14ac:dyDescent="0.25">
      <c r="F47" s="43"/>
    </row>
    <row r="48" spans="6:7" x14ac:dyDescent="0.25">
      <c r="F48" s="9" t="str">
        <f>C16&amp;" Dokumentacja anestezjologiczna CIS-HIS"</f>
        <v>4. Dokumentacja anestezjologiczna CIS-HIS</v>
      </c>
    </row>
    <row r="49" spans="2:6" x14ac:dyDescent="0.25">
      <c r="F49" s="42" t="s">
        <v>430</v>
      </c>
    </row>
    <row r="50" spans="2:6" x14ac:dyDescent="0.25">
      <c r="F50" s="42" t="s">
        <v>431</v>
      </c>
    </row>
    <row r="51" spans="2:6" x14ac:dyDescent="0.25">
      <c r="F51" s="42" t="s">
        <v>432</v>
      </c>
    </row>
    <row r="52" spans="2:6" x14ac:dyDescent="0.25">
      <c r="F52" s="42" t="s">
        <v>433</v>
      </c>
    </row>
    <row r="53" spans="2:6" x14ac:dyDescent="0.25">
      <c r="F53" s="42" t="s">
        <v>434</v>
      </c>
    </row>
    <row r="54" spans="2:6" x14ac:dyDescent="0.25">
      <c r="F54" s="42" t="s">
        <v>435</v>
      </c>
    </row>
    <row r="55" spans="2:6" x14ac:dyDescent="0.25">
      <c r="F55" s="42" t="s">
        <v>436</v>
      </c>
    </row>
    <row r="56" spans="2:6" x14ac:dyDescent="0.25">
      <c r="F56" s="42" t="s">
        <v>437</v>
      </c>
    </row>
    <row r="57" spans="2:6" x14ac:dyDescent="0.25">
      <c r="F57" s="42" t="s">
        <v>438</v>
      </c>
    </row>
    <row r="58" spans="2:6" s="3" customFormat="1" ht="21.75" customHeight="1" x14ac:dyDescent="0.25">
      <c r="B58" s="1"/>
      <c r="C58" s="1"/>
      <c r="D58" s="2"/>
      <c r="E58" s="19"/>
      <c r="F58"/>
    </row>
    <row r="59" spans="2:6" s="3" customFormat="1" ht="21.75" customHeight="1" x14ac:dyDescent="0.25">
      <c r="B59" s="1"/>
      <c r="C59" s="1"/>
      <c r="D59" s="2"/>
      <c r="E59" s="19"/>
      <c r="F59"/>
    </row>
    <row r="60" spans="2:6" s="3" customFormat="1" ht="21.75" customHeight="1" x14ac:dyDescent="0.25">
      <c r="B60" s="1"/>
      <c r="C60" s="1"/>
      <c r="D60" s="2"/>
      <c r="E60" s="19"/>
      <c r="F60"/>
    </row>
    <row r="61" spans="2:6" s="3" customFormat="1" ht="21.75" customHeight="1" x14ac:dyDescent="0.25">
      <c r="B61" s="1"/>
      <c r="C61" s="1"/>
      <c r="D61" s="2"/>
      <c r="E61" s="19"/>
      <c r="F61"/>
    </row>
    <row r="62" spans="2:6" s="3" customFormat="1" ht="21.75" customHeight="1" x14ac:dyDescent="0.25">
      <c r="B62" s="1"/>
      <c r="C62" s="1"/>
      <c r="D62" s="2"/>
      <c r="E62" s="19"/>
      <c r="F62"/>
    </row>
    <row r="63" spans="2:6" s="3" customFormat="1" ht="21.75" customHeight="1" x14ac:dyDescent="0.25">
      <c r="B63" s="1"/>
      <c r="C63" s="1"/>
      <c r="D63" s="2"/>
      <c r="E63" s="19"/>
      <c r="F63"/>
    </row>
    <row r="64" spans="2:6" s="3" customFormat="1" ht="21.75" customHeight="1" x14ac:dyDescent="0.25">
      <c r="B64" s="1"/>
      <c r="C64" s="1"/>
      <c r="D64" s="2"/>
      <c r="E64" s="19"/>
      <c r="F64"/>
    </row>
    <row r="65" spans="2:6" s="3" customFormat="1" ht="21.75" customHeight="1" x14ac:dyDescent="0.25">
      <c r="B65" s="1"/>
      <c r="C65" s="1"/>
      <c r="D65" s="2"/>
      <c r="E65" s="19"/>
      <c r="F65"/>
    </row>
  </sheetData>
  <mergeCells count="1">
    <mergeCell ref="B9:D9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B5F83-F0C4-4F4A-A0E4-D6AC7A802886}">
  <dimension ref="A6:F65"/>
  <sheetViews>
    <sheetView workbookViewId="0">
      <selection activeCell="C2" sqref="C2"/>
    </sheetView>
  </sheetViews>
  <sheetFormatPr defaultRowHeight="15" x14ac:dyDescent="0.25"/>
  <cols>
    <col min="1" max="1" width="9.140625" style="3"/>
    <col min="2" max="2" width="8.5703125" style="1" customWidth="1"/>
    <col min="3" max="3" width="135.5703125" style="2" customWidth="1"/>
    <col min="6" max="6" width="153.42578125" customWidth="1"/>
  </cols>
  <sheetData>
    <row r="6" spans="2:6" s="3" customFormat="1" x14ac:dyDescent="0.25">
      <c r="B6" s="1"/>
      <c r="C6" s="2"/>
    </row>
    <row r="7" spans="2:6" s="3" customFormat="1" x14ac:dyDescent="0.25">
      <c r="B7" s="1"/>
      <c r="C7" s="45" t="s">
        <v>553</v>
      </c>
    </row>
    <row r="8" spans="2:6" s="3" customFormat="1" ht="18" x14ac:dyDescent="0.25">
      <c r="B8" s="4" t="s">
        <v>0</v>
      </c>
      <c r="C8" s="4"/>
    </row>
    <row r="9" spans="2:6" s="3" customFormat="1" ht="143.25" customHeight="1" x14ac:dyDescent="0.25">
      <c r="B9" s="46" t="s">
        <v>552</v>
      </c>
      <c r="C9" s="46"/>
      <c r="D9" s="46"/>
    </row>
    <row r="10" spans="2:6" s="3" customFormat="1" ht="28.5" customHeight="1" x14ac:dyDescent="0.25">
      <c r="B10" s="4" t="s">
        <v>439</v>
      </c>
      <c r="C10" s="6"/>
    </row>
    <row r="11" spans="2:6" s="3" customFormat="1" x14ac:dyDescent="0.25">
      <c r="B11" s="1"/>
      <c r="C11" s="2"/>
    </row>
    <row r="12" spans="2:6" s="3" customFormat="1" ht="28.5" customHeight="1" x14ac:dyDescent="0.25">
      <c r="B12" s="7" t="s">
        <v>2</v>
      </c>
      <c r="C12" s="9" t="s">
        <v>440</v>
      </c>
      <c r="E12" s="7" t="s">
        <v>2</v>
      </c>
      <c r="F12" s="9" t="s">
        <v>441</v>
      </c>
    </row>
    <row r="13" spans="2:6" x14ac:dyDescent="0.25">
      <c r="B13" s="10" t="s">
        <v>6</v>
      </c>
      <c r="C13" s="13" t="s">
        <v>442</v>
      </c>
      <c r="E13" s="10" t="s">
        <v>6</v>
      </c>
      <c r="F13" s="42" t="s">
        <v>443</v>
      </c>
    </row>
    <row r="14" spans="2:6" x14ac:dyDescent="0.25">
      <c r="B14" s="10" t="s">
        <v>9</v>
      </c>
      <c r="C14" s="13" t="s">
        <v>444</v>
      </c>
      <c r="E14" s="10" t="s">
        <v>9</v>
      </c>
      <c r="F14" s="42" t="s">
        <v>445</v>
      </c>
    </row>
    <row r="15" spans="2:6" x14ac:dyDescent="0.25">
      <c r="B15" s="10" t="s">
        <v>12</v>
      </c>
      <c r="C15" s="13" t="s">
        <v>446</v>
      </c>
      <c r="E15" s="10" t="s">
        <v>12</v>
      </c>
      <c r="F15" s="42" t="s">
        <v>447</v>
      </c>
    </row>
    <row r="16" spans="2:6" x14ac:dyDescent="0.25">
      <c r="B16" s="10" t="s">
        <v>15</v>
      </c>
      <c r="C16" s="13" t="s">
        <v>448</v>
      </c>
      <c r="E16" s="10" t="s">
        <v>15</v>
      </c>
      <c r="F16" s="2" t="s">
        <v>449</v>
      </c>
    </row>
    <row r="17" spans="2:6" x14ac:dyDescent="0.25">
      <c r="B17" s="10" t="s">
        <v>17</v>
      </c>
      <c r="C17" s="13" t="s">
        <v>450</v>
      </c>
      <c r="E17" s="10" t="s">
        <v>17</v>
      </c>
      <c r="F17" s="42" t="s">
        <v>451</v>
      </c>
    </row>
    <row r="18" spans="2:6" x14ac:dyDescent="0.25">
      <c r="B18" s="10" t="s">
        <v>19</v>
      </c>
      <c r="C18" s="13" t="s">
        <v>452</v>
      </c>
      <c r="E18" s="10" t="s">
        <v>19</v>
      </c>
      <c r="F18" s="42" t="s">
        <v>453</v>
      </c>
    </row>
    <row r="19" spans="2:6" x14ac:dyDescent="0.25">
      <c r="B19" s="10" t="s">
        <v>21</v>
      </c>
      <c r="C19" s="13" t="s">
        <v>454</v>
      </c>
      <c r="E19" s="10" t="s">
        <v>21</v>
      </c>
      <c r="F19" s="42" t="s">
        <v>455</v>
      </c>
    </row>
    <row r="20" spans="2:6" x14ac:dyDescent="0.25">
      <c r="B20" s="10" t="s">
        <v>24</v>
      </c>
      <c r="C20" s="13" t="s">
        <v>456</v>
      </c>
      <c r="E20" s="10" t="s">
        <v>24</v>
      </c>
      <c r="F20" s="42" t="s">
        <v>457</v>
      </c>
    </row>
    <row r="21" spans="2:6" x14ac:dyDescent="0.25">
      <c r="B21" s="10" t="s">
        <v>27</v>
      </c>
      <c r="C21" s="13" t="s">
        <v>458</v>
      </c>
      <c r="E21" s="10" t="s">
        <v>27</v>
      </c>
      <c r="F21" s="42" t="s">
        <v>459</v>
      </c>
    </row>
    <row r="22" spans="2:6" x14ac:dyDescent="0.25">
      <c r="E22" s="10" t="s">
        <v>30</v>
      </c>
      <c r="F22" s="42" t="s">
        <v>460</v>
      </c>
    </row>
    <row r="23" spans="2:6" x14ac:dyDescent="0.25">
      <c r="E23" s="10" t="s">
        <v>33</v>
      </c>
      <c r="F23" s="42" t="s">
        <v>461</v>
      </c>
    </row>
    <row r="24" spans="2:6" x14ac:dyDescent="0.25">
      <c r="E24" s="10" t="s">
        <v>36</v>
      </c>
      <c r="F24" s="13" t="s">
        <v>462</v>
      </c>
    </row>
    <row r="25" spans="2:6" x14ac:dyDescent="0.25">
      <c r="E25" s="10" t="s">
        <v>38</v>
      </c>
      <c r="F25" s="13" t="s">
        <v>463</v>
      </c>
    </row>
    <row r="26" spans="2:6" x14ac:dyDescent="0.25">
      <c r="E26" s="10" t="s">
        <v>40</v>
      </c>
      <c r="F26" s="13" t="s">
        <v>464</v>
      </c>
    </row>
    <row r="27" spans="2:6" x14ac:dyDescent="0.25">
      <c r="E27" s="10" t="s">
        <v>42</v>
      </c>
      <c r="F27" s="13" t="s">
        <v>465</v>
      </c>
    </row>
    <row r="28" spans="2:6" x14ac:dyDescent="0.25">
      <c r="E28" s="10" t="s">
        <v>45</v>
      </c>
      <c r="F28" s="13" t="s">
        <v>466</v>
      </c>
    </row>
    <row r="29" spans="2:6" x14ac:dyDescent="0.25">
      <c r="E29" s="10" t="s">
        <v>48</v>
      </c>
      <c r="F29" s="13" t="s">
        <v>467</v>
      </c>
    </row>
    <row r="30" spans="2:6" x14ac:dyDescent="0.25">
      <c r="E30" s="10" t="s">
        <v>51</v>
      </c>
      <c r="F30" s="13" t="s">
        <v>468</v>
      </c>
    </row>
    <row r="31" spans="2:6" x14ac:dyDescent="0.25">
      <c r="E31" s="10" t="s">
        <v>53</v>
      </c>
      <c r="F31" s="13" t="s">
        <v>469</v>
      </c>
    </row>
    <row r="32" spans="2:6" x14ac:dyDescent="0.25">
      <c r="E32" s="10" t="s">
        <v>55</v>
      </c>
      <c r="F32" s="13" t="s">
        <v>470</v>
      </c>
    </row>
    <row r="33" spans="5:6" x14ac:dyDescent="0.25">
      <c r="E33" s="10" t="s">
        <v>58</v>
      </c>
      <c r="F33" s="13" t="s">
        <v>471</v>
      </c>
    </row>
    <row r="34" spans="5:6" x14ac:dyDescent="0.25">
      <c r="E34" s="10" t="s">
        <v>61</v>
      </c>
      <c r="F34" s="13" t="s">
        <v>472</v>
      </c>
    </row>
    <row r="35" spans="5:6" x14ac:dyDescent="0.25">
      <c r="E35" s="10" t="s">
        <v>64</v>
      </c>
      <c r="F35" s="13" t="s">
        <v>473</v>
      </c>
    </row>
    <row r="36" spans="5:6" x14ac:dyDescent="0.25">
      <c r="E36" s="10" t="s">
        <v>66</v>
      </c>
      <c r="F36" s="13" t="s">
        <v>474</v>
      </c>
    </row>
    <row r="37" spans="5:6" x14ac:dyDescent="0.25">
      <c r="E37" s="10" t="s">
        <v>68</v>
      </c>
      <c r="F37" s="13" t="s">
        <v>475</v>
      </c>
    </row>
    <row r="38" spans="5:6" x14ac:dyDescent="0.25">
      <c r="E38" s="10" t="s">
        <v>71</v>
      </c>
      <c r="F38" s="13" t="s">
        <v>476</v>
      </c>
    </row>
    <row r="39" spans="5:6" x14ac:dyDescent="0.25">
      <c r="E39" s="10" t="s">
        <v>73</v>
      </c>
      <c r="F39" s="13" t="s">
        <v>477</v>
      </c>
    </row>
    <row r="40" spans="5:6" x14ac:dyDescent="0.25">
      <c r="E40" s="10" t="s">
        <v>76</v>
      </c>
      <c r="F40" s="13" t="s">
        <v>478</v>
      </c>
    </row>
    <row r="41" spans="5:6" x14ac:dyDescent="0.25">
      <c r="E41" s="10" t="s">
        <v>79</v>
      </c>
      <c r="F41" s="13" t="s">
        <v>479</v>
      </c>
    </row>
    <row r="42" spans="5:6" x14ac:dyDescent="0.25">
      <c r="E42" s="10" t="s">
        <v>82</v>
      </c>
      <c r="F42" s="13" t="s">
        <v>480</v>
      </c>
    </row>
    <row r="43" spans="5:6" x14ac:dyDescent="0.25">
      <c r="E43" s="10" t="s">
        <v>84</v>
      </c>
      <c r="F43" s="13" t="s">
        <v>481</v>
      </c>
    </row>
    <row r="44" spans="5:6" x14ac:dyDescent="0.25">
      <c r="E44" s="10" t="s">
        <v>86</v>
      </c>
      <c r="F44" s="13" t="s">
        <v>482</v>
      </c>
    </row>
    <row r="45" spans="5:6" x14ac:dyDescent="0.25">
      <c r="E45" s="3"/>
      <c r="F45" s="3"/>
    </row>
    <row r="46" spans="5:6" x14ac:dyDescent="0.25">
      <c r="E46" s="3"/>
      <c r="F46" s="43"/>
    </row>
    <row r="47" spans="5:6" x14ac:dyDescent="0.25">
      <c r="E47" s="3"/>
      <c r="F47" s="43"/>
    </row>
    <row r="48" spans="5:6" x14ac:dyDescent="0.25">
      <c r="E48" s="3"/>
      <c r="F48" s="43"/>
    </row>
    <row r="49" spans="2:6" x14ac:dyDescent="0.25">
      <c r="E49" s="3"/>
      <c r="F49" s="43"/>
    </row>
    <row r="50" spans="2:6" x14ac:dyDescent="0.25">
      <c r="E50" s="3"/>
      <c r="F50" s="43"/>
    </row>
    <row r="51" spans="2:6" x14ac:dyDescent="0.25">
      <c r="E51" s="3"/>
      <c r="F51" s="43"/>
    </row>
    <row r="52" spans="2:6" x14ac:dyDescent="0.25">
      <c r="E52" s="3"/>
      <c r="F52" s="43"/>
    </row>
    <row r="53" spans="2:6" x14ac:dyDescent="0.25">
      <c r="E53" s="3"/>
      <c r="F53" s="43"/>
    </row>
    <row r="54" spans="2:6" s="3" customFormat="1" ht="21.75" customHeight="1" x14ac:dyDescent="0.25">
      <c r="B54" s="1"/>
      <c r="C54" s="2"/>
      <c r="D54" s="19"/>
      <c r="F54" s="43"/>
    </row>
    <row r="55" spans="2:6" s="3" customFormat="1" ht="21.75" customHeight="1" x14ac:dyDescent="0.25">
      <c r="B55" s="1"/>
      <c r="C55" s="2"/>
      <c r="D55" s="19"/>
      <c r="F55" s="43"/>
    </row>
    <row r="56" spans="2:6" s="3" customFormat="1" ht="21.75" customHeight="1" x14ac:dyDescent="0.25">
      <c r="B56" s="1"/>
      <c r="C56" s="2"/>
      <c r="D56" s="19"/>
      <c r="F56" s="43"/>
    </row>
    <row r="57" spans="2:6" s="3" customFormat="1" ht="21.75" customHeight="1" x14ac:dyDescent="0.25">
      <c r="B57" s="1"/>
      <c r="C57" s="2"/>
      <c r="D57" s="19"/>
      <c r="E57"/>
      <c r="F57"/>
    </row>
    <row r="58" spans="2:6" s="3" customFormat="1" ht="21.75" customHeight="1" x14ac:dyDescent="0.25">
      <c r="B58" s="1"/>
      <c r="C58" s="2"/>
      <c r="D58" s="19"/>
      <c r="E58"/>
      <c r="F58"/>
    </row>
    <row r="59" spans="2:6" s="3" customFormat="1" ht="21.75" customHeight="1" x14ac:dyDescent="0.25">
      <c r="B59" s="1"/>
      <c r="C59" s="2"/>
      <c r="D59" s="19"/>
      <c r="E59"/>
      <c r="F59"/>
    </row>
    <row r="60" spans="2:6" s="3" customFormat="1" ht="21.75" customHeight="1" x14ac:dyDescent="0.25">
      <c r="B60" s="1"/>
      <c r="C60" s="2"/>
      <c r="D60" s="19"/>
      <c r="E60"/>
      <c r="F60"/>
    </row>
    <row r="61" spans="2:6" s="3" customFormat="1" ht="21.75" customHeight="1" x14ac:dyDescent="0.25">
      <c r="B61" s="1"/>
      <c r="C61" s="2"/>
      <c r="D61" s="19"/>
      <c r="E61"/>
      <c r="F61"/>
    </row>
    <row r="62" spans="2:6" s="3" customFormat="1" ht="21.75" customHeight="1" x14ac:dyDescent="0.25">
      <c r="B62" s="1"/>
      <c r="C62" s="2"/>
      <c r="D62" s="19"/>
      <c r="E62"/>
      <c r="F62"/>
    </row>
    <row r="63" spans="2:6" s="3" customFormat="1" ht="21.75" customHeight="1" x14ac:dyDescent="0.25">
      <c r="B63" s="1"/>
      <c r="C63" s="2"/>
      <c r="D63" s="19"/>
      <c r="E63"/>
      <c r="F63"/>
    </row>
    <row r="64" spans="2:6" s="3" customFormat="1" ht="21.75" customHeight="1" x14ac:dyDescent="0.25">
      <c r="B64" s="1"/>
      <c r="C64" s="2"/>
      <c r="D64" s="19"/>
      <c r="E64"/>
      <c r="F64"/>
    </row>
    <row r="65" spans="2:6" s="3" customFormat="1" ht="21.75" customHeight="1" x14ac:dyDescent="0.25">
      <c r="B65" s="1"/>
      <c r="C65" s="2"/>
      <c r="D65" s="19"/>
      <c r="E65"/>
      <c r="F65"/>
    </row>
  </sheetData>
  <mergeCells count="1">
    <mergeCell ref="B9:D9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844B5-A076-4E6A-91A4-006906335264}">
  <dimension ref="A6:E85"/>
  <sheetViews>
    <sheetView workbookViewId="0">
      <selection activeCell="C2" sqref="C2"/>
    </sheetView>
  </sheetViews>
  <sheetFormatPr defaultRowHeight="15" x14ac:dyDescent="0.25"/>
  <cols>
    <col min="1" max="1" width="9.140625" style="3"/>
    <col min="2" max="2" width="8.5703125" style="1" customWidth="1"/>
    <col min="3" max="3" width="203.7109375" style="2" customWidth="1"/>
    <col min="4" max="4" width="4.140625" style="1" customWidth="1"/>
    <col min="5" max="5" width="114.28515625" style="1" customWidth="1"/>
  </cols>
  <sheetData>
    <row r="6" spans="2:5" s="3" customFormat="1" x14ac:dyDescent="0.25">
      <c r="B6" s="1"/>
      <c r="C6" s="2"/>
      <c r="D6" s="1"/>
      <c r="E6" s="1"/>
    </row>
    <row r="7" spans="2:5" s="3" customFormat="1" x14ac:dyDescent="0.25">
      <c r="B7" s="1"/>
      <c r="C7" s="45" t="s">
        <v>553</v>
      </c>
      <c r="D7" s="1"/>
      <c r="E7" s="1"/>
    </row>
    <row r="8" spans="2:5" s="3" customFormat="1" ht="18" x14ac:dyDescent="0.25">
      <c r="B8" s="4" t="s">
        <v>0</v>
      </c>
      <c r="C8" s="4"/>
      <c r="D8" s="5"/>
      <c r="E8" s="5"/>
    </row>
    <row r="9" spans="2:5" s="3" customFormat="1" ht="143.25" customHeight="1" x14ac:dyDescent="0.25">
      <c r="B9" s="46" t="s">
        <v>552</v>
      </c>
      <c r="C9" s="46"/>
      <c r="D9" s="46"/>
    </row>
    <row r="10" spans="2:5" s="3" customFormat="1" ht="28.5" customHeight="1" x14ac:dyDescent="0.25">
      <c r="B10" s="4" t="s">
        <v>483</v>
      </c>
      <c r="C10" s="6"/>
      <c r="D10" s="6"/>
      <c r="E10" s="6"/>
    </row>
    <row r="11" spans="2:5" s="3" customFormat="1" x14ac:dyDescent="0.25">
      <c r="B11" s="1"/>
      <c r="C11" s="2"/>
      <c r="D11" s="1"/>
      <c r="E11" s="1"/>
    </row>
    <row r="12" spans="2:5" s="3" customFormat="1" ht="28.5" customHeight="1" x14ac:dyDescent="0.25">
      <c r="B12" s="7" t="s">
        <v>2</v>
      </c>
      <c r="C12" s="9" t="s">
        <v>440</v>
      </c>
      <c r="D12" s="1"/>
      <c r="E12" s="9" t="s">
        <v>283</v>
      </c>
    </row>
    <row r="13" spans="2:5" x14ac:dyDescent="0.25">
      <c r="B13" s="10" t="s">
        <v>6</v>
      </c>
      <c r="C13" s="44" t="s">
        <v>484</v>
      </c>
      <c r="E13" s="44" t="s">
        <v>11</v>
      </c>
    </row>
    <row r="14" spans="2:5" x14ac:dyDescent="0.25">
      <c r="B14" s="10" t="s">
        <v>9</v>
      </c>
      <c r="C14" s="13" t="s">
        <v>485</v>
      </c>
      <c r="E14" s="13" t="s">
        <v>486</v>
      </c>
    </row>
    <row r="15" spans="2:5" x14ac:dyDescent="0.25">
      <c r="B15" s="10" t="s">
        <v>12</v>
      </c>
      <c r="C15" s="13" t="s">
        <v>487</v>
      </c>
      <c r="E15" s="13" t="s">
        <v>488</v>
      </c>
    </row>
    <row r="16" spans="2:5" x14ac:dyDescent="0.25">
      <c r="B16" s="10" t="s">
        <v>15</v>
      </c>
      <c r="C16" s="13" t="s">
        <v>489</v>
      </c>
      <c r="D16" s="19"/>
      <c r="E16" s="13" t="s">
        <v>490</v>
      </c>
    </row>
    <row r="17" spans="4:5" x14ac:dyDescent="0.25">
      <c r="D17" s="19"/>
      <c r="E17" s="13" t="s">
        <v>491</v>
      </c>
    </row>
    <row r="18" spans="4:5" x14ac:dyDescent="0.25">
      <c r="D18" s="19"/>
      <c r="E18" s="13" t="s">
        <v>492</v>
      </c>
    </row>
    <row r="19" spans="4:5" x14ac:dyDescent="0.25">
      <c r="D19" s="19"/>
      <c r="E19" s="13" t="s">
        <v>493</v>
      </c>
    </row>
    <row r="20" spans="4:5" x14ac:dyDescent="0.25">
      <c r="D20" s="19"/>
      <c r="E20" s="13" t="s">
        <v>494</v>
      </c>
    </row>
    <row r="21" spans="4:5" x14ac:dyDescent="0.25">
      <c r="D21" s="19"/>
      <c r="E21" s="13" t="s">
        <v>495</v>
      </c>
    </row>
    <row r="22" spans="4:5" x14ac:dyDescent="0.25">
      <c r="D22" s="19"/>
      <c r="E22" s="13" t="s">
        <v>496</v>
      </c>
    </row>
    <row r="23" spans="4:5" x14ac:dyDescent="0.25">
      <c r="D23" s="19"/>
      <c r="E23" s="13" t="s">
        <v>497</v>
      </c>
    </row>
    <row r="24" spans="4:5" x14ac:dyDescent="0.25">
      <c r="D24" s="19"/>
      <c r="E24" s="13" t="s">
        <v>498</v>
      </c>
    </row>
    <row r="25" spans="4:5" x14ac:dyDescent="0.25">
      <c r="D25" s="19"/>
      <c r="E25" s="13" t="s">
        <v>499</v>
      </c>
    </row>
    <row r="26" spans="4:5" x14ac:dyDescent="0.25">
      <c r="D26" s="19"/>
      <c r="E26" s="13" t="s">
        <v>500</v>
      </c>
    </row>
    <row r="27" spans="4:5" x14ac:dyDescent="0.25">
      <c r="D27" s="19"/>
      <c r="E27" s="13" t="s">
        <v>501</v>
      </c>
    </row>
    <row r="28" spans="4:5" x14ac:dyDescent="0.25">
      <c r="D28" s="19"/>
      <c r="E28" s="13" t="s">
        <v>502</v>
      </c>
    </row>
    <row r="29" spans="4:5" x14ac:dyDescent="0.25">
      <c r="D29" s="19"/>
      <c r="E29" s="13" t="s">
        <v>503</v>
      </c>
    </row>
    <row r="30" spans="4:5" x14ac:dyDescent="0.25">
      <c r="D30" s="19"/>
      <c r="E30" s="13" t="s">
        <v>504</v>
      </c>
    </row>
    <row r="31" spans="4:5" x14ac:dyDescent="0.25">
      <c r="D31" s="19"/>
      <c r="E31" s="13" t="s">
        <v>505</v>
      </c>
    </row>
    <row r="32" spans="4:5" x14ac:dyDescent="0.25">
      <c r="D32" s="19"/>
    </row>
    <row r="33" spans="1:5" x14ac:dyDescent="0.25">
      <c r="D33" s="19"/>
      <c r="E33" s="44" t="s">
        <v>506</v>
      </c>
    </row>
    <row r="34" spans="1:5" x14ac:dyDescent="0.25">
      <c r="D34" s="19"/>
      <c r="E34" s="13" t="s">
        <v>507</v>
      </c>
    </row>
    <row r="35" spans="1:5" x14ac:dyDescent="0.25">
      <c r="D35" s="19"/>
      <c r="E35" s="13" t="s">
        <v>508</v>
      </c>
    </row>
    <row r="36" spans="1:5" x14ac:dyDescent="0.25">
      <c r="A36" s="19"/>
      <c r="D36" s="19"/>
      <c r="E36" s="13" t="s">
        <v>509</v>
      </c>
    </row>
    <row r="37" spans="1:5" x14ac:dyDescent="0.25">
      <c r="D37" s="19"/>
      <c r="E37" s="13" t="s">
        <v>510</v>
      </c>
    </row>
    <row r="38" spans="1:5" x14ac:dyDescent="0.25">
      <c r="D38" s="19"/>
    </row>
    <row r="39" spans="1:5" x14ac:dyDescent="0.25">
      <c r="D39" s="19"/>
      <c r="E39" s="44" t="s">
        <v>511</v>
      </c>
    </row>
    <row r="40" spans="1:5" x14ac:dyDescent="0.25">
      <c r="D40" s="19"/>
      <c r="E40" s="13" t="s">
        <v>512</v>
      </c>
    </row>
    <row r="41" spans="1:5" x14ac:dyDescent="0.25">
      <c r="D41" s="19"/>
      <c r="E41" s="13" t="s">
        <v>513</v>
      </c>
    </row>
    <row r="42" spans="1:5" x14ac:dyDescent="0.25">
      <c r="D42" s="19"/>
      <c r="E42" s="13" t="s">
        <v>514</v>
      </c>
    </row>
    <row r="43" spans="1:5" x14ac:dyDescent="0.25">
      <c r="D43" s="19"/>
      <c r="E43" s="13" t="s">
        <v>515</v>
      </c>
    </row>
    <row r="44" spans="1:5" x14ac:dyDescent="0.25">
      <c r="D44" s="19"/>
      <c r="E44" s="13" t="s">
        <v>516</v>
      </c>
    </row>
    <row r="45" spans="1:5" x14ac:dyDescent="0.25">
      <c r="D45" s="19"/>
      <c r="E45" s="13" t="s">
        <v>517</v>
      </c>
    </row>
    <row r="46" spans="1:5" x14ac:dyDescent="0.25">
      <c r="D46" s="19"/>
      <c r="E46" s="13" t="s">
        <v>510</v>
      </c>
    </row>
    <row r="47" spans="1:5" x14ac:dyDescent="0.25">
      <c r="D47" s="19"/>
    </row>
    <row r="48" spans="1:5" x14ac:dyDescent="0.25">
      <c r="D48" s="19"/>
    </row>
    <row r="49" spans="4:4" x14ac:dyDescent="0.25">
      <c r="D49" s="19"/>
    </row>
    <row r="50" spans="4:4" x14ac:dyDescent="0.25">
      <c r="D50" s="19"/>
    </row>
    <row r="52" spans="4:4" x14ac:dyDescent="0.25">
      <c r="D52" s="19"/>
    </row>
    <row r="53" spans="4:4" x14ac:dyDescent="0.25">
      <c r="D53" s="19"/>
    </row>
    <row r="54" spans="4:4" x14ac:dyDescent="0.25">
      <c r="D54" s="19"/>
    </row>
    <row r="55" spans="4:4" x14ac:dyDescent="0.25">
      <c r="D55" s="19"/>
    </row>
    <row r="56" spans="4:4" x14ac:dyDescent="0.25">
      <c r="D56" s="19"/>
    </row>
    <row r="57" spans="4:4" x14ac:dyDescent="0.25">
      <c r="D57" s="19"/>
    </row>
    <row r="58" spans="4:4" x14ac:dyDescent="0.25">
      <c r="D58" s="19"/>
    </row>
    <row r="59" spans="4:4" x14ac:dyDescent="0.25">
      <c r="D59" s="19"/>
    </row>
    <row r="60" spans="4:4" x14ac:dyDescent="0.25">
      <c r="D60" s="19"/>
    </row>
    <row r="61" spans="4:4" x14ac:dyDescent="0.25">
      <c r="D61" s="19"/>
    </row>
    <row r="62" spans="4:4" x14ac:dyDescent="0.25">
      <c r="D62" s="19"/>
    </row>
    <row r="63" spans="4:4" x14ac:dyDescent="0.25">
      <c r="D63" s="19"/>
    </row>
    <row r="64" spans="4:4" x14ac:dyDescent="0.25">
      <c r="D64" s="19"/>
    </row>
    <row r="65" spans="4:4" x14ac:dyDescent="0.25">
      <c r="D65" s="19"/>
    </row>
    <row r="66" spans="4:4" x14ac:dyDescent="0.25">
      <c r="D66" s="19"/>
    </row>
    <row r="67" spans="4:4" x14ac:dyDescent="0.25">
      <c r="D67" s="19"/>
    </row>
    <row r="68" spans="4:4" x14ac:dyDescent="0.25">
      <c r="D68" s="19"/>
    </row>
    <row r="69" spans="4:4" x14ac:dyDescent="0.25">
      <c r="D69" s="19"/>
    </row>
    <row r="70" spans="4:4" x14ac:dyDescent="0.25">
      <c r="D70" s="19"/>
    </row>
    <row r="71" spans="4:4" x14ac:dyDescent="0.25">
      <c r="D71" s="19"/>
    </row>
    <row r="72" spans="4:4" x14ac:dyDescent="0.25">
      <c r="D72" s="19"/>
    </row>
    <row r="73" spans="4:4" x14ac:dyDescent="0.25">
      <c r="D73" s="19"/>
    </row>
    <row r="74" spans="4:4" x14ac:dyDescent="0.25">
      <c r="D74" s="19"/>
    </row>
    <row r="75" spans="4:4" x14ac:dyDescent="0.25">
      <c r="D75" s="19"/>
    </row>
    <row r="76" spans="4:4" x14ac:dyDescent="0.25">
      <c r="D76" s="19"/>
    </row>
    <row r="77" spans="4:4" x14ac:dyDescent="0.25">
      <c r="D77" s="19"/>
    </row>
    <row r="78" spans="4:4" x14ac:dyDescent="0.25">
      <c r="D78" s="19"/>
    </row>
    <row r="79" spans="4:4" x14ac:dyDescent="0.25">
      <c r="D79" s="19"/>
    </row>
    <row r="80" spans="4:4" x14ac:dyDescent="0.25">
      <c r="D80" s="19"/>
    </row>
    <row r="81" spans="4:4" x14ac:dyDescent="0.25">
      <c r="D81" s="19"/>
    </row>
    <row r="82" spans="4:4" x14ac:dyDescent="0.25">
      <c r="D82" s="19"/>
    </row>
    <row r="83" spans="4:4" x14ac:dyDescent="0.25">
      <c r="D83" s="19"/>
    </row>
    <row r="84" spans="4:4" x14ac:dyDescent="0.25">
      <c r="D84" s="19"/>
    </row>
    <row r="85" spans="4:4" x14ac:dyDescent="0.25">
      <c r="D85" s="19"/>
    </row>
  </sheetData>
  <mergeCells count="1">
    <mergeCell ref="B9:D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19</vt:i4>
      </vt:variant>
    </vt:vector>
  </HeadingPairs>
  <TitlesOfParts>
    <vt:vector size="31" baseType="lpstr">
      <vt:lpstr>CIS | EKZ</vt:lpstr>
      <vt:lpstr>CIS | Wykazy Zamawiającego</vt:lpstr>
      <vt:lpstr>CIS | Sala wybudzeń</vt:lpstr>
      <vt:lpstr>CIS | Powiadomienia i wytyczne</vt:lpstr>
      <vt:lpstr>CIS | Punktacje i skale</vt:lpstr>
      <vt:lpstr>CIS | Raporty</vt:lpstr>
      <vt:lpstr>CIS | Zlecenia</vt:lpstr>
      <vt:lpstr>CIS | Harmonogram</vt:lpstr>
      <vt:lpstr>CIS | Parametry życiowe</vt:lpstr>
      <vt:lpstr>CIS | Integracje</vt:lpstr>
      <vt:lpstr>CIS | Serwis i gwarancja</vt:lpstr>
      <vt:lpstr>CIS | Infrastruktura IT</vt:lpstr>
      <vt:lpstr>'CIS | EKZ'!OLE_LINK52</vt:lpstr>
      <vt:lpstr>'CIS | EKZ'!OLE_LINK57</vt:lpstr>
      <vt:lpstr>'CIS | Harmonogram'!OLE_LINK57</vt:lpstr>
      <vt:lpstr>'CIS | Powiadomienia i wytyczne'!OLE_LINK57</vt:lpstr>
      <vt:lpstr>'CIS | Punktacje i skale'!OLE_LINK57</vt:lpstr>
      <vt:lpstr>'CIS | Raporty'!OLE_LINK57</vt:lpstr>
      <vt:lpstr>'CIS | Sala wybudzeń'!OLE_LINK57</vt:lpstr>
      <vt:lpstr>'CIS | Zlecenia'!OLE_LINK57</vt:lpstr>
      <vt:lpstr>'CIS | Parametry życiowe'!OLE_LINK66</vt:lpstr>
      <vt:lpstr>'CIS | Powiadomienia i wytyczne'!OLE_LINK89</vt:lpstr>
      <vt:lpstr>'CIS | Punktacje i skale'!OLE_LINK89</vt:lpstr>
      <vt:lpstr>'CIS | Raporty'!OLE_LINK89</vt:lpstr>
      <vt:lpstr>'CIS | Sala wybudzeń'!OLE_LINK89</vt:lpstr>
      <vt:lpstr>'CIS | Zlecenia'!OLE_LINK89</vt:lpstr>
      <vt:lpstr>'CIS | Powiadomienia i wytyczne'!OLE_LINK90</vt:lpstr>
      <vt:lpstr>'CIS | Punktacje i skale'!OLE_LINK90</vt:lpstr>
      <vt:lpstr>'CIS | Raporty'!OLE_LINK90</vt:lpstr>
      <vt:lpstr>'CIS | Sala wybudzeń'!OLE_LINK90</vt:lpstr>
      <vt:lpstr>'CIS | Zlecenia'!OLE_LINK90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Kokowski</dc:creator>
  <cp:lastModifiedBy>Małgorzata Watral - Duńska</cp:lastModifiedBy>
  <dcterms:created xsi:type="dcterms:W3CDTF">2025-08-11T22:39:38Z</dcterms:created>
  <dcterms:modified xsi:type="dcterms:W3CDTF">2025-09-10T09:49:02Z</dcterms:modified>
</cp:coreProperties>
</file>