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codeName="Ten_skoroszyt"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4FE22E80-0E2C-4E06-ABA8-0F424538099B}" xr6:coauthVersionLast="47" xr6:coauthVersionMax="47" xr10:uidLastSave="{00000000-0000-0000-0000-000000000000}"/>
  <bookViews>
    <workbookView xWindow="-120" yWindow="-120" windowWidth="29040" windowHeight="15720" tabRatio="906" activeTab="1" xr2:uid="{00000000-000D-0000-FFFF-FFFF00000000}"/>
  </bookViews>
  <sheets>
    <sheet name="Protezy biodro-kolano-bark 1-9" sheetId="4" r:id="rId1"/>
    <sheet name="Proteza kolana 10" sheetId="14" r:id="rId2"/>
    <sheet name="urazówka I+subst kości 11-17" sheetId="5" r:id="rId3"/>
    <sheet name="urazówka II 18" sheetId="11" r:id="rId4"/>
    <sheet name="urazówka III 19-20" sheetId="1" r:id="rId5"/>
    <sheet name=" paluch koslawy 21-32" sheetId="2" r:id="rId6"/>
    <sheet name="artroskopia 1 33-39" sheetId="8" r:id="rId7"/>
    <sheet name="ręka i stopa 40-47" sheetId="10" r:id="rId8"/>
    <sheet name="artroskopia II 48" sheetId="12" r:id="rId9"/>
    <sheet name="ręka paluch koślawy blok2 49-51" sheetId="13" r:id="rId10"/>
  </sheets>
  <definedNames>
    <definedName name="_GoBack" localSheetId="4">'urazówka III 19-20'!#REF!</definedName>
    <definedName name="a" localSheetId="4">'urazówka III 19-20'!$A$1:$L$143</definedName>
    <definedName name="Print_Area" localSheetId="0">'Protezy biodro-kolano-bark 1-9'!$A$1:$L$75</definedName>
    <definedName name="Print_Area" localSheetId="2">'urazówka I+subst kości 11-17'!$A$1:$L$16</definedName>
    <definedName name="Print_Area" localSheetId="4">'urazówka III 19-20'!$A$1:$L$143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1" i="13" l="1"/>
  <c r="J5" i="5"/>
  <c r="K5" i="5"/>
  <c r="J13" i="5"/>
  <c r="K13" i="5"/>
  <c r="L13" i="5" s="1"/>
  <c r="J14" i="5"/>
  <c r="K14" i="5"/>
  <c r="L14" i="5" s="1"/>
  <c r="J17" i="8"/>
  <c r="K17" i="8"/>
  <c r="L17" i="8" s="1"/>
  <c r="J18" i="8"/>
  <c r="K18" i="8"/>
  <c r="L18" i="8" s="1"/>
  <c r="J19" i="8"/>
  <c r="K19" i="8"/>
  <c r="L19" i="8" s="1"/>
  <c r="J20" i="8"/>
  <c r="K20" i="8"/>
  <c r="L20" i="8" s="1"/>
  <c r="J21" i="8"/>
  <c r="K21" i="8"/>
  <c r="L21" i="8" s="1"/>
  <c r="J22" i="8"/>
  <c r="K22" i="8"/>
  <c r="L22" i="8" s="1"/>
  <c r="L15" i="5" l="1"/>
  <c r="K15" i="5"/>
  <c r="K23" i="8"/>
  <c r="L23" i="8"/>
  <c r="K5" i="8" l="1"/>
  <c r="L5" i="8" s="1"/>
  <c r="J5" i="8"/>
  <c r="J17" i="2"/>
  <c r="K17" i="2"/>
  <c r="L17" i="2" s="1"/>
  <c r="J18" i="2"/>
  <c r="K18" i="2"/>
  <c r="L18" i="2" s="1"/>
  <c r="J19" i="2"/>
  <c r="K19" i="2"/>
  <c r="L19" i="2" s="1"/>
  <c r="J47" i="2"/>
  <c r="K47" i="2"/>
  <c r="L47" i="2" s="1"/>
  <c r="J48" i="2"/>
  <c r="K48" i="2"/>
  <c r="L48" i="2" s="1"/>
  <c r="J49" i="2"/>
  <c r="K49" i="2"/>
  <c r="L49" i="2" s="1"/>
  <c r="J50" i="2"/>
  <c r="K50" i="2"/>
  <c r="L50" i="2" s="1"/>
  <c r="J10" i="2"/>
  <c r="K10" i="2"/>
  <c r="L10" i="2" s="1"/>
  <c r="J11" i="2"/>
  <c r="K11" i="2"/>
  <c r="L11" i="2" s="1"/>
  <c r="J12" i="2"/>
  <c r="K12" i="2"/>
  <c r="L12" i="2" s="1"/>
  <c r="K20" i="2" l="1"/>
  <c r="L20" i="2"/>
  <c r="L51" i="2"/>
  <c r="K51" i="2"/>
  <c r="J130" i="1" l="1"/>
  <c r="K130" i="1"/>
  <c r="L130" i="1" s="1"/>
  <c r="J131" i="1"/>
  <c r="K131" i="1"/>
  <c r="L131" i="1" s="1"/>
  <c r="J132" i="1"/>
  <c r="K132" i="1"/>
  <c r="L132" i="1" s="1"/>
  <c r="J133" i="1"/>
  <c r="K133" i="1"/>
  <c r="L133" i="1" s="1"/>
  <c r="J134" i="1"/>
  <c r="K134" i="1"/>
  <c r="L134" i="1" s="1"/>
  <c r="J135" i="1"/>
  <c r="K135" i="1"/>
  <c r="L135" i="1" s="1"/>
  <c r="J136" i="1"/>
  <c r="K136" i="1"/>
  <c r="L136" i="1" s="1"/>
  <c r="J137" i="1"/>
  <c r="K137" i="1"/>
  <c r="L137" i="1" s="1"/>
  <c r="J138" i="1"/>
  <c r="K138" i="1"/>
  <c r="L138" i="1" s="1"/>
  <c r="J139" i="1"/>
  <c r="K139" i="1"/>
  <c r="L139" i="1" s="1"/>
  <c r="J140" i="1"/>
  <c r="K140" i="1"/>
  <c r="L140" i="1" s="1"/>
  <c r="J141" i="1"/>
  <c r="K141" i="1"/>
  <c r="L141" i="1" s="1"/>
  <c r="J142" i="1"/>
  <c r="K142" i="1"/>
  <c r="L142" i="1" s="1"/>
  <c r="J17" i="5" l="1"/>
  <c r="K17" i="5"/>
  <c r="L17" i="5" s="1"/>
  <c r="J9" i="5"/>
  <c r="K9" i="5"/>
  <c r="L9" i="5" s="1"/>
  <c r="J6" i="5"/>
  <c r="K6" i="5"/>
  <c r="L6" i="5" s="1"/>
  <c r="J7" i="5"/>
  <c r="K7" i="5"/>
  <c r="L7" i="5" s="1"/>
  <c r="J8" i="5"/>
  <c r="K8" i="5"/>
  <c r="L8" i="5" s="1"/>
  <c r="L5" i="5" l="1"/>
  <c r="L10" i="5" s="1"/>
  <c r="K10" i="5"/>
  <c r="K5" i="14" l="1"/>
  <c r="L5" i="14" s="1"/>
  <c r="J5" i="14"/>
  <c r="J6" i="14" l="1"/>
  <c r="K6" i="14"/>
  <c r="L6" i="14" s="1"/>
  <c r="J7" i="14"/>
  <c r="K7" i="14"/>
  <c r="L7" i="14" s="1"/>
  <c r="J8" i="14"/>
  <c r="K8" i="14"/>
  <c r="L8" i="14" s="1"/>
  <c r="J9" i="14"/>
  <c r="K9" i="14"/>
  <c r="L9" i="14" s="1"/>
  <c r="J10" i="14"/>
  <c r="K10" i="14"/>
  <c r="L10" i="14" s="1"/>
  <c r="J11" i="14"/>
  <c r="K11" i="14"/>
  <c r="L11" i="14" s="1"/>
  <c r="J12" i="14"/>
  <c r="K12" i="14"/>
  <c r="L12" i="14" s="1"/>
  <c r="J13" i="14"/>
  <c r="K13" i="14"/>
  <c r="L13" i="14" s="1"/>
  <c r="J14" i="14"/>
  <c r="K14" i="14"/>
  <c r="L14" i="14" s="1"/>
  <c r="J15" i="14"/>
  <c r="K15" i="14"/>
  <c r="L15" i="14" s="1"/>
  <c r="J16" i="14"/>
  <c r="K16" i="14"/>
  <c r="L16" i="14" s="1"/>
  <c r="J17" i="14"/>
  <c r="K17" i="14"/>
  <c r="L17" i="14" s="1"/>
  <c r="K18" i="14" l="1"/>
  <c r="L18" i="14"/>
  <c r="J181" i="4" l="1"/>
  <c r="K181" i="4"/>
  <c r="L181" i="4" s="1"/>
  <c r="J182" i="4"/>
  <c r="K182" i="4"/>
  <c r="L182" i="4" s="1"/>
  <c r="J183" i="4"/>
  <c r="K183" i="4"/>
  <c r="L183" i="4" s="1"/>
  <c r="J184" i="4"/>
  <c r="K184" i="4"/>
  <c r="L184" i="4" s="1"/>
  <c r="J185" i="4"/>
  <c r="K185" i="4"/>
  <c r="L185" i="4" s="1"/>
  <c r="J186" i="4"/>
  <c r="K186" i="4"/>
  <c r="L186" i="4" s="1"/>
  <c r="J187" i="4"/>
  <c r="K187" i="4"/>
  <c r="L187" i="4" s="1"/>
  <c r="J45" i="5" l="1"/>
  <c r="K45" i="5"/>
  <c r="L45" i="5" s="1"/>
  <c r="J46" i="5"/>
  <c r="K46" i="5"/>
  <c r="L46" i="5" s="1"/>
  <c r="J29" i="5" l="1"/>
  <c r="K29" i="5"/>
  <c r="J30" i="5"/>
  <c r="K30" i="5"/>
  <c r="L30" i="5" s="1"/>
  <c r="J31" i="5"/>
  <c r="K31" i="5"/>
  <c r="L31" i="5" s="1"/>
  <c r="J32" i="5"/>
  <c r="K32" i="5"/>
  <c r="L32" i="5" s="1"/>
  <c r="J33" i="5"/>
  <c r="K33" i="5"/>
  <c r="L33" i="5" s="1"/>
  <c r="J34" i="5"/>
  <c r="K34" i="5"/>
  <c r="L34" i="5" s="1"/>
  <c r="J35" i="5"/>
  <c r="K35" i="5"/>
  <c r="L35" i="5" s="1"/>
  <c r="J36" i="5"/>
  <c r="K36" i="5"/>
  <c r="L36" i="5" s="1"/>
  <c r="J37" i="5"/>
  <c r="K37" i="5"/>
  <c r="L37" i="5" s="1"/>
  <c r="J38" i="5"/>
  <c r="K38" i="5"/>
  <c r="L38" i="5" s="1"/>
  <c r="J39" i="5"/>
  <c r="K39" i="5"/>
  <c r="L39" i="5" s="1"/>
  <c r="J40" i="5"/>
  <c r="K40" i="5"/>
  <c r="L40" i="5" s="1"/>
  <c r="K6" i="2"/>
  <c r="L6" i="2" s="1"/>
  <c r="K5" i="2"/>
  <c r="L5" i="2" s="1"/>
  <c r="J6" i="2"/>
  <c r="K41" i="5" l="1"/>
  <c r="L29" i="5"/>
  <c r="L41" i="5" s="1"/>
  <c r="K7" i="2"/>
  <c r="K31" i="8" l="1"/>
  <c r="J27" i="8"/>
  <c r="K27" i="8"/>
  <c r="L27" i="8" s="1"/>
  <c r="L31" i="8" l="1"/>
  <c r="L32" i="8" s="1"/>
  <c r="K32" i="8"/>
  <c r="J126" i="1"/>
  <c r="K126" i="1"/>
  <c r="L126" i="1" s="1"/>
  <c r="K19" i="13"/>
  <c r="L19" i="13" s="1"/>
  <c r="J19" i="13"/>
  <c r="K18" i="13"/>
  <c r="L18" i="13" s="1"/>
  <c r="J18" i="13"/>
  <c r="K17" i="13"/>
  <c r="L17" i="13" s="1"/>
  <c r="J17" i="13"/>
  <c r="K16" i="13"/>
  <c r="J16" i="13"/>
  <c r="J5" i="13"/>
  <c r="K5" i="13"/>
  <c r="L5" i="13" s="1"/>
  <c r="J6" i="13"/>
  <c r="K6" i="13"/>
  <c r="L6" i="13" s="1"/>
  <c r="J7" i="13"/>
  <c r="K7" i="13"/>
  <c r="L7" i="13" s="1"/>
  <c r="J10" i="13"/>
  <c r="K10" i="13"/>
  <c r="J11" i="13"/>
  <c r="K11" i="13"/>
  <c r="L11" i="13" s="1"/>
  <c r="J12" i="13"/>
  <c r="K12" i="13"/>
  <c r="L12" i="13" s="1"/>
  <c r="K4" i="13"/>
  <c r="J4" i="13"/>
  <c r="J23" i="5"/>
  <c r="K23" i="5"/>
  <c r="L23" i="5" s="1"/>
  <c r="J24" i="5"/>
  <c r="K24" i="5"/>
  <c r="L24" i="5" s="1"/>
  <c r="K22" i="5"/>
  <c r="L22" i="5" s="1"/>
  <c r="J22" i="5"/>
  <c r="K50" i="5"/>
  <c r="J50" i="5"/>
  <c r="K40" i="2"/>
  <c r="L40" i="2" s="1"/>
  <c r="J40" i="2"/>
  <c r="K18" i="5"/>
  <c r="K192" i="10"/>
  <c r="L192" i="10" s="1"/>
  <c r="J192" i="10"/>
  <c r="K187" i="10"/>
  <c r="L187" i="10" s="1"/>
  <c r="K152" i="10"/>
  <c r="L152" i="10" s="1"/>
  <c r="J169" i="10"/>
  <c r="K169" i="10"/>
  <c r="L169" i="10" s="1"/>
  <c r="J170" i="10"/>
  <c r="K170" i="10"/>
  <c r="L170" i="10" s="1"/>
  <c r="J171" i="10"/>
  <c r="K171" i="10"/>
  <c r="L171" i="10" s="1"/>
  <c r="J172" i="10"/>
  <c r="K172" i="10"/>
  <c r="L172" i="10" s="1"/>
  <c r="J173" i="10"/>
  <c r="K173" i="10"/>
  <c r="L173" i="10" s="1"/>
  <c r="J174" i="10"/>
  <c r="K174" i="10"/>
  <c r="L174" i="10" s="1"/>
  <c r="J175" i="10"/>
  <c r="K175" i="10"/>
  <c r="L175" i="10" s="1"/>
  <c r="J176" i="10"/>
  <c r="K176" i="10"/>
  <c r="L176" i="10" s="1"/>
  <c r="J177" i="10"/>
  <c r="K177" i="10"/>
  <c r="L177" i="10" s="1"/>
  <c r="J178" i="10"/>
  <c r="K178" i="10"/>
  <c r="L178" i="10" s="1"/>
  <c r="J179" i="10"/>
  <c r="K179" i="10"/>
  <c r="L179" i="10" s="1"/>
  <c r="J180" i="10"/>
  <c r="K180" i="10"/>
  <c r="L180" i="10" s="1"/>
  <c r="J181" i="10"/>
  <c r="K181" i="10"/>
  <c r="L181" i="10" s="1"/>
  <c r="J182" i="10"/>
  <c r="K182" i="10"/>
  <c r="L182" i="10" s="1"/>
  <c r="J183" i="10"/>
  <c r="K183" i="10"/>
  <c r="L183" i="10" s="1"/>
  <c r="J184" i="10"/>
  <c r="K184" i="10"/>
  <c r="L184" i="10" s="1"/>
  <c r="J185" i="10"/>
  <c r="K185" i="10"/>
  <c r="L185" i="10" s="1"/>
  <c r="J186" i="10"/>
  <c r="K186" i="10"/>
  <c r="L186" i="10" s="1"/>
  <c r="J187" i="10"/>
  <c r="J188" i="10"/>
  <c r="K188" i="10"/>
  <c r="L188" i="10" s="1"/>
  <c r="K168" i="10"/>
  <c r="L168" i="10" s="1"/>
  <c r="J168" i="10"/>
  <c r="J82" i="10"/>
  <c r="K82" i="10"/>
  <c r="L82" i="10" s="1"/>
  <c r="J83" i="10"/>
  <c r="K83" i="10"/>
  <c r="L83" i="10" s="1"/>
  <c r="J84" i="10"/>
  <c r="K84" i="10"/>
  <c r="L84" i="10" s="1"/>
  <c r="K81" i="10"/>
  <c r="J72" i="10"/>
  <c r="K72" i="10"/>
  <c r="L72" i="10" s="1"/>
  <c r="J73" i="10"/>
  <c r="K73" i="10"/>
  <c r="L73" i="10" s="1"/>
  <c r="J74" i="10"/>
  <c r="K74" i="10"/>
  <c r="L74" i="10" s="1"/>
  <c r="J75" i="10"/>
  <c r="K75" i="10"/>
  <c r="L75" i="10" s="1"/>
  <c r="J76" i="10"/>
  <c r="K76" i="10"/>
  <c r="L76" i="10" s="1"/>
  <c r="J77" i="10"/>
  <c r="K77" i="10"/>
  <c r="L77" i="10" s="1"/>
  <c r="K71" i="10"/>
  <c r="L71" i="10" s="1"/>
  <c r="J71" i="10"/>
  <c r="J31" i="10"/>
  <c r="K31" i="10"/>
  <c r="L31" i="10" s="1"/>
  <c r="J32" i="10"/>
  <c r="K32" i="10"/>
  <c r="L32" i="10" s="1"/>
  <c r="J33" i="10"/>
  <c r="K33" i="10"/>
  <c r="L33" i="10" s="1"/>
  <c r="J34" i="10"/>
  <c r="K34" i="10"/>
  <c r="L34" i="10" s="1"/>
  <c r="J35" i="10"/>
  <c r="K35" i="10"/>
  <c r="L35" i="10" s="1"/>
  <c r="J36" i="10"/>
  <c r="K36" i="10"/>
  <c r="L36" i="10" s="1"/>
  <c r="J37" i="10"/>
  <c r="K37" i="10"/>
  <c r="L37" i="10" s="1"/>
  <c r="J38" i="10"/>
  <c r="K38" i="10"/>
  <c r="L38" i="10" s="1"/>
  <c r="J39" i="10"/>
  <c r="K39" i="10"/>
  <c r="L39" i="10" s="1"/>
  <c r="J40" i="10"/>
  <c r="K40" i="10"/>
  <c r="L40" i="10" s="1"/>
  <c r="J41" i="10"/>
  <c r="K41" i="10"/>
  <c r="L41" i="10" s="1"/>
  <c r="J42" i="10"/>
  <c r="K42" i="10"/>
  <c r="L42" i="10" s="1"/>
  <c r="J43" i="10"/>
  <c r="K43" i="10"/>
  <c r="L43" i="10" s="1"/>
  <c r="J44" i="10"/>
  <c r="K44" i="10"/>
  <c r="L44" i="10" s="1"/>
  <c r="J45" i="10"/>
  <c r="K45" i="10"/>
  <c r="L45" i="10"/>
  <c r="J46" i="10"/>
  <c r="K46" i="10"/>
  <c r="L46" i="10" s="1"/>
  <c r="J47" i="10"/>
  <c r="K47" i="10"/>
  <c r="L47" i="10" s="1"/>
  <c r="J48" i="10"/>
  <c r="K48" i="10"/>
  <c r="L48" i="10" s="1"/>
  <c r="J49" i="10"/>
  <c r="K49" i="10"/>
  <c r="L49" i="10" s="1"/>
  <c r="J50" i="10"/>
  <c r="K50" i="10"/>
  <c r="L50" i="10" s="1"/>
  <c r="J51" i="10"/>
  <c r="K51" i="10"/>
  <c r="L51" i="10" s="1"/>
  <c r="J52" i="10"/>
  <c r="K52" i="10"/>
  <c r="L52" i="10" s="1"/>
  <c r="J53" i="10"/>
  <c r="K53" i="10"/>
  <c r="L53" i="10" s="1"/>
  <c r="J54" i="10"/>
  <c r="K54" i="10"/>
  <c r="L54" i="10" s="1"/>
  <c r="J55" i="10"/>
  <c r="K55" i="10"/>
  <c r="L55" i="10" s="1"/>
  <c r="J56" i="10"/>
  <c r="K56" i="10"/>
  <c r="L56" i="10" s="1"/>
  <c r="J57" i="10"/>
  <c r="K57" i="10"/>
  <c r="L57" i="10" s="1"/>
  <c r="J58" i="10"/>
  <c r="K58" i="10"/>
  <c r="L58" i="10"/>
  <c r="J59" i="10"/>
  <c r="K59" i="10"/>
  <c r="L59" i="10" s="1"/>
  <c r="J60" i="10"/>
  <c r="K60" i="10"/>
  <c r="L60" i="10" s="1"/>
  <c r="J61" i="10"/>
  <c r="K61" i="10"/>
  <c r="L61" i="10" s="1"/>
  <c r="J62" i="10"/>
  <c r="K62" i="10"/>
  <c r="L62" i="10" s="1"/>
  <c r="J63" i="10"/>
  <c r="K63" i="10"/>
  <c r="L63" i="10" s="1"/>
  <c r="J64" i="10"/>
  <c r="K64" i="10"/>
  <c r="L64" i="10" s="1"/>
  <c r="J65" i="10"/>
  <c r="K65" i="10"/>
  <c r="L65" i="10" s="1"/>
  <c r="J66" i="10"/>
  <c r="K66" i="10"/>
  <c r="L66" i="10" s="1"/>
  <c r="J67" i="10"/>
  <c r="K67" i="10"/>
  <c r="L67" i="10" s="1"/>
  <c r="K30" i="10"/>
  <c r="L30" i="10" s="1"/>
  <c r="J30" i="10"/>
  <c r="K6" i="10"/>
  <c r="K7" i="10"/>
  <c r="K8" i="10"/>
  <c r="K9" i="10"/>
  <c r="K10" i="10"/>
  <c r="K11" i="10"/>
  <c r="K12" i="10"/>
  <c r="K13" i="10"/>
  <c r="K14" i="10"/>
  <c r="K15" i="10"/>
  <c r="K16" i="10"/>
  <c r="K17" i="10"/>
  <c r="K18" i="10"/>
  <c r="K19" i="10"/>
  <c r="K20" i="10"/>
  <c r="K21" i="10"/>
  <c r="K22" i="10"/>
  <c r="K23" i="10"/>
  <c r="K24" i="10"/>
  <c r="K25" i="10"/>
  <c r="K26" i="10"/>
  <c r="K5" i="10"/>
  <c r="L5" i="10" s="1"/>
  <c r="K37" i="11"/>
  <c r="L37" i="11" s="1"/>
  <c r="J5" i="11"/>
  <c r="K5" i="11"/>
  <c r="L5" i="11" s="1"/>
  <c r="J6" i="11"/>
  <c r="K6" i="11"/>
  <c r="J7" i="11"/>
  <c r="K7" i="11"/>
  <c r="L7" i="11" s="1"/>
  <c r="J8" i="11"/>
  <c r="K8" i="11"/>
  <c r="L8" i="11" s="1"/>
  <c r="J9" i="11"/>
  <c r="K9" i="11"/>
  <c r="L9" i="11" s="1"/>
  <c r="J10" i="11"/>
  <c r="K10" i="11"/>
  <c r="L10" i="11" s="1"/>
  <c r="J11" i="11"/>
  <c r="K11" i="11"/>
  <c r="L11" i="11" s="1"/>
  <c r="J12" i="11"/>
  <c r="K12" i="11"/>
  <c r="L12" i="11" s="1"/>
  <c r="J13" i="11"/>
  <c r="K13" i="11"/>
  <c r="L13" i="11" s="1"/>
  <c r="J14" i="11"/>
  <c r="K14" i="11"/>
  <c r="L14" i="11" s="1"/>
  <c r="J15" i="11"/>
  <c r="K15" i="11"/>
  <c r="L15" i="11" s="1"/>
  <c r="J16" i="11"/>
  <c r="K16" i="11"/>
  <c r="L16" i="11" s="1"/>
  <c r="J17" i="11"/>
  <c r="K17" i="11"/>
  <c r="L17" i="11" s="1"/>
  <c r="J18" i="11"/>
  <c r="K18" i="11"/>
  <c r="L18" i="11" s="1"/>
  <c r="J19" i="11"/>
  <c r="K19" i="11"/>
  <c r="L19" i="11" s="1"/>
  <c r="J20" i="11"/>
  <c r="K20" i="11"/>
  <c r="L20" i="11" s="1"/>
  <c r="J21" i="11"/>
  <c r="K21" i="11"/>
  <c r="L21" i="11" s="1"/>
  <c r="J22" i="11"/>
  <c r="K22" i="11"/>
  <c r="L22" i="11" s="1"/>
  <c r="J23" i="11"/>
  <c r="K23" i="11"/>
  <c r="L23" i="11" s="1"/>
  <c r="J24" i="11"/>
  <c r="K24" i="11"/>
  <c r="L24" i="11" s="1"/>
  <c r="J25" i="11"/>
  <c r="K25" i="11"/>
  <c r="L25" i="11" s="1"/>
  <c r="J26" i="11"/>
  <c r="K26" i="11"/>
  <c r="L26" i="11" s="1"/>
  <c r="J27" i="11"/>
  <c r="K27" i="11"/>
  <c r="L27" i="11" s="1"/>
  <c r="J28" i="11"/>
  <c r="K28" i="11"/>
  <c r="L28" i="11" s="1"/>
  <c r="J29" i="11"/>
  <c r="K29" i="11"/>
  <c r="L29" i="11" s="1"/>
  <c r="J30" i="11"/>
  <c r="K30" i="11"/>
  <c r="L30" i="11" s="1"/>
  <c r="J31" i="11"/>
  <c r="K31" i="11"/>
  <c r="L31" i="11" s="1"/>
  <c r="J32" i="11"/>
  <c r="K32" i="11"/>
  <c r="L32" i="11" s="1"/>
  <c r="J33" i="11"/>
  <c r="K33" i="11"/>
  <c r="L33" i="11" s="1"/>
  <c r="J34" i="11"/>
  <c r="K34" i="11"/>
  <c r="L34" i="11" s="1"/>
  <c r="J35" i="11"/>
  <c r="K35" i="11"/>
  <c r="L35" i="11"/>
  <c r="J36" i="11"/>
  <c r="K36" i="11"/>
  <c r="L36" i="11" s="1"/>
  <c r="J37" i="11"/>
  <c r="K4" i="11"/>
  <c r="J4" i="11"/>
  <c r="J93" i="4"/>
  <c r="K93" i="4"/>
  <c r="L93" i="4" s="1"/>
  <c r="J73" i="4"/>
  <c r="K73" i="4"/>
  <c r="L73" i="4" s="1"/>
  <c r="J74" i="4"/>
  <c r="K74" i="4"/>
  <c r="L74" i="4" s="1"/>
  <c r="J75" i="4"/>
  <c r="K75" i="4"/>
  <c r="L75" i="4" s="1"/>
  <c r="J76" i="4"/>
  <c r="K76" i="4"/>
  <c r="L76" i="4" s="1"/>
  <c r="J77" i="4"/>
  <c r="K77" i="4"/>
  <c r="L77" i="4" s="1"/>
  <c r="J78" i="4"/>
  <c r="K78" i="4"/>
  <c r="L78" i="4" s="1"/>
  <c r="J79" i="4"/>
  <c r="K79" i="4"/>
  <c r="L79" i="4" s="1"/>
  <c r="J80" i="4"/>
  <c r="K80" i="4"/>
  <c r="L80" i="4" s="1"/>
  <c r="J81" i="4"/>
  <c r="K81" i="4"/>
  <c r="L81" i="4" s="1"/>
  <c r="J82" i="4"/>
  <c r="K82" i="4"/>
  <c r="L82" i="4" s="1"/>
  <c r="J83" i="4"/>
  <c r="K83" i="4"/>
  <c r="L83" i="4" s="1"/>
  <c r="J84" i="4"/>
  <c r="K84" i="4"/>
  <c r="L84" i="4" s="1"/>
  <c r="J85" i="4"/>
  <c r="K85" i="4"/>
  <c r="L85" i="4" s="1"/>
  <c r="J86" i="4"/>
  <c r="K86" i="4"/>
  <c r="L86" i="4" s="1"/>
  <c r="J87" i="4"/>
  <c r="K87" i="4"/>
  <c r="L87" i="4" s="1"/>
  <c r="J88" i="4"/>
  <c r="K88" i="4"/>
  <c r="L88" i="4" s="1"/>
  <c r="J89" i="4"/>
  <c r="K89" i="4"/>
  <c r="L89" i="4" s="1"/>
  <c r="J90" i="4"/>
  <c r="K90" i="4"/>
  <c r="L90" i="4" s="1"/>
  <c r="J91" i="4"/>
  <c r="K91" i="4"/>
  <c r="L91" i="4" s="1"/>
  <c r="J92" i="4"/>
  <c r="K92" i="4"/>
  <c r="L92" i="4" s="1"/>
  <c r="J174" i="4"/>
  <c r="K174" i="4"/>
  <c r="L174" i="4" s="1"/>
  <c r="J175" i="4"/>
  <c r="K175" i="4"/>
  <c r="L175" i="4" s="1"/>
  <c r="J176" i="4"/>
  <c r="K176" i="4"/>
  <c r="L176" i="4" s="1"/>
  <c r="J177" i="4"/>
  <c r="K177" i="4"/>
  <c r="L177" i="4" s="1"/>
  <c r="J178" i="4"/>
  <c r="K178" i="4"/>
  <c r="L178" i="4" s="1"/>
  <c r="J179" i="4"/>
  <c r="K179" i="4"/>
  <c r="L179" i="4" s="1"/>
  <c r="J180" i="4"/>
  <c r="K180" i="4"/>
  <c r="L180" i="4" s="1"/>
  <c r="K173" i="4"/>
  <c r="J173" i="4"/>
  <c r="J154" i="4"/>
  <c r="K154" i="4"/>
  <c r="L154" i="4" s="1"/>
  <c r="L158" i="4" s="1"/>
  <c r="J155" i="4"/>
  <c r="K155" i="4"/>
  <c r="L155" i="4" s="1"/>
  <c r="J156" i="4"/>
  <c r="K156" i="4"/>
  <c r="L156" i="4" s="1"/>
  <c r="J157" i="4"/>
  <c r="K157" i="4"/>
  <c r="L157" i="4" s="1"/>
  <c r="J160" i="4"/>
  <c r="K160" i="4"/>
  <c r="L160" i="4" s="1"/>
  <c r="L164" i="4" s="1"/>
  <c r="J161" i="4"/>
  <c r="K161" i="4"/>
  <c r="L161" i="4" s="1"/>
  <c r="J162" i="4"/>
  <c r="K162" i="4"/>
  <c r="L162" i="4" s="1"/>
  <c r="J163" i="4"/>
  <c r="K163" i="4"/>
  <c r="L163" i="4" s="1"/>
  <c r="J166" i="4"/>
  <c r="K166" i="4"/>
  <c r="J167" i="4"/>
  <c r="K167" i="4"/>
  <c r="L167" i="4" s="1"/>
  <c r="J168" i="4"/>
  <c r="K168" i="4"/>
  <c r="L168" i="4" s="1"/>
  <c r="J140" i="4"/>
  <c r="K140" i="4"/>
  <c r="J141" i="4"/>
  <c r="K141" i="4"/>
  <c r="L141" i="4" s="1"/>
  <c r="J142" i="4"/>
  <c r="K142" i="4"/>
  <c r="L142" i="4" s="1"/>
  <c r="J143" i="4"/>
  <c r="K143" i="4"/>
  <c r="L143" i="4" s="1"/>
  <c r="J144" i="4"/>
  <c r="K144" i="4"/>
  <c r="L144" i="4" s="1"/>
  <c r="J145" i="4"/>
  <c r="K145" i="4"/>
  <c r="L145" i="4" s="1"/>
  <c r="J146" i="4"/>
  <c r="K146" i="4"/>
  <c r="L146" i="4" s="1"/>
  <c r="J147" i="4"/>
  <c r="K147" i="4"/>
  <c r="L147" i="4" s="1"/>
  <c r="J148" i="4"/>
  <c r="K148" i="4"/>
  <c r="L148" i="4" s="1"/>
  <c r="J149" i="4"/>
  <c r="K149" i="4"/>
  <c r="L149" i="4" s="1"/>
  <c r="K139" i="4"/>
  <c r="L139" i="4" s="1"/>
  <c r="J139" i="4"/>
  <c r="J124" i="4"/>
  <c r="K124" i="4"/>
  <c r="L124" i="4" s="1"/>
  <c r="J125" i="4"/>
  <c r="K125" i="4"/>
  <c r="L125" i="4" s="1"/>
  <c r="J126" i="4"/>
  <c r="K126" i="4"/>
  <c r="L126" i="4" s="1"/>
  <c r="J127" i="4"/>
  <c r="K127" i="4"/>
  <c r="L127" i="4" s="1"/>
  <c r="J128" i="4"/>
  <c r="K128" i="4"/>
  <c r="L128" i="4" s="1"/>
  <c r="J129" i="4"/>
  <c r="K129" i="4"/>
  <c r="L129" i="4" s="1"/>
  <c r="J130" i="4"/>
  <c r="K130" i="4"/>
  <c r="L130" i="4" s="1"/>
  <c r="J131" i="4"/>
  <c r="K131" i="4"/>
  <c r="L131" i="4" s="1"/>
  <c r="J133" i="4"/>
  <c r="K133" i="4"/>
  <c r="L133" i="4" s="1"/>
  <c r="J134" i="4"/>
  <c r="K134" i="4"/>
  <c r="L134" i="4" s="1"/>
  <c r="K123" i="4"/>
  <c r="L123" i="4" s="1"/>
  <c r="J123" i="4"/>
  <c r="J121" i="4"/>
  <c r="K121" i="4"/>
  <c r="L121" i="4" s="1"/>
  <c r="J100" i="4"/>
  <c r="K100" i="4"/>
  <c r="L100" i="4" s="1"/>
  <c r="J101" i="4"/>
  <c r="K101" i="4"/>
  <c r="L101" i="4" s="1"/>
  <c r="J102" i="4"/>
  <c r="K102" i="4"/>
  <c r="L102" i="4" s="1"/>
  <c r="J103" i="4"/>
  <c r="K103" i="4"/>
  <c r="L103" i="4" s="1"/>
  <c r="J104" i="4"/>
  <c r="K104" i="4"/>
  <c r="L104" i="4" s="1"/>
  <c r="J105" i="4"/>
  <c r="K105" i="4"/>
  <c r="L105" i="4" s="1"/>
  <c r="J106" i="4"/>
  <c r="K106" i="4"/>
  <c r="L106" i="4" s="1"/>
  <c r="J107" i="4"/>
  <c r="K107" i="4"/>
  <c r="L107" i="4" s="1"/>
  <c r="J109" i="4"/>
  <c r="K109" i="4"/>
  <c r="L109" i="4" s="1"/>
  <c r="J110" i="4"/>
  <c r="K110" i="4"/>
  <c r="L110" i="4" s="1"/>
  <c r="J111" i="4"/>
  <c r="K111" i="4"/>
  <c r="L111" i="4" s="1"/>
  <c r="J112" i="4"/>
  <c r="K112" i="4"/>
  <c r="L112" i="4" s="1"/>
  <c r="J113" i="4"/>
  <c r="K113" i="4"/>
  <c r="L113" i="4" s="1"/>
  <c r="J114" i="4"/>
  <c r="K114" i="4"/>
  <c r="L114" i="4" s="1"/>
  <c r="J115" i="4"/>
  <c r="K115" i="4"/>
  <c r="L115" i="4" s="1"/>
  <c r="J116" i="4"/>
  <c r="K116" i="4"/>
  <c r="L116" i="4" s="1"/>
  <c r="J117" i="4"/>
  <c r="K117" i="4"/>
  <c r="L117" i="4" s="1"/>
  <c r="J118" i="4"/>
  <c r="K118" i="4"/>
  <c r="L118" i="4" s="1"/>
  <c r="J119" i="4"/>
  <c r="K119" i="4"/>
  <c r="L119" i="4" s="1"/>
  <c r="J120" i="4"/>
  <c r="K120" i="4"/>
  <c r="L120" i="4" s="1"/>
  <c r="K99" i="4"/>
  <c r="L99" i="4" s="1"/>
  <c r="J99" i="4"/>
  <c r="K72" i="4"/>
  <c r="L72" i="4" s="1"/>
  <c r="J72" i="4"/>
  <c r="J25" i="2"/>
  <c r="K25" i="2"/>
  <c r="L25" i="2" s="1"/>
  <c r="J24" i="2"/>
  <c r="K24" i="2"/>
  <c r="L24" i="2" s="1"/>
  <c r="K43" i="2"/>
  <c r="L43" i="2" s="1"/>
  <c r="J43" i="2"/>
  <c r="J34" i="2"/>
  <c r="J30" i="2"/>
  <c r="K30" i="2"/>
  <c r="L30" i="2" s="1"/>
  <c r="K29" i="2"/>
  <c r="L29" i="2" s="1"/>
  <c r="J29" i="2"/>
  <c r="K23" i="2"/>
  <c r="L23" i="2" s="1"/>
  <c r="J23" i="2"/>
  <c r="K13" i="2"/>
  <c r="J13" i="2"/>
  <c r="K14" i="2" l="1"/>
  <c r="L13" i="2"/>
  <c r="L14" i="2" s="1"/>
  <c r="L135" i="4"/>
  <c r="L94" i="4"/>
  <c r="K38" i="11"/>
  <c r="K13" i="13"/>
  <c r="K31" i="2"/>
  <c r="L10" i="13"/>
  <c r="L13" i="13" s="1"/>
  <c r="K8" i="13"/>
  <c r="K188" i="4"/>
  <c r="L18" i="5"/>
  <c r="L19" i="5" s="1"/>
  <c r="K19" i="5"/>
  <c r="L166" i="4"/>
  <c r="L169" i="4" s="1"/>
  <c r="L170" i="4" s="1"/>
  <c r="K169" i="4"/>
  <c r="L173" i="4"/>
  <c r="L188" i="4" s="1"/>
  <c r="K189" i="10"/>
  <c r="L50" i="5"/>
  <c r="L4" i="13"/>
  <c r="L8" i="13" s="1"/>
  <c r="L16" i="13"/>
  <c r="L20" i="13" s="1"/>
  <c r="K20" i="13"/>
  <c r="L4" i="11"/>
  <c r="L189" i="10"/>
  <c r="K78" i="10"/>
  <c r="L78" i="10"/>
  <c r="L68" i="10"/>
  <c r="K68" i="10"/>
  <c r="L6" i="11"/>
  <c r="K164" i="4"/>
  <c r="K158" i="4"/>
  <c r="K170" i="4" s="1"/>
  <c r="K150" i="4"/>
  <c r="K94" i="4"/>
  <c r="L140" i="4"/>
  <c r="L150" i="4" s="1"/>
  <c r="K135" i="4"/>
  <c r="K26" i="2"/>
  <c r="L26" i="2"/>
  <c r="L31" i="2"/>
  <c r="K5" i="12"/>
  <c r="L5" i="12"/>
  <c r="M5" i="12" s="1"/>
  <c r="K6" i="12"/>
  <c r="L6" i="12"/>
  <c r="M6" i="12" s="1"/>
  <c r="K7" i="12"/>
  <c r="L7" i="12"/>
  <c r="M7" i="12" s="1"/>
  <c r="K8" i="12"/>
  <c r="L8" i="12"/>
  <c r="M8" i="12" s="1"/>
  <c r="K9" i="12"/>
  <c r="L9" i="12"/>
  <c r="M9" i="12" s="1"/>
  <c r="K10" i="12"/>
  <c r="L10" i="12"/>
  <c r="M10" i="12" s="1"/>
  <c r="K11" i="12"/>
  <c r="L11" i="12"/>
  <c r="M11" i="12" s="1"/>
  <c r="K12" i="12"/>
  <c r="L12" i="12"/>
  <c r="M12" i="12" s="1"/>
  <c r="K13" i="12"/>
  <c r="L13" i="12"/>
  <c r="M13" i="12" s="1"/>
  <c r="K14" i="12"/>
  <c r="L14" i="12"/>
  <c r="M14" i="12" s="1"/>
  <c r="K15" i="12"/>
  <c r="L15" i="12"/>
  <c r="M15" i="12" s="1"/>
  <c r="K16" i="12"/>
  <c r="L16" i="12"/>
  <c r="M16" i="12" s="1"/>
  <c r="K17" i="12"/>
  <c r="L17" i="12"/>
  <c r="M17" i="12" s="1"/>
  <c r="K18" i="12"/>
  <c r="L18" i="12"/>
  <c r="M18" i="12" s="1"/>
  <c r="K19" i="12"/>
  <c r="L19" i="12"/>
  <c r="M19" i="12" s="1"/>
  <c r="K20" i="12"/>
  <c r="L20" i="12"/>
  <c r="M20" i="12" s="1"/>
  <c r="K21" i="12"/>
  <c r="L21" i="12"/>
  <c r="M21" i="12" s="1"/>
  <c r="K22" i="12"/>
  <c r="L22" i="12"/>
  <c r="M22" i="12" s="1"/>
  <c r="K23" i="12"/>
  <c r="L23" i="12"/>
  <c r="M23" i="12" s="1"/>
  <c r="K24" i="12"/>
  <c r="L24" i="12"/>
  <c r="M24" i="12" s="1"/>
  <c r="K25" i="12"/>
  <c r="L25" i="12"/>
  <c r="M25" i="12" s="1"/>
  <c r="K26" i="12"/>
  <c r="L26" i="12"/>
  <c r="M26" i="12" s="1"/>
  <c r="K27" i="12"/>
  <c r="L27" i="12"/>
  <c r="M27" i="12" s="1"/>
  <c r="K28" i="12"/>
  <c r="L28" i="12"/>
  <c r="M28" i="12" s="1"/>
  <c r="K29" i="12"/>
  <c r="L29" i="12"/>
  <c r="M29" i="12" s="1"/>
  <c r="L4" i="12"/>
  <c r="K4" i="12"/>
  <c r="K26" i="8"/>
  <c r="K28" i="8" s="1"/>
  <c r="J132" i="10"/>
  <c r="K132" i="10"/>
  <c r="L132" i="10" s="1"/>
  <c r="J133" i="10"/>
  <c r="K133" i="10"/>
  <c r="L133" i="10" s="1"/>
  <c r="J134" i="10"/>
  <c r="K134" i="10"/>
  <c r="L134" i="10" s="1"/>
  <c r="J135" i="10"/>
  <c r="K135" i="10"/>
  <c r="L135" i="10" s="1"/>
  <c r="J136" i="10"/>
  <c r="K136" i="10"/>
  <c r="L136" i="10" s="1"/>
  <c r="J137" i="10"/>
  <c r="K137" i="10"/>
  <c r="L137" i="10" s="1"/>
  <c r="J138" i="10"/>
  <c r="K138" i="10"/>
  <c r="L138" i="10" s="1"/>
  <c r="J139" i="10"/>
  <c r="K139" i="10"/>
  <c r="L139" i="10" s="1"/>
  <c r="J140" i="10"/>
  <c r="K140" i="10"/>
  <c r="L140" i="10" s="1"/>
  <c r="J141" i="10"/>
  <c r="K141" i="10"/>
  <c r="L141" i="10" s="1"/>
  <c r="J142" i="10"/>
  <c r="K142" i="10"/>
  <c r="L142" i="10" s="1"/>
  <c r="J143" i="10"/>
  <c r="K143" i="10"/>
  <c r="L143" i="10" s="1"/>
  <c r="J144" i="10"/>
  <c r="K144" i="10"/>
  <c r="L144" i="10" s="1"/>
  <c r="J145" i="10"/>
  <c r="K145" i="10"/>
  <c r="L145" i="10" s="1"/>
  <c r="J146" i="10"/>
  <c r="K146" i="10"/>
  <c r="L146" i="10" s="1"/>
  <c r="J147" i="10"/>
  <c r="K147" i="10"/>
  <c r="L147" i="10" s="1"/>
  <c r="J148" i="10"/>
  <c r="K148" i="10"/>
  <c r="L148" i="10" s="1"/>
  <c r="J149" i="10"/>
  <c r="K149" i="10"/>
  <c r="L149" i="10" s="1"/>
  <c r="J150" i="10"/>
  <c r="K150" i="10"/>
  <c r="L150" i="10" s="1"/>
  <c r="J151" i="10"/>
  <c r="K151" i="10"/>
  <c r="L151" i="10" s="1"/>
  <c r="J152" i="10"/>
  <c r="J153" i="10"/>
  <c r="K153" i="10"/>
  <c r="L153" i="10" s="1"/>
  <c r="J154" i="10"/>
  <c r="K154" i="10"/>
  <c r="L154" i="10" s="1"/>
  <c r="J155" i="10"/>
  <c r="K155" i="10"/>
  <c r="L155" i="10" s="1"/>
  <c r="J156" i="10"/>
  <c r="K156" i="10"/>
  <c r="L156" i="10" s="1"/>
  <c r="J157" i="10"/>
  <c r="K157" i="10"/>
  <c r="L157" i="10" s="1"/>
  <c r="J158" i="10"/>
  <c r="K158" i="10"/>
  <c r="L158" i="10" s="1"/>
  <c r="J159" i="10"/>
  <c r="K159" i="10"/>
  <c r="L159" i="10" s="1"/>
  <c r="J160" i="10"/>
  <c r="K160" i="10"/>
  <c r="L160" i="10" s="1"/>
  <c r="J161" i="10"/>
  <c r="K161" i="10"/>
  <c r="L161" i="10" s="1"/>
  <c r="J162" i="10"/>
  <c r="K162" i="10"/>
  <c r="L162" i="10" s="1"/>
  <c r="J163" i="10"/>
  <c r="K163" i="10"/>
  <c r="L163" i="10" s="1"/>
  <c r="J164" i="10"/>
  <c r="K164" i="10"/>
  <c r="L164" i="10" s="1"/>
  <c r="J131" i="10"/>
  <c r="J98" i="10"/>
  <c r="K98" i="10"/>
  <c r="L98" i="10" s="1"/>
  <c r="J99" i="10"/>
  <c r="K99" i="10"/>
  <c r="L99" i="10" s="1"/>
  <c r="J100" i="10"/>
  <c r="K100" i="10"/>
  <c r="L100" i="10" s="1"/>
  <c r="J101" i="10"/>
  <c r="K101" i="10"/>
  <c r="L101" i="10" s="1"/>
  <c r="J102" i="10"/>
  <c r="K102" i="10"/>
  <c r="L102" i="10" s="1"/>
  <c r="J103" i="10"/>
  <c r="K103" i="10"/>
  <c r="L103" i="10" s="1"/>
  <c r="J104" i="10"/>
  <c r="K104" i="10"/>
  <c r="L104" i="10" s="1"/>
  <c r="J105" i="10"/>
  <c r="K105" i="10"/>
  <c r="L105" i="10"/>
  <c r="J106" i="10"/>
  <c r="K106" i="10"/>
  <c r="L106" i="10" s="1"/>
  <c r="J107" i="10"/>
  <c r="K107" i="10"/>
  <c r="L107" i="10" s="1"/>
  <c r="J108" i="10"/>
  <c r="K108" i="10"/>
  <c r="L108" i="10" s="1"/>
  <c r="J109" i="10"/>
  <c r="K109" i="10"/>
  <c r="L109" i="10" s="1"/>
  <c r="J110" i="10"/>
  <c r="K110" i="10"/>
  <c r="L110" i="10" s="1"/>
  <c r="J111" i="10"/>
  <c r="K111" i="10"/>
  <c r="L111" i="10" s="1"/>
  <c r="J112" i="10"/>
  <c r="K112" i="10"/>
  <c r="L112" i="10" s="1"/>
  <c r="J113" i="10"/>
  <c r="K113" i="10"/>
  <c r="L113" i="10" s="1"/>
  <c r="J114" i="10"/>
  <c r="K114" i="10"/>
  <c r="L114" i="10" s="1"/>
  <c r="J115" i="10"/>
  <c r="K115" i="10"/>
  <c r="L115" i="10" s="1"/>
  <c r="J116" i="10"/>
  <c r="K116" i="10"/>
  <c r="L116" i="10" s="1"/>
  <c r="J117" i="10"/>
  <c r="K117" i="10"/>
  <c r="L117" i="10" s="1"/>
  <c r="J118" i="10"/>
  <c r="K118" i="10"/>
  <c r="L118" i="10" s="1"/>
  <c r="J119" i="10"/>
  <c r="K119" i="10"/>
  <c r="L119" i="10" s="1"/>
  <c r="J120" i="10"/>
  <c r="K120" i="10"/>
  <c r="L120" i="10" s="1"/>
  <c r="J121" i="10"/>
  <c r="K121" i="10"/>
  <c r="L121" i="10" s="1"/>
  <c r="J122" i="10"/>
  <c r="K122" i="10"/>
  <c r="L122" i="10" s="1"/>
  <c r="J123" i="10"/>
  <c r="K123" i="10"/>
  <c r="L123" i="10" s="1"/>
  <c r="J124" i="10"/>
  <c r="K124" i="10"/>
  <c r="L124" i="10" s="1"/>
  <c r="J125" i="10"/>
  <c r="K125" i="10"/>
  <c r="L125" i="10" s="1"/>
  <c r="J126" i="10"/>
  <c r="K126" i="10"/>
  <c r="L126" i="10" s="1"/>
  <c r="J127" i="10"/>
  <c r="K127" i="10"/>
  <c r="L127" i="10" s="1"/>
  <c r="J5" i="10"/>
  <c r="J6" i="10"/>
  <c r="J7" i="10"/>
  <c r="J8" i="10"/>
  <c r="J9" i="10"/>
  <c r="J10" i="10"/>
  <c r="J11" i="10"/>
  <c r="J12" i="10"/>
  <c r="J13" i="10"/>
  <c r="J14" i="10"/>
  <c r="J15" i="10"/>
  <c r="J16" i="10"/>
  <c r="J17" i="10"/>
  <c r="J18" i="10"/>
  <c r="J19" i="10"/>
  <c r="J20" i="10"/>
  <c r="J21" i="10"/>
  <c r="J22" i="10"/>
  <c r="J23" i="10"/>
  <c r="J24" i="10"/>
  <c r="J25" i="10"/>
  <c r="J26" i="10"/>
  <c r="J115" i="1"/>
  <c r="K115" i="1"/>
  <c r="L115" i="1" s="1"/>
  <c r="J116" i="1"/>
  <c r="K116" i="1"/>
  <c r="L116" i="1" s="1"/>
  <c r="J117" i="1"/>
  <c r="K117" i="1"/>
  <c r="L117" i="1" s="1"/>
  <c r="J118" i="1"/>
  <c r="K118" i="1"/>
  <c r="L118" i="1" s="1"/>
  <c r="J119" i="1"/>
  <c r="K119" i="1"/>
  <c r="L119" i="1" s="1"/>
  <c r="J120" i="1"/>
  <c r="K120" i="1"/>
  <c r="L120" i="1" s="1"/>
  <c r="J102" i="1"/>
  <c r="K102" i="1"/>
  <c r="L102" i="1" s="1"/>
  <c r="K4" i="1"/>
  <c r="J4" i="1"/>
  <c r="K44" i="5"/>
  <c r="K47" i="5" s="1"/>
  <c r="J44" i="5"/>
  <c r="K25" i="5"/>
  <c r="J18" i="5"/>
  <c r="J5" i="4"/>
  <c r="K5" i="4"/>
  <c r="K51" i="5" l="1"/>
  <c r="L30" i="12"/>
  <c r="K21" i="13"/>
  <c r="M4" i="12"/>
  <c r="M30" i="12" s="1"/>
  <c r="L44" i="5"/>
  <c r="L47" i="5" s="1"/>
  <c r="L4" i="1"/>
  <c r="L38" i="11"/>
  <c r="K131" i="10" l="1"/>
  <c r="K97" i="10"/>
  <c r="K128" i="10" s="1"/>
  <c r="J97" i="10"/>
  <c r="K165" i="10" l="1"/>
  <c r="L131" i="10"/>
  <c r="L165" i="10" s="1"/>
  <c r="L97" i="10"/>
  <c r="L128" i="10" s="1"/>
  <c r="K114" i="1"/>
  <c r="L114" i="1" s="1"/>
  <c r="J114" i="1"/>
  <c r="K113" i="1"/>
  <c r="L113" i="1" s="1"/>
  <c r="J113" i="1"/>
  <c r="K112" i="1"/>
  <c r="L112" i="1" s="1"/>
  <c r="J112" i="1"/>
  <c r="K111" i="1"/>
  <c r="L111" i="1" s="1"/>
  <c r="J111" i="1"/>
  <c r="K110" i="1"/>
  <c r="L110" i="1" s="1"/>
  <c r="J110" i="1"/>
  <c r="K109" i="1"/>
  <c r="L109" i="1" s="1"/>
  <c r="J109" i="1"/>
  <c r="K108" i="1"/>
  <c r="L108" i="1" s="1"/>
  <c r="J108" i="1"/>
  <c r="K107" i="1"/>
  <c r="L107" i="1" s="1"/>
  <c r="J107" i="1"/>
  <c r="K93" i="10"/>
  <c r="J93" i="10"/>
  <c r="L93" i="10" s="1"/>
  <c r="K92" i="10"/>
  <c r="J92" i="10"/>
  <c r="L92" i="10" s="1"/>
  <c r="K91" i="10"/>
  <c r="J91" i="10"/>
  <c r="L91" i="10" s="1"/>
  <c r="K90" i="10"/>
  <c r="J90" i="10"/>
  <c r="L90" i="10" s="1"/>
  <c r="K89" i="10"/>
  <c r="J89" i="10"/>
  <c r="L89" i="10" s="1"/>
  <c r="K88" i="10"/>
  <c r="J88" i="10"/>
  <c r="L88" i="10" s="1"/>
  <c r="J85" i="10"/>
  <c r="L85" i="10" s="1"/>
  <c r="J86" i="10"/>
  <c r="L86" i="10" s="1"/>
  <c r="J87" i="10"/>
  <c r="L87" i="10" s="1"/>
  <c r="J81" i="10"/>
  <c r="K87" i="10"/>
  <c r="K86" i="10"/>
  <c r="K85" i="10"/>
  <c r="K66" i="2"/>
  <c r="J66" i="2"/>
  <c r="K63" i="2"/>
  <c r="L63" i="2" s="1"/>
  <c r="J63" i="2"/>
  <c r="K62" i="2"/>
  <c r="L62" i="2" s="1"/>
  <c r="J62" i="2"/>
  <c r="K61" i="2"/>
  <c r="L61" i="2" s="1"/>
  <c r="J61" i="2"/>
  <c r="K54" i="2"/>
  <c r="J54" i="2"/>
  <c r="J31" i="8"/>
  <c r="L26" i="8"/>
  <c r="L28" i="8" s="1"/>
  <c r="J26" i="8"/>
  <c r="K14" i="8"/>
  <c r="J14" i="8"/>
  <c r="K11" i="8"/>
  <c r="L11" i="8" s="1"/>
  <c r="J11" i="8"/>
  <c r="K8" i="8"/>
  <c r="L8" i="8" s="1"/>
  <c r="J8" i="8"/>
  <c r="K37" i="2"/>
  <c r="L37" i="2" s="1"/>
  <c r="J37" i="2"/>
  <c r="K34" i="2"/>
  <c r="L14" i="8" l="1"/>
  <c r="L33" i="8" s="1"/>
  <c r="K33" i="8"/>
  <c r="K94" i="10"/>
  <c r="L66" i="2"/>
  <c r="L34" i="2"/>
  <c r="L81" i="10"/>
  <c r="L94" i="10" s="1"/>
  <c r="K64" i="2"/>
  <c r="K68" i="2" s="1"/>
  <c r="L54" i="2"/>
  <c r="L64" i="2" s="1"/>
  <c r="L25" i="5" l="1"/>
  <c r="L51" i="5" s="1"/>
  <c r="K60" i="4"/>
  <c r="J60" i="4"/>
  <c r="L60" i="4" s="1"/>
  <c r="K59" i="4"/>
  <c r="L59" i="4" s="1"/>
  <c r="J59" i="4"/>
  <c r="K58" i="4"/>
  <c r="L58" i="4" s="1"/>
  <c r="J58" i="4"/>
  <c r="K57" i="4"/>
  <c r="L57" i="4" s="1"/>
  <c r="J57" i="4"/>
  <c r="K56" i="4"/>
  <c r="L56" i="4" s="1"/>
  <c r="J56" i="4"/>
  <c r="K55" i="4"/>
  <c r="L55" i="4" s="1"/>
  <c r="J55" i="4"/>
  <c r="K54" i="4"/>
  <c r="J54" i="4"/>
  <c r="L54" i="4" l="1"/>
  <c r="L61" i="4" s="1"/>
  <c r="K61" i="4"/>
  <c r="J127" i="1"/>
  <c r="J5" i="2"/>
  <c r="J129" i="1"/>
  <c r="J128" i="1"/>
  <c r="J124" i="1"/>
  <c r="K124" i="1"/>
  <c r="J103" i="1"/>
  <c r="J101" i="1"/>
  <c r="K101" i="1"/>
  <c r="L101" i="1" s="1"/>
  <c r="K103" i="1"/>
  <c r="L103" i="1" s="1"/>
  <c r="K99" i="1"/>
  <c r="L99" i="1" s="1"/>
  <c r="J99" i="1"/>
  <c r="K97" i="1"/>
  <c r="L97" i="1" s="1"/>
  <c r="J97" i="1"/>
  <c r="J95" i="1"/>
  <c r="J92" i="1"/>
  <c r="K90" i="1"/>
  <c r="L90" i="1" s="1"/>
  <c r="J90" i="1"/>
  <c r="K88" i="1"/>
  <c r="L88" i="1" s="1"/>
  <c r="J88" i="1"/>
  <c r="K86" i="1"/>
  <c r="L86" i="1" s="1"/>
  <c r="J86" i="1"/>
  <c r="K84" i="1"/>
  <c r="L84" i="1" s="1"/>
  <c r="J84" i="1"/>
  <c r="K82" i="1"/>
  <c r="L82" i="1" s="1"/>
  <c r="J82" i="1"/>
  <c r="K80" i="1"/>
  <c r="L80" i="1" s="1"/>
  <c r="J80" i="1"/>
  <c r="J78" i="1"/>
  <c r="J75" i="1"/>
  <c r="K70" i="1"/>
  <c r="L70" i="1" s="1"/>
  <c r="J70" i="1"/>
  <c r="J66" i="1"/>
  <c r="J63" i="1"/>
  <c r="K61" i="1"/>
  <c r="L61" i="1" s="1"/>
  <c r="J61" i="1"/>
  <c r="K59" i="1"/>
  <c r="L59" i="1" s="1"/>
  <c r="J59" i="1"/>
  <c r="J57" i="1"/>
  <c r="J52" i="1"/>
  <c r="J49" i="1"/>
  <c r="J44" i="1"/>
  <c r="J40" i="1"/>
  <c r="J37" i="1"/>
  <c r="J33" i="1"/>
  <c r="J27" i="1"/>
  <c r="J24" i="1"/>
  <c r="J20" i="1"/>
  <c r="J14" i="1"/>
  <c r="J7" i="1"/>
  <c r="K26" i="4"/>
  <c r="J26" i="4"/>
  <c r="L26" i="4" s="1"/>
  <c r="K68" i="4"/>
  <c r="J68" i="4"/>
  <c r="L68" i="4" s="1"/>
  <c r="K67" i="4"/>
  <c r="J67" i="4"/>
  <c r="L67" i="4" s="1"/>
  <c r="K66" i="4"/>
  <c r="J66" i="4"/>
  <c r="L66" i="4" s="1"/>
  <c r="K65" i="4"/>
  <c r="J65" i="4"/>
  <c r="L65" i="4" s="1"/>
  <c r="K64" i="4"/>
  <c r="J64" i="4"/>
  <c r="L64" i="4" s="1"/>
  <c r="L69" i="4" s="1"/>
  <c r="K50" i="4"/>
  <c r="J50" i="4"/>
  <c r="L50" i="4" s="1"/>
  <c r="K49" i="4"/>
  <c r="J49" i="4"/>
  <c r="L49" i="4" s="1"/>
  <c r="K48" i="4"/>
  <c r="J48" i="4"/>
  <c r="L48" i="4" s="1"/>
  <c r="K47" i="4"/>
  <c r="J47" i="4"/>
  <c r="L47" i="4" s="1"/>
  <c r="K46" i="4"/>
  <c r="J46" i="4"/>
  <c r="L46" i="4" s="1"/>
  <c r="K45" i="4"/>
  <c r="J45" i="4"/>
  <c r="L45" i="4" s="1"/>
  <c r="K44" i="4"/>
  <c r="J44" i="4"/>
  <c r="L44" i="4" s="1"/>
  <c r="K42" i="4"/>
  <c r="J42" i="4"/>
  <c r="L42" i="4" s="1"/>
  <c r="K41" i="4"/>
  <c r="J41" i="4"/>
  <c r="L41" i="4" s="1"/>
  <c r="K40" i="4"/>
  <c r="J40" i="4"/>
  <c r="L40" i="4" s="1"/>
  <c r="K39" i="4"/>
  <c r="J39" i="4"/>
  <c r="L39" i="4" s="1"/>
  <c r="K38" i="4"/>
  <c r="J38" i="4"/>
  <c r="L38" i="4" s="1"/>
  <c r="K37" i="4"/>
  <c r="J37" i="4"/>
  <c r="L37" i="4" s="1"/>
  <c r="K36" i="4"/>
  <c r="J36" i="4"/>
  <c r="L36" i="4" s="1"/>
  <c r="K35" i="4"/>
  <c r="J35" i="4"/>
  <c r="L35" i="4" s="1"/>
  <c r="K34" i="4"/>
  <c r="J34" i="4"/>
  <c r="L34" i="4" s="1"/>
  <c r="K33" i="4"/>
  <c r="J33" i="4"/>
  <c r="L33" i="4" s="1"/>
  <c r="K32" i="4"/>
  <c r="J32" i="4"/>
  <c r="L32" i="4" s="1"/>
  <c r="K31" i="4"/>
  <c r="J31" i="4"/>
  <c r="L31" i="4" s="1"/>
  <c r="J25" i="4"/>
  <c r="J24" i="4"/>
  <c r="J23" i="4"/>
  <c r="J22" i="4"/>
  <c r="J21" i="4"/>
  <c r="J20" i="4"/>
  <c r="J19" i="4"/>
  <c r="J18" i="4"/>
  <c r="J17" i="4"/>
  <c r="J16" i="4"/>
  <c r="J15" i="4"/>
  <c r="J14" i="4"/>
  <c r="J13" i="4"/>
  <c r="J12" i="4"/>
  <c r="J11" i="4"/>
  <c r="J10" i="4"/>
  <c r="J9" i="4"/>
  <c r="J8" i="4"/>
  <c r="J7" i="4"/>
  <c r="J6" i="4"/>
  <c r="K11" i="4"/>
  <c r="L11" i="4" s="1"/>
  <c r="K10" i="4"/>
  <c r="L10" i="4" s="1"/>
  <c r="K9" i="4"/>
  <c r="L9" i="4" s="1"/>
  <c r="K8" i="4"/>
  <c r="L8" i="4" s="1"/>
  <c r="K7" i="4"/>
  <c r="L7" i="4" s="1"/>
  <c r="K6" i="4"/>
  <c r="L51" i="4" l="1"/>
  <c r="K51" i="4"/>
  <c r="L124" i="1"/>
  <c r="K69" i="4"/>
  <c r="L6" i="4"/>
  <c r="L7" i="2"/>
  <c r="L68" i="2" s="1"/>
  <c r="L5" i="4"/>
  <c r="L25" i="4" l="1"/>
  <c r="L24" i="4"/>
  <c r="L23" i="4"/>
  <c r="L22" i="4"/>
  <c r="L21" i="4"/>
  <c r="L20" i="4"/>
  <c r="L19" i="4"/>
  <c r="L18" i="4"/>
  <c r="L17" i="4"/>
  <c r="L16" i="4"/>
  <c r="L15" i="4"/>
  <c r="L14" i="4"/>
  <c r="L13" i="4"/>
  <c r="L12" i="4"/>
  <c r="L27" i="4" s="1"/>
  <c r="L189" i="4" s="1"/>
  <c r="K25" i="4"/>
  <c r="K24" i="4"/>
  <c r="K23" i="4"/>
  <c r="K22" i="4"/>
  <c r="K21" i="4"/>
  <c r="K20" i="4"/>
  <c r="K19" i="4"/>
  <c r="K18" i="4"/>
  <c r="K17" i="4"/>
  <c r="K16" i="4"/>
  <c r="K15" i="4"/>
  <c r="K14" i="4"/>
  <c r="K13" i="4"/>
  <c r="K12" i="4"/>
  <c r="K27" i="4" l="1"/>
  <c r="K189" i="4" s="1"/>
  <c r="K127" i="1"/>
  <c r="K128" i="1"/>
  <c r="L128" i="1" s="1"/>
  <c r="K129" i="1"/>
  <c r="L129" i="1" s="1"/>
  <c r="K95" i="1"/>
  <c r="L95" i="1" s="1"/>
  <c r="K92" i="1"/>
  <c r="L92" i="1" s="1"/>
  <c r="K78" i="1"/>
  <c r="L78" i="1" s="1"/>
  <c r="K75" i="1"/>
  <c r="L75" i="1" s="1"/>
  <c r="K66" i="1"/>
  <c r="L66" i="1" s="1"/>
  <c r="K63" i="1"/>
  <c r="L63" i="1" s="1"/>
  <c r="K57" i="1"/>
  <c r="L57" i="1" s="1"/>
  <c r="K52" i="1"/>
  <c r="L52" i="1" s="1"/>
  <c r="K49" i="1"/>
  <c r="L49" i="1" s="1"/>
  <c r="K44" i="1"/>
  <c r="L44" i="1" s="1"/>
  <c r="K40" i="1"/>
  <c r="L40" i="1" s="1"/>
  <c r="K37" i="1"/>
  <c r="L37" i="1" s="1"/>
  <c r="K33" i="1"/>
  <c r="L33" i="1" s="1"/>
  <c r="K27" i="1"/>
  <c r="L27" i="1" s="1"/>
  <c r="K24" i="1"/>
  <c r="L24" i="1" s="1"/>
  <c r="K20" i="1"/>
  <c r="L20" i="1" s="1"/>
  <c r="K14" i="1"/>
  <c r="L14" i="1" s="1"/>
  <c r="K7" i="1"/>
  <c r="K143" i="1" l="1"/>
  <c r="L127" i="1"/>
  <c r="L143" i="1" s="1"/>
  <c r="L7" i="1"/>
  <c r="L122" i="1" s="1"/>
  <c r="K122" i="1"/>
  <c r="L145" i="1" l="1"/>
  <c r="K145" i="1"/>
  <c r="L15" i="10"/>
  <c r="L24" i="10"/>
  <c r="L11" i="10"/>
  <c r="L8" i="10"/>
  <c r="L17" i="10"/>
  <c r="L25" i="10"/>
  <c r="L21" i="10"/>
  <c r="L16" i="10"/>
  <c r="L20" i="10"/>
  <c r="L19" i="10"/>
  <c r="L23" i="10"/>
  <c r="L13" i="10"/>
  <c r="L26" i="10"/>
  <c r="L7" i="10"/>
  <c r="L14" i="10"/>
  <c r="L22" i="10"/>
  <c r="L10" i="10"/>
  <c r="L9" i="10"/>
  <c r="L12" i="10"/>
  <c r="L18" i="10"/>
  <c r="K27" i="10"/>
  <c r="K194" i="10" s="1"/>
  <c r="L6" i="10"/>
  <c r="L27" i="10" l="1"/>
  <c r="L194" i="10" s="1"/>
</calcChain>
</file>

<file path=xl/sharedStrings.xml><?xml version="1.0" encoding="utf-8"?>
<sst xmlns="http://schemas.openxmlformats.org/spreadsheetml/2006/main" count="1543" uniqueCount="793">
  <si>
    <t>LP</t>
  </si>
  <si>
    <t>Określenie towaru</t>
  </si>
  <si>
    <t>Jm</t>
  </si>
  <si>
    <t>Ilość</t>
  </si>
  <si>
    <t>Nazwa handlowa/Producent</t>
  </si>
  <si>
    <t>Cena netto</t>
  </si>
  <si>
    <t>% VAT</t>
  </si>
  <si>
    <t>Cena brutto</t>
  </si>
  <si>
    <t>Wartość netto</t>
  </si>
  <si>
    <t>Wartość brutto</t>
  </si>
  <si>
    <t>kpl</t>
  </si>
  <si>
    <t>Płytka anatomiczna blokująco - kompresyjna do bliższej nasady kości ramiennej. Na trzonie płytki otwory dwufunkcyjne nie wymagające zaślepek/przejściówek, blokująco – kompresyjne z możliwością zastosowania śrub blokowanych lub korowych 3,5/3,5mm. W głowie płytki 9 otworów blokowanych prowadzących śruby pod różnymi kątami – w różnych kierunkach oraz otwory umożliwiające wstępną stabilizację drutami Kirschnera. Otwory blokowane z gwintem stożkowym. Śruby blokowane w płytce (3,5) wkręcane za pomocą śrubokręta dynamometrycznego 1,5Nm. Śruby wprowadzane w głowę kości ramiennej za pomocą celownika. Koniec części trzonowej płytki odpowiednio wyprofilowany do wprowadzania płytki metodą minimalnego cięcia. Długość od 90mm do 270mm, ilość otworów od 3 do 12.Materiał płyt i śrub tytan</t>
  </si>
  <si>
    <t>Komplet – płyta + 6 śrub blokowanych + 1 śruba korowa.</t>
  </si>
  <si>
    <t>Materiał płyt i śrub tytan. Komplet – płyta + 4 śrub blokowanych + 2 śruba korowa.</t>
  </si>
  <si>
    <t>Płytki do kości obojczykowej</t>
  </si>
  <si>
    <t>Materiał płyt i śrub tytan. Komplet –  2płyty + 12 śrub blokowanych + 2 śruba korowa</t>
  </si>
  <si>
    <t>Materiał płyt i śrub tytan. Komplet –  płyta + 5 śrub blokowanych + 1 śruba korowa</t>
  </si>
  <si>
    <t>Płytki do bliższej nasady kości łokciowej</t>
  </si>
  <si>
    <t>Płytka anatomiczna, o kształcie zmniejszającym kontakt z kością, blokująco - kompresyjna do bliższej nasady kości promieniowej. Płytki o kształcie dopasowanym do złamań szyjki, jak i głowy kości promieniowej. Na trzonie płytki otwory dwufunkcyjne nie wymagające zaślepek/przejściówek, blokująco – kompresyjne z możliwością zastosowania śrub blokowanych lub korowych 2.4/2.7mm. W głowie płytki otwory prowadzące śruby blokowane (2,4) pod różnymi kątami – w różnych kierunkach. Otwory blokowane z gwintem stożkowym. Śruby blokowane wkręcane za pomocą śrubokręta dynamometrycznego 0,8Nm. Długość od 37 do 50 mm, od 2 do 4 otworów w trzonie i od 5 do 6 otworów w głowie płytki. Płytki głowowe prawe i lewe, szyjkowe – uniwersalne.</t>
  </si>
  <si>
    <t>Materiał płyt i śrub tytan. Komplet –  płyta + 3 śrub blokowanych + 1 śruba korowa</t>
  </si>
  <si>
    <t>Płytki do bliższej nasady kości promieniowej</t>
  </si>
  <si>
    <t>Materiał płyt i śrub tytan.Komplet –  płyta + 5 śrub blokowanych + 1 śruba korowa</t>
  </si>
  <si>
    <t xml:space="preserve">Płytki do dalszej nasady kości promieniowej </t>
  </si>
  <si>
    <t>Materiał płyt i śrub tytan.Komplet –  płyta + 9 śrub blokowanych + 3 korowe</t>
  </si>
  <si>
    <t xml:space="preserve">Płytki do kości udowej </t>
  </si>
  <si>
    <t>Materiał płyt i śrub tytan.Komplet –  płyta + 9 śrub blokowanych +śruba szyjkowa.</t>
  </si>
  <si>
    <t xml:space="preserve">Płyty dynamiczne DHS </t>
  </si>
  <si>
    <t>Materiał płyt i śrub tytan.Komplet –  płyta + 6 śrub blokowanych + 1 śruba korowa</t>
  </si>
  <si>
    <t>Materiał płyt i śrub tytan.Komplet –  płyta + 7 śrub blokowanych</t>
  </si>
  <si>
    <t>Płytka anatomiczna, do kości piętowej z zastosowaniem śrub do stabilizacji kątowej, prawa i lewa. Płytka z ramionami dopasowanymi do anatomii kości piętowej. Otwory stożkowe gwintowane w formie oczek z przewężeniami ułatwiającymi docięcie i dopasowanie płytki do właściwej anatomii. Dwie wypustki ułatwiające pozycjonowanie płytki. Śruby blokowane w płytce 3,5 mm. Śruby blokowane wkręcane za pomocą śrubokręta dynamometrycznego 1,5Nm. Długość od 64 do 81 mm.</t>
  </si>
  <si>
    <t>Materiał płyt i śrub tytan.Komplet –  płyta + 6 śrub blokowanych</t>
  </si>
  <si>
    <t>Gwoździe udowe</t>
  </si>
  <si>
    <t>Komplet –  gwóźdź + wkręt szyjkowy + pin antyrotacyjny + 2 wkręty blokujące + śruba kompensacyjna +end cupy.</t>
  </si>
  <si>
    <t>Gwóźdź śródszpikowy blokowany do kości piszczelowej rekonstrukcyjny – wielopłaszczyznowy, uniwersalny do lewej i prawej kończyny o przekroju okrągłym z kanałkami na długości części trzonowej gwoździa zmniejszającymi ciśnienie śródszpikowe. Długość od 180mm do 400mm w całości pokryty celownikiem dystalnym, średnica od 8mm do 12mm. W części proksymalnej kąt wygięcia  gwoździa 10 stopni i 4 stopnie w części dystalnej, długość w części proksymalnej (do zgięcia) do 55 mm, blokowanie części bliższej z jednego celownika. Gwóźdź blokowany wkrętami Ø 4,5mm i Ø 5 mm,  w części bliższej posiadający cztery otwory blokowane w trzech płaszczyznach (w tym dwa otwory gwintowane), w części dalszej  możliwość wielopłaszczyznowego blokowania. Kaniulowane śruby zaślepiające  pozwalające na wydłużenie gwoździa w zakresie 0-30mm stopniowane co 5mm, śruba kompresyjna.</t>
  </si>
  <si>
    <t>Komplet –  gwóźdź + 4 wkręty blokujące +end cup.</t>
  </si>
  <si>
    <t>Materiał gwoździ i śrub tytan. Gwoździe kaniulowane.</t>
  </si>
  <si>
    <t>Płyty proste LCP</t>
  </si>
  <si>
    <t>Płyty proste</t>
  </si>
  <si>
    <t>Komplet –  płyta + 6 śrub korowych.(20kpl)</t>
  </si>
  <si>
    <t>Śruby</t>
  </si>
  <si>
    <t>Płytki do bliższej nasady kości piszczelowej</t>
  </si>
  <si>
    <t>Płytki do nasad dalszych podudzia</t>
  </si>
  <si>
    <t xml:space="preserve">Płytki do złamań pięty </t>
  </si>
  <si>
    <t>Komplet –  gwóźdź + 4 wkręty blokujące + end cup.</t>
  </si>
  <si>
    <t>Komplet –  gwóźdź + 2 wkręty doszyjkowe + 2 wkręty blokujące +end cup.</t>
  </si>
  <si>
    <t xml:space="preserve">Gwoździe ramienne </t>
  </si>
  <si>
    <t xml:space="preserve">Gwoździe piszczelowe </t>
  </si>
  <si>
    <t xml:space="preserve">Komplet –  gwóźdź + wkręt szyjkowy + pin antyrotacyjny + 2 wkręty blokujące + śruba kompensacyjna +end cupy. </t>
  </si>
  <si>
    <t>Komplet –  płyta + 6 śrub blokowanych.</t>
  </si>
  <si>
    <t xml:space="preserve">Komplet –  płyta + 6 śrub blokowanych. </t>
  </si>
  <si>
    <t>Komplet –  płyta + 6 śrub korowych.</t>
  </si>
  <si>
    <t>szt</t>
  </si>
  <si>
    <t xml:space="preserve">        ZADANIE 2</t>
  </si>
  <si>
    <t>Złamania okołoprotezowe</t>
  </si>
  <si>
    <t>Razem</t>
  </si>
  <si>
    <t>RAZEM</t>
  </si>
  <si>
    <t>Trzpień bezcementowy krótki przynasadowy prosty, w dwóch płaszczyznach posiadający kształt klina, wykonany ze stopu tytanowego, w 2/3 bliższych pokryty porowatą okładziną tytanową napylaną próżniowo, produkowany w minimum 10 rozmiarach. Stożek trzpienia 12/14.  
Opcjonalnie trzpień anatomiczny o kształcie spłaszczonego stożka pokryty hydroksyapatytem na całej długości w minimum 9 rozmiarach. Dostępna opcja trzpienia z waryzacją (zwiększający się kąt szyjkowo-trzonowy wraz ze wzrostem rozmiaru trzpienia).</t>
  </si>
  <si>
    <t>Głowa metalowa w rozmiarach od 28 do 36mm.</t>
  </si>
  <si>
    <t>Wkład polietylenowy crosslinkowany, stabilizowany przeciwutleniaczem, o średnicy wewnętrznej 28mm, 32mm i 36mm</t>
  </si>
  <si>
    <t>Komponent panewki typu press-fit, o średnicy zewnętrznej od minimum 46mm do minimum 64mm przeznaczony do implantacji bezcementowej, pokryty tytanową okładziną napylaną próżniowo i hydroksyapatytem. Panewka posiadająca system mocowania wkładki, w postaci tytanowego pierścienia pod krawędzią panewki, blokujący wkładkę w panewce. Opcjonalnie do wyboru operatora możliwość użycia panewki z wbudowaną 15 stopniową nadbudową a także panewki dwumobilnej (antyluksacyjnej) typu Press-fit , pokrytej hydroksyapatytem, z ruchomą wkładką polietylenową.</t>
  </si>
  <si>
    <t>Śruba panewkowa</t>
  </si>
  <si>
    <t xml:space="preserve">Głowa ceramiczna rosnąca o średnicach 28mm, 32mm i 36mm </t>
  </si>
  <si>
    <t>Wkładka panewkowa ceramiczna 28/32/36mm</t>
  </si>
  <si>
    <t xml:space="preserve">Trzpień rewizyjny przeznaczony do rewizyjnej endoprotezoplastyki stawu biodrowego w wersji bezcementowej. Trzpień endoprotezy tytanowy, modularny złożony z komponentu krętarza i części dystalnej (trzpienia śródszpikowego). Część krętarzowa w dwóch typach (standardowej i szerokiej) o długości od 55mm do 105mm ze skokiem co 10mm – wyposażona w otwór po stronie przyśrodkowej z możliwością regulacji ante/retrotorsji w zakresie +/- 40 stopni. Kąt szyjkowo udowy 135 stopni, offset 44mm. Część dystalna (trzpień) w dwóch wersjach – prosta i zakrzywiona, w grubościach od 14 do 28mm (ze skokiem  co 2mm) i dł. 120, 140, 200 i 260mm. Trzpienie w wersji typu Wagner oraz z możliwością ryglowania dystalnego. Obie części łączone ze sobą za pomocą stożka Morse`a. </t>
  </si>
  <si>
    <t>Panewka bezcementowa rewizyjna z otworami na śruby, wykonana metodą druku 3D z porowatego tytanu przerastającego kością z wkładem mocowanym zatrzaskowo. Rozmiary panewki od minimum 42 do minimum 80mm w skokach co 2 milimetry.</t>
  </si>
  <si>
    <t xml:space="preserve">Wkład polietylenowy crosslinkowany, stabilizowany przeciwutleniaczem, o średnicy 
wewnętrznej 28mm, 32mm i 36mm. </t>
  </si>
  <si>
    <t>Wkład typu Dual Mobility wykonany ze stopu CoCr na głowy o średnicy od 32 do 60mm.</t>
  </si>
  <si>
    <t>Głowa typu Dual Mobility polietylenowa stabilizowana przeciwutleniaczem, o średnicy od 32 do 60mm.</t>
  </si>
  <si>
    <t>Nadbudowa stropu panewki wykonana z tantalu przerastającego kością ze śrubami tytanowymi. 6 rozmiarów wielkości nadbudowy, każdy dostępny w 4 długościach.</t>
  </si>
  <si>
    <t xml:space="preserve">Panewka rewizyjna bezcementowa stawu biodrowego. Panewka – rewizyjna wykonana z tantalu, o porowatej strukturze, zbliżonej w ujęciu 3D do struktury kości gąbczastej. Implant panewkowy z systemem towarzyszących uzupełnień, pozwalających na zaopatrzenie defektów strukturalnych panewki kostnej i jej otoczenia, w zakresie od I stopnia do IIIB stopnia w klasyfikacji Paprosky`iego. </t>
  </si>
  <si>
    <t xml:space="preserve">Dodatkowe elementy rewizyjne: elementy rekonstrukcyjne tantalowe, protezy kolumny, dostępne w 4 rozmiarach, klinowate tantalowe podkładki dostępne w 3 wysokościach 5, 10, 15, </t>
  </si>
  <si>
    <t xml:space="preserve">Elementy uzupełniające ubytki dna panewki, wykonane z tantalu, dostępne w 6 wysokościach, średnice 26, 32, 38mm, </t>
  </si>
  <si>
    <t>Koszyki rekonstrukcyjne anatomiczne tytanowe. Dostępne w prawej i lewej konfiguracji, wersje z długim i krótkim ramieniem. Po 10 rozmiarów każdy, w zakresie 48-68mm, wkręty do mocowania, o średnicy 6,5mm i długościach 20 – 60mm, głowa metalowa w czterech wielkościach długości szyjki w rozmiarach 22mm, 28mm, 32mm, 36mm.</t>
  </si>
  <si>
    <t xml:space="preserve">Trzpień cementowany, prosty typu Muller, zwężający się dystalnie, bez kołnierza, stożek szyjki 12/14, spłaszczony w celu zwiększenia stabilności rotacyjnej, rowkowany obustronnie, o kącie CCD - 135 stopni, samocentrujący (nie wymaga centralizera). Trzpień dostępny w wersji standardowej jak i lateralizowanej o rozmiarach : (7,5mm, 8,75mm, 10mm, 11,25mm, 12,5mm, 13,75mm, 15mm, 16,25mm, 17,5mm) </t>
  </si>
  <si>
    <t>Głowa metalowa w czterech wielkościach długości szyjki w rozmiarze 28 i 32mm.</t>
  </si>
  <si>
    <t>Panewka polietylenowa ze znacznikiem rentgenowskim, średnica wewnętrzna 28 mm lub 32 mm, średnica zewnętrzna 46-58 mm, zmienna co 2 mm.</t>
  </si>
  <si>
    <t>Komponenty udowe i piszczelowe wykonane ze stopu kobaltowo-chromowego, komponenty polietylenowe wykonane ze wzmocnionego polietylenu z wiązaniami krzyżowymi (sterylizacja gamma w atmosferze gazu obojętnego) stabilizowane przeciutleniaczem. Dostępny w dwóch opcjach CR i PS do wyboru śródoperacyjnego:</t>
  </si>
  <si>
    <t>taca piszczelowa polerowana dostępna w 7 rozmiarach w przedziale od 63 do 87mm</t>
  </si>
  <si>
    <t>Komponent udowy anatomiczny w minimum 9 rozmiarach wykonany ze stopu CoCr  z możliwością dokręcenia trzpieni przedłużających oraz klinów wyrównujących ubytki kostne.</t>
  </si>
  <si>
    <t xml:space="preserve">Komponent piszczelowy uniwersalny ze stopu CoCr polerowany w wersji fixed bearing i mobile bearing o nierównej powierzchni uniesionej na środku dopasowanej do wkładki piszczelowej w co najmniej 7 rozmiarach, z możliwością dokręcenia trzpieni  przedłużających oraz klinów wyrównujących ubytki kostne. </t>
  </si>
  <si>
    <t>Wkładka stawowa polietylenowa mobile bearing, osadzana na centralnym bolcu wychodzącym z tacy piszczelowej w co najmniej 6 grubościach dla każdego rozmiaru części piszczelowej oraz typu fixed bearing mocowana do komponentu piszczelowego specjalną zawleczką .</t>
  </si>
  <si>
    <t>Trzpień udowy i piszczelowy w co najmniej 2 długościach i 7 średnicach</t>
  </si>
  <si>
    <t>Stabilizator piszczelowy derotacyjny</t>
  </si>
  <si>
    <t>Bloczek udowy w co najmniej 2 wysokościach.</t>
  </si>
  <si>
    <t>Bloczek piszczelowy w co najmniej 3 wysokościach.</t>
  </si>
  <si>
    <t>Adaptor offsetowy.</t>
  </si>
  <si>
    <t>Uzupełnienie piszczelowe</t>
  </si>
  <si>
    <t xml:space="preserve">Komponenty udowe i piszczelowe wykonane ze stopu kobaltowo-chromowego przystosowane do implantacji bezcementowej pokryte tytanową okładziną napylaną próżniowo, komponenty polietylenowe wykonane ze wzmocnionego polietylenu z wiązaniami krzyżowymi (sterylizacja gamma w atmosferze gazu obojętnego) stabilizowane przeciutleniaczem. Dostępny w dwóch opcjach CR i PS do wyboru śródoperacyjnego:                                                 </t>
  </si>
  <si>
    <t>Zestaw do mieszania próżniowego składający się z pojemnika z długą dyszą służącego jednocześnie do mieszania próżniowego i podawania cementu do kanału szpikowego, pojemnika z krótką dyszą służącą jednocześnie do mieszania próżniowego i podawania cementu do panewki.</t>
  </si>
  <si>
    <t>Cement 1 x 40g z gentamycyną</t>
  </si>
  <si>
    <t>Cement 1 x 40g z gentamycyną i clindamycyną</t>
  </si>
  <si>
    <t>Test oznaczający poziom α-defensyn do wykrywania okołoprotezowego zakażenia stawów. Opakowanie 5 szt.</t>
  </si>
  <si>
    <t>szt.</t>
  </si>
  <si>
    <t>op</t>
  </si>
  <si>
    <t xml:space="preserve">szt. </t>
  </si>
  <si>
    <t xml:space="preserve"> Płytki do bliższej nasady kości ramiennej </t>
  </si>
  <si>
    <t>Płytka dynamiczna z ograniczonym kontaktem blokowana. Na trzonie płyty otwory dwufunkcyjne nie wymagające zaślepek/przejściówek, blokująco – kompresyjne z możliwością zastosowania śrub blokowanych lub korowych 5,0/4,5. Kąt szyjkowo-trzonowy 130°, 135°, 140°, 145° i 150°. Długość poprzeczki 38 mm lub 25mm. Ilość otworów w płycie: 2, 3, 4, 5, 6, 8, 10 i 12. Długości płyty: 48, 64, 80, 96, 112, 144, 176, 208mm. Śruba główna ciągnąca ø12,5 mm lub ø16 mm, dł. śruby 50-130 mm, dł. gwinta 22mm. Śruba kompresyjna o długości 32mm.</t>
  </si>
  <si>
    <t xml:space="preserve">SYSTEM IMPLANTÓW DO OSTEOTOMII KOŚCI PISZCZELOWEJ </t>
  </si>
  <si>
    <t>Ostrze do usuwania panewki - uzupełnienie</t>
  </si>
  <si>
    <t>ENDOPROTEZA II</t>
  </si>
  <si>
    <t>ENDOPROTEZA III</t>
  </si>
  <si>
    <t xml:space="preserve">w kolumnie "typoszereg rozmiarów" należy wymienić wszystkie rozmiary </t>
  </si>
  <si>
    <t>w kolumnie "kod towaru" należy wpisać wszystkie pełne kody danego asortymentu (stosownie do rozmiaru)</t>
  </si>
  <si>
    <t xml:space="preserve">Kod towaru </t>
  </si>
  <si>
    <t>ENDOPROTEZA I</t>
  </si>
  <si>
    <t xml:space="preserve">        ZADANIE 4</t>
  </si>
  <si>
    <t xml:space="preserve">        ZADANIE 11</t>
  </si>
  <si>
    <t xml:space="preserve">Trzpień tytanowy o anatomicznym przekroju trójpłatkowym, pokryty podwójną powłoką z porowatego tytanu oraz hydroksyapatytu, dostępny w 6 rozmiarach:od 7,5 mm do 10,5 mm z przeskokiem co 1 mm, w długościach od 22 mm do 28 mm. </t>
  </si>
  <si>
    <t>Szyjka  ze stali nierwdzewnej, dostępna w wersji prostej oraz  z 15° offsetem, w 3 rozmiarach: 6 mm, 8 mm lub 10 mm dla każdej wersji. Szyjka zakończona wkładką z polietylenu o średnicy 7mm, umożliwiającą ruch na główce szyjki do 34° i ruch całkowity w panewce do 112°.</t>
  </si>
  <si>
    <t>Panewka ze stali nierdzewnej pokryta podwójną powłoką z porowatego tytanu oraz hydroksyapatytu, dostępna w 2 rodzajach: konikalna oraz sferyczna (z pięcioma płetwami antyrotacyjnymi i koroną stabilizacyjną dla lepszego osadzenia w kości). W obu rodzajach dostępne 2 średnice: 9mm oraz 10 mm.</t>
  </si>
  <si>
    <t xml:space="preserve">Silikonowe protezy stawów MCP w  7 rozmiarach z kątem ugięcia 30°  odpowiadającym naturalnemu ugięciu stawu  w stanie spoczynku. Trzpień proksymalny w rozmiarze od 15 mm do 30,7 mm. Trzpień dystalny w rozmiarze od 12 mm do 25 mm. </t>
  </si>
  <si>
    <t xml:space="preserve">Silikonowe protezy stawów PIP w  6 rozmiarach z kątem ugięcia 15°  odpowiadającym naturalnemu ugięciu stawu  w stanie spoczynku. Trzpień proksymalny w rozmiarze od 13 mm do 19 mm. Trzpień dystalny w rozmiarze od 10 mm do 16,5 mm. </t>
  </si>
  <si>
    <t>kotwica wbijana do małych stawów, wykonana z nitinolu, z dwiema nićmi   polietylen o ultrawysokiej masie cząsteczkowejkoloru białego o długości 45 cm każda, zakończonych igłami ugiętymi o średnicy 13mm lub 16 mm. Igły zakończone stożkowo. Nici w rozmiarze #2 lub #4. Kotwica o grubości 1 mm, wysokość 3,8 mm, szerokość 3,5 mm. Zestaw dostarczany w sterylnym opakowaniu wraz z szydłem o średnicy 2,0 mm</t>
  </si>
  <si>
    <t>Śródszpikowe implanty do artrodezy stawów międzypaliczkowych dalszych oraz stawu międzypaliczkowego kciuka. Implanty wykonane z nitinolu, dostępne w 4 rozmiarach: S, M, L, XL z kątem ugięcia 0°, 15° i 25° w każdym z rozmiarów. W części dystalnej 2 ramiona tworzące literę M, w części proksymalnej 3 ramiona położone w dwóch płaszczyznach. Implanty z otworem na drut Kirschnera zapobiegajacym migracji implantu podczas jego wprowadzania.</t>
  </si>
  <si>
    <t>1.</t>
  </si>
  <si>
    <t>Płyty tytanowe, pod śruby 1.2 mm, 1.5 mm, profil 0.6 mm, proste 4, 6 otworowe oraz pod śruby 2.0 mm, 2.3 mm, profil 1.0 mm, proste 4,6 otworowa.</t>
  </si>
  <si>
    <t>2.</t>
  </si>
  <si>
    <t>Płyty tytanowe, pod śruby 1.2 mm, 1.5 mm, profil 0.6 mm, w kształcie litery L 5 otworowe oraz pod śruby 2.0 mm, 2.3 mm, profil 1.0 mm, w kształcie litery L 6 otworowe.</t>
  </si>
  <si>
    <t>3.</t>
  </si>
  <si>
    <t>Płyty tytanowe, pod śruby 1.2 mm, 1.5 mm, profil 0.6 mm, w kształcie litery T 7,8,10 otworowe, Y 6 otworowe, prostokątne i trapezoidalne 4 otworowe oraz pod śruby 2.0 mm, 2.3 mm, profil 1.0 mm, w kształcie litery T 6,7 otworowe, Y 7 otworowe, prostokątne i trapezoidalne 4 otworowe oraz profil 1.3 mm, kompresyjne, proste 4,5,6 otworowe.</t>
  </si>
  <si>
    <t>4.</t>
  </si>
  <si>
    <t>Płyty tytanowe, pod śruby pod śruby 2.0 mm, 2.3 mm, profil 1.3 mm, kompresyjne, w kształcie litery T, L 6 otworowe.</t>
  </si>
  <si>
    <t>5.</t>
  </si>
  <si>
    <t>Płyty tytanowe, pod śruby 1.2 mm, 1.5 mm, profil 0.6 mm, proste 16 otworowe, prostokątne, trapezoidalne i skośne 6 otworowe oraz pod śruby 2.0 mm, 2.3 mm, profil 1.0 mm, proste 16 otworowe, prostokątne, trapezoidalne i skośne 6 otworowe oraz profil 1.3 mm, kompresyjne, proste 8 otworowe, w kształcie litery T,L 10 otworowe.</t>
  </si>
  <si>
    <t>6.</t>
  </si>
  <si>
    <t>Płyty tytanowe, pod śruby 1.2 mm, 1.5 mm, profil 0.6 mm, trapezoidalne i skośne 8 otworowe oraz pod śruby 2.0 mm, 2.3 mm, profil 1.0 mm, trapezoidalne i skośne 8 otworowe.</t>
  </si>
  <si>
    <t>7.</t>
  </si>
  <si>
    <t>Płyty tytanowe, pod śruby 1.2 mm, 1.5 mm, profil 0.6 mm, trapezoidalne 10,12 otworowe oraz pod śruby 2.0 mm, 2.3 mm, profil 1.0 mm, trapezoidalne 10,12 otworowe.</t>
  </si>
  <si>
    <t>8.</t>
  </si>
  <si>
    <t>Płyty tytanowe, kompresyjne, pod śruby 1.2 mm, 1.5 mm, profil 0.6 mm, z 2 haczykami do złamań awulsyjnych paliczka, jednootworowe.</t>
  </si>
  <si>
    <t>9.</t>
  </si>
  <si>
    <t>Płyty tytanowe, pod śruby 1.2 mm, 1.5 mm, kompresyjne, profil 0.6 mm, z pinem do kłykcia 5 otworowe oraz w kształcie litery T, z offsetem, 11,12 otworowe oraz profil 1.0 mm z pinem do kłykcia  6 otworowe oraz w kształcie litery T, z offsetem,11,12 otworowe.</t>
  </si>
  <si>
    <t>10.</t>
  </si>
  <si>
    <t>Płyty tytanowe, pod śruby 2.0 mm, 2.3 mm, profil 1.0 mm, proste, 6 otworowe, w kształcie litery T,L 6 otworowe oraz profil 1.3 mm, proste 4 otworowe, blokowane.</t>
  </si>
  <si>
    <t>11.</t>
  </si>
  <si>
    <t>Płyty tytanowe, pod śruby 2.0 mm, 2.3 mm, profil 1.0 mm,  w kształcie litery T,Y 7 otworowe, prostokątne 4 otworowe, oraz profil 1.3 mm, proste 5 otworowe, blokowane.</t>
  </si>
  <si>
    <t>Płyta tytanowe, pod śruby 2.0 mm, 2.3 mm, profil 1.0 mm, trapezopidalne i skośne 6 otworowe oraz profil 1.3 mm, proste 6,8 otworowe, prostokątne 4 otworowe, rotacyjne 6 otworowe, w kształcie litery T 6,7,8 otworowe, L 6 otworowe, blokowane.</t>
  </si>
  <si>
    <t>Płyty tytanowe, pod śruby 2.0 mm, 2.3 mm, profil 1.3 mm, trapezoidalne 6 otworowe, w kształcie litery T 9,10 otworowe, L 10 otworowe, blokowane.</t>
  </si>
  <si>
    <t>Płyty tytanowe, pod śruby 2.0 mm, 2.3 mm, profil 1.0 mm oraz 1.3 mm, trapezopidalne 8 otworowe, blokowane.</t>
  </si>
  <si>
    <t>Płyty tytanowe, pod śruby 2.0 mm, 2.3 mm, profil 1.0 mm, trapezopidalne 12 otworowe oraz profil 1.3 mm, trapoezoidalne 10 otworowe, blokowane.</t>
  </si>
  <si>
    <t>Płyty tytanowe, pod śruby 2.0 mm, 2.3 mm, profil 1.3 mm, segmentowe 6 otworowe, blokowane.</t>
  </si>
  <si>
    <t xml:space="preserve">Płyty tytanowe, pod śruby 2.0 mm, profil 1.4 mm, anatomicznie ukształtowane, do częściowej artrodezy nadgarstka 6,8 otworowe, blokowane. </t>
  </si>
  <si>
    <t xml:space="preserve">Płyty tytanowe, pod śruby 2.0 mm, profil 1.4 mm, anatomicznie ukształtowane, do częściowej artrodezy nadgarstka, 12 otworowe, blokowane. </t>
  </si>
  <si>
    <t>Płyty tytanowe, pod śruby 2.0 mm, profil 1.4 mm, anatomicznie ukształtowane, do złamań głowy kości promieniowej, obejmujące 10 otworowe i podpierające 11 otworowe, blokowane.</t>
  </si>
  <si>
    <t xml:space="preserve">Płyty tytanowe, pod śruby 2.0 mm, profil 1.6 mm,  anatomicznie ukształtowane, do złamań wyrostka dziobiastego 10 otworowe, blokowane. </t>
  </si>
  <si>
    <t>Śruby tytanowe, korowe, średnica 1.5 mm dł. 4-24 mm; średnica 2.0 mm dł. 4-30 mm, średnica 2.3 mm dł. 5-34 mm. Otwór heksagonalny w głowie śruby.</t>
  </si>
  <si>
    <t>Śruby tytanowe, blokowane, średnica 1.5 mm dł. 4-20 mm, średnica 2.0 mm dł. 6-30 mm. Bezgwintowa głowa śruby. Otwór heksagonalny w głowie śruby.</t>
  </si>
  <si>
    <t>Płyty tytanowe, pod śruby 2.5 mm, profil 2.4 mm, anatomicznie ukształtowane, do artrodezy nadgarstka, (między kością promieniową a bliższym szeregiem kości nadgarstka), grzbietowe, z krótkim wygięciem, 18 otworowe, blokowane.</t>
  </si>
  <si>
    <t>Płyty tytanowe, pod śruby 2.5 mm, profil 2.4 mm, anatomicznie ukształtowane, do artrodezy nadgarstka, (między kością promieniową a bliższym szeregiem kości nadgarstka), grzbietowe, z długim wygięciem, 19 otworowe, blokowane.</t>
  </si>
  <si>
    <t>Płyty tytanowe, pod śruby 2.5 mm, zmienny profil 1.8-2.6 mm, anatomicznie ukształtowane, do pełnej artrodezy nadgarstka, grzbietowe, z małym wygięciem, 16 otworowe, blokowane.</t>
  </si>
  <si>
    <t>Płyty tytanowe, pod śruby 2.5 mm, zmienny profil 1.8-2.6 mm, anatomicznie ukształtowane, do pełnej artrodezy nadgarstka, grzbietowe, z dużym wygięciem, 16 otworowe, blokowane.</t>
  </si>
  <si>
    <t>Płyty tytanowe, pod śruby 2.5 mm, profil 1.6 mm, anatomicznie ukształtowane, do małych fragmentów, 5 otworowe, blokowane.</t>
  </si>
  <si>
    <t>Płyty tytanowe, pod śruby 2.5 mm, profil 1.6 mm, anatomicznie ukształtowane, do małych fragmentów, proste 6 otworowe, w kształcie litery T 7 otworowe, blokowane.</t>
  </si>
  <si>
    <t>Płyty tytanowe, pod śruby 2.5 mm, profil 1.6 mm, anatomicznie ukształtowane, do małych fragmentów, w kształcie litery L 8 otworowe, blokowane.</t>
  </si>
  <si>
    <t>Płyty tytanowe, dłoniowe, pod śruby 2.5 mm, profil 2.0 mm, w kształcie litery T 9 otworowe, prawe i lewe, blokowane.</t>
  </si>
  <si>
    <t>Płyty tytanowe, dłoniowe, pod śruby 2.5 mm, profil 2.0 mm, w kształcie litery T 11 otworowe, prawe i lewe, blokowane.</t>
  </si>
  <si>
    <t>Płyty tytanowe, dłoniowe, pod śruby 2.5 mm, profil 1.6 mm, krótkie 10 otworowe, prawe i lewe, blokowane.</t>
  </si>
  <si>
    <t>Płyty tytanowe, dłoniowe, pod śruby 2.5 mm, profil 1.6 mm,  długie 11 otworowe, wąskie i krótkie 12 otworowe, szerokie i krótkie 14 otworowe, prawe i lewe, blokowane.</t>
  </si>
  <si>
    <t>Płyty tytanowe, dłoniowe, pod śruby 2.5 mm, profil 1.6 mm, wąskie i długie 13 otworowe, szerokie i długie 15 otworowe, prawe i lewe, blokowane.</t>
  </si>
  <si>
    <t>Płyty tytanowe, pod śruby 2.5 mm, profil 2.0 mm, anatomicznie ukształtowane, typu watershed line, z wycięciem na FPL, krótkie 10 otworowe oraz bez wycięcia 10 i 11 otworowe, dłoniowe, prawe i lewe, blokowane.</t>
  </si>
  <si>
    <t>Płyty tytanowe, pod śruby 2.5 mm, profil 2.0 mm, anatomicznie ukształtowane, typu watershed line, z wycięciem na FPL, długie 12 otworowe oraz bez wycięcia 12 i 13 otworowe, dłoniowe, prawe i lewe, blokowane.</t>
  </si>
  <si>
    <t>Płyty tytanowe, pod śruby 2.5 mm, profil 2.0 mm, anatomicznie ukształtowane, typu watershed line, krótkie i szerokie 13 otworowe, długie, i szerokie 15 otworowe, dłoniowe, prawe i lewe, blokowane.</t>
  </si>
  <si>
    <t>Płyty tytanowe, pod śruby 2.5 mm, profil 1.8 mm, z flapem pod śruby samowiercące 1.5 mm, anatomicznie ukształtowane, 13 otworowe, dłoniowe, prawe i lewe, blokowane.</t>
  </si>
  <si>
    <t>Płyty tytanowe, pod śruby 2.5 mm, profil 1.6 mm, anatomicznie ukształtowane, 12 otworowe, w kształcie litery H, grzbietowe, prawe i lewe, blokowane.</t>
  </si>
  <si>
    <t>Płyty tytanowe, pod śruby 2.5 mm, profil 1.6 mm, anatomicznie ukształtowane, 18 otworowe, grzbietowe, prawe i lewe, blokowane.</t>
  </si>
  <si>
    <t>Płyty tytanowe, pod śruby 2.5 mm, profil 1.6 mm, anatomicznie ukształtowane, 20 otworowe, grzbietowe, prawe i lewe, blokowane.</t>
  </si>
  <si>
    <t>Płyty tytanowe, dłoniowe, do złamań obejmujących trzon kości, pod śruby 2.5 mm, zmienny profil 1.8-3.2 mm, 20 otworowe, w tym 1 otwór do wykonywania kompresji przy użyciu śrub blokowanych, prawe i lewe, blokowane.</t>
  </si>
  <si>
    <t>Płyty tytanowe, dłoniowe, do złamań obejmujących trzon kości, pod śruby 2.5 mm, zmienny profil 1.8-3.2 mm, 25 otworowe, w tym 2 otwory do wykonywania kompresji przy użyciu śrub blokowanych, prawe i lewe, blokowane.</t>
  </si>
  <si>
    <t>Płyty tytanowe, dłoniowe, do złamań obejmujących trzon kości, pod śruby 2.5 mm, zmienny profil 1.8-3.2 mm, 29 otworowe, w tym 3 otwory do wykonywania kompresji przy użyciu śrub blokowanych, prawe i lewe, blokowane.</t>
  </si>
  <si>
    <t>Płyty tytanowe, pod śruby 2.5 mm, profil 1.6 mm, anatomicznie ukształtowane, w kształcie litery Y 7 otworowe, do dalszej nasady kości łokciowej, blokowane.</t>
  </si>
  <si>
    <t>Płyty tytanowe, pod śruby 2.5 mm, profil 1.6 mm, anatomicznie ukształtowane, w kształcie litery Y 10 otworowe, do dalszej nasady kości łokciowej, blokowane.</t>
  </si>
  <si>
    <t>Płyty tytanowe, pod śruby 2.5 mm, profil 1.6 mm w trzonie, 1.4 mm w części dystalnej, anatomicznie ukształtowane, 10 otworowe, do dalszej nasady kości łokciowej, prawe i lewe, blokowane.</t>
  </si>
  <si>
    <t>Płyty tytanowe, pod śruby 2.5 mm, profil 1.6 mm w trzonie, 1.4 mm w części dystalnej, anatomicznie ukształtowane, 12 otworowe, do dalszej nasady kości łokciowej, prawe i lewe, blokowane.</t>
  </si>
  <si>
    <t>Płyty tytanowe, pod śruby 2.5 mm, profil 3.2 mm, do skrócenia kości łokciowej, 10 otworowe, wyposażone w bloczki umożliwiające docięcie kości pod kątem 45 oraz 90 stopni, blokowane.</t>
  </si>
  <si>
    <t>Śruba dedykowaną do uzyskania czasowej kompresji w płycie do skrócenia kości łokciowej.</t>
  </si>
  <si>
    <t>Płyty tytanowe, pod śruby smowiercące 1.5 mm, profil 0.6 mm, 2 otworowe, z 2 haczykami.</t>
  </si>
  <si>
    <t>Płyty tytanowe, pod śruby smowiercące 1.5 mm, profil 0.6 mm, 4 otworowe, z 4 haczykami.</t>
  </si>
  <si>
    <t>Płyty tytanowe, pod śruby smowiercące 1.5 mm, profil 0.6 mm, 6 otworowe, z 2 haczykami.</t>
  </si>
  <si>
    <t>Płyty tytanowe, pod śruby smowiercące 1.5 mm, profil 0.6 mm, 12 otworowe, z 4 haczykami.</t>
  </si>
  <si>
    <t>Śruby tytanowe, korowe, średnica 2.5 mm dł. 8-34 mm. Otwór heksagonalny w głowie śruby.</t>
  </si>
  <si>
    <t>Śruby tytanowe, blokowane, średnica 2.5 mm dł. 8-34 mm. 
Bezgwintowa głowa śruby. Otwór heksagonalny w głowie śruby.</t>
  </si>
  <si>
    <t>Śruby tytanowe, korowe, samowiercące, średnica 1.5 mm dł. 8-14 mm. Otwór heksagonalny w głowie śruby.</t>
  </si>
  <si>
    <t>Druty Kirschnera, średnica 1.6 mm, długość 150 mm, 10 szt w opakowaniu.</t>
  </si>
  <si>
    <t>Płyty tytanowe, do trzonu kości promieniowej, anatomicznie ukształtowane, pod śruby 2.8 mm, profil 3.4 mm, w tym 2 otwory do wykonywania kompresji przy użyciu śrub blokowanych, 10 i 14 otworowe, w tym śruby w systemie offset, blokowane.</t>
  </si>
  <si>
    <t>Płyty tytanowe, do trzonu kości promieniowej, anatomicznie ukształtowane, pod śruby 2.8 mm, profil 3.4 mm, w tym 2 otwory do wykonywania kompresji przy użyciu śrub blokowanych, 18 i 22 otworowe, w tym śruby w systemie offset, blokowane.</t>
  </si>
  <si>
    <t>Płyty tytanowe, do trzonu kości łokciowej, proste, pod śruby 2.8 mm, profil 3.4 mm, w tym 2 otwory do wykonywania kompresji przy użyciu śrub blokowanych, 10 i 14 otworowe, w tym śruby w systemie offset, blokowane.</t>
  </si>
  <si>
    <t>Płyty tytanowe, do trzonu kości łokciowej, proste, pod śruby 2.8 mm, profil 3.4 mm, w tym 2 otwory do wykonywania kompresji przy użyciu śrub blokowanych, 18 i 22 otworowe, w tym śruby w systemie offset, blokowane.</t>
  </si>
  <si>
    <t>Śruba tytanowa, korowa, średnica 2.8 mm, długość 8-24 mm. Otwór heksagonalny w głowie śruby.</t>
  </si>
  <si>
    <t>Śruba tytanowa, blokowana, średnica 2.8 mm, długość 8-24 mm. Bezgwintowa głowa śruby. Otwór heksagonalny w głowie śruby.</t>
  </si>
  <si>
    <t>Płyty tytanowe, pod śruby 2.8 mm, profil 1.6 mm, proste, 4 otworowe, blokowane.</t>
  </si>
  <si>
    <t>Płyty tytanowe, pod śruby 2.8 mm, profil 1.6 mm, proste, 6,8 otworowe, w kształcie litery T 7,9 otworowe, blokowane.</t>
  </si>
  <si>
    <t>Płyty tytanowe, pod śruby 2.8 mm, profil 1.6 mm, dwurzędowe 6 otworowe, w kształcie skrzydła 11,12 otworowe, blokowane.</t>
  </si>
  <si>
    <t xml:space="preserve">Płyty tytanowe, pod śruby 2.8 mm, profil 1.6 mm, anatomicznie ukształtowane, do korekcji w obrębie kości stopy (TMT-1), 6 otworowe, podeszwowe, prawe i lewe, blokowane.  </t>
  </si>
  <si>
    <t>Płyty tytanowe, pod śruby 2.8 mm, profil 1.6 mm, anatomicznie ukształtowane, do korekcji w obrębie kości stopy (TMT-1), 7 otworowe, w tym 1 otwór pod śruby 4.0 mm oraz 1 otwór do wykonywania kompresji przy użyciu śrub blokowanych, przyśrodkowe, prawe i lewe, blokowane.</t>
  </si>
  <si>
    <t>Płyty tytanowe, pod śruby 2.8 mm, profil 1.6 mm, anatomicznie ukształtowane, do korekcji w obrębie kości stopy (MTP), 7 otworowe, w tym 1 otwór do wykonywania kompresji przy użyciu śrub blokowanych, z wygięciem grzbietowym 0,5,10 stopni, prawe i lewe, blokowane.</t>
  </si>
  <si>
    <t>Płyty tytanowe, pod śruby 2.8 mm, profil 1.6 mm, anatomicznie ukształtowane, do korekcji w obrębie kości stopy, rewizyjne, 9 otworowe w tym 1 otwór do wykonywania kompresji przy użyciu śrub blokowanych, z wygięciem grzbietowym 5,10 stopni, prawe i lewe, blokowane.</t>
  </si>
  <si>
    <t>Śruba tytanowa, korowa, średnica 2.8 mm, długość 8-45 mm. Otwór heksagonalny w głowie śruby.</t>
  </si>
  <si>
    <t>Śruba tytanowa, blokowana, średnica 2.8 mm, długość 8-45 mm. Bezgwintowa głowa śruby. Otwór heksagonalny w głowie śruby.</t>
  </si>
  <si>
    <t>Śruba tytanowa, korowa, średnica 4.0 mm, długość 28-45 mm, częściowo nagwintowana. Otwór heksagonalny w głowie śruby.</t>
  </si>
  <si>
    <t>Podkładka pod śruby o średnicy 2.8 mm.</t>
  </si>
  <si>
    <t>Druty Kirschnera, nagwintowane, z oliwką, średnica 1.6 mm, długość gwintu 10,15,20,25,30,35,40 mm, 1 szt w opakowaniu.</t>
  </si>
  <si>
    <t xml:space="preserve">Ostrza dedykowane do mechanizmu systemu do skrócenia kości łokciowej, grubość 0.4 mm, pakowane po 5 szt w opakowaniu, sterylne., </t>
  </si>
  <si>
    <t>Głowa ceramiczna - Biolox delta , o średnicy 28 mm dostępna w 3 rozmiarach (S, M, L) oraz o średnicy 32 mm lub 36 mm dostępne w co najmniej w 4 rozmiarach (S, M, L, XL).</t>
  </si>
  <si>
    <t>Głowa metalowa - ze stopu CoCrMo, o średnicy 28 mm, 32 mm lub 36 mm, dostępna w 5 rozmiarach (S, M, L, XL, XXL).</t>
  </si>
  <si>
    <t>Panewka  - bezcementowa ze stopu tytanu pokrytego tytanem z hydroksyapatytem lub tytanem z Si-DLC (antyalergiczną warstwą ochronną), z wypustkami w postaci ząbków umożliwiającymi pierwotną stabilizację. Dostępna w wersji bezotworowej oraz z 3 otworami pod śruby kotwiczące z zaślepkami, o  średnicy od 44mm do 70mm, panewka w minimum 14 rozmiarach, zapewniająca możliwość zamiennego stosowania wkładów polietylenowych i ceramicznych.</t>
  </si>
  <si>
    <t>Wkład polietylenowy - z UHMWPE z witaminą E, o średnicy wewnętrznej 28 mm lub 32 mm, standardowy lub antyluksacyjny o kącie kołnierza  15° ze znacznikiem,  w 14 rozmiarach. Wkład polietylenowy i panewka pakowane osobno.</t>
  </si>
  <si>
    <t>Wkręt panewkowy  o średnicy 6,5 mm i długościach od 15 mm do 80 mm</t>
  </si>
  <si>
    <t>Trzpień rewizyjny, bezcementowy, ze stopu tytanu, w przekroju o kształcie prostokątnym, z zaokrąglonymi krawędziami, zwężający się w kierunku dystalnym, z rowkami po obu stronach, rozcięty w części dystalnej w kierunkach AP i ML. Pokryty powłoką porowatego tytanu oraz powłoką węglowo-krzemową. Kąt nachylenia szyjki  135°, występujący w wersji "high ofset", stożek trzpienia 12/14. Trzpień w minimum 9 rozmiarach o długościach co najmniej od 180 do 230 mm.</t>
  </si>
  <si>
    <t>ENDOPROTEZA KRĘTARZOWA STAWU BIODROWEGO</t>
  </si>
  <si>
    <t xml:space="preserve">Trzpień  krótki, przynasadowy, osadzany w technice oszczędzającej kość; wykonany ze stopu tytanu; w części bliższej pokryty porowatym tytanem o porowatości 30%, w części dalszej piaskowany. Stała krzywizna na łuku Adamsa, dytalny koniec zaokrąglony dla łatwiejszego wprowadzenia, zredukowany przyśrodkowo w celu minimalizacji ryzyka konfliktu z korówką przy bardziej koślawym wprowadzeniu. Stożek 12/14. 12 rozmiarów w wersji standardowej 134° oraz 12 rozmiarów w wersji lateralizowanej 131°.Dodatkowo trzpień w wersji modularnej - 12 wielkości trzpienia oraz 12 rodzajów szyjek modularnych.  Wielkość trzpienia rosnąca proporcjonalnie </t>
  </si>
  <si>
    <t>Trzpień  pierwotny, prosty, w rzucie czołowym łuk, w rzucie bocznym "V" o kącie rowarcia 8 ° , bezkołnierzowy, wykonany ze stopu tytanu. Powierzchnia pokryta hydroksyapatytem o grubości 55µm w 11 rozmiarach.
W  strefie krętarzowej poziome ożebrowanie, w części dystalnej wertykalne - dla poprawy stabilności pierwotnej; łuk przyśrodkowy o promieniu 100mm stałym dla każdego rozmiaru; przekrój poprzeczny części dystalnej trzpienia prostokątny, zaokrąglony taperowany koniec dystalny. Stożek 12/14.  Dwie dostępne wersje CCD 134° ( standard ) i 131° ( wersja lateralizowana).  Każda z opcji kątowych w minimum 11 rozmiarach Wymagane wspólne instrumentarium dla trzpienia w wersji cementowanej i becementowej.</t>
  </si>
  <si>
    <t xml:space="preserve">Element proksymalny wykonany ze stopu tytanu, modularny, dwie opcje CCD- 125* i 135*; cztery offsety dla każdego kąta; mocowany śrubą po założeniu trzpienia. 
W 3 średnicach: A (średnica 16mm dla trzpieni 13-15mm), B (średnica 19mm dla trzpieni o 16-20mm), B-LONG (średnica 23mm dla trzpieni o 21-26mm). </t>
  </si>
  <si>
    <t>Głowa ceramiczna BIOLOX DELTA 28, 32, 36, 40mm ; dla rozmiarów 28 i 32 - # długości szyjki, dla rozmiarów 36 i 40  -4 długości szyjki; dostępność głów rewizyjnych z metalową wkładką w rozmiarach 28-36mm.</t>
  </si>
  <si>
    <t>Panewka  typu press-fit typu "  trójprzestrzenna ", panewka wykonana monolitycznie (nieklejone elementy ) ze stopu tytanu Ti6Al4V. Centralny techniczny otwór panewki zaślepiany specjalną wypustka wkładki (brak konieczności dodatkowych zaślepek i ułatwienie centralizacji wkładu podczas implantacji. Dostępna w rozmiarach 44-76 mm (skok co 2mm)</t>
  </si>
  <si>
    <t>Panewka rewizyjna typu press-fit typu " trójprzestrzenna ", panewka wykonana monolitycznie (nieklejone elementy ) ze stopu tytanu Ti6Al4V w rozmiarach 50 - 66mm. Panewka o "podciętym" nieregularnym brzegu z trzema płytami 2 i 3-otworowymi oraz haczykiem wykonanymi z czystego tytanu celem zwiększenia elastyczności.</t>
  </si>
  <si>
    <t>Panewka rewizyjna lub dysplastyczna  typu press-fit typu " trójprzestrzenna", panewka wykonana monolitycznie (nieklejone elementy ) ze stopu tytanu Ti6Al4V w rozmiarach  44-76mm ( skok co 2 mm. ). Panewka o "podciętym" nieregularnym brzegu w wersji standard lub " Multihole"</t>
  </si>
  <si>
    <t>Moduł rewizyjny panewkowy typu trójprzestrzennego, monolityczny (nieklejone elementy ) ze stopu tytanu Ti6Al4V w rozmiarach 50 - 62mm oraz wysokościach 12 i 18mm. Moduł mocowany z panewkami za pomocą śrub - bez użycia cementu.</t>
  </si>
  <si>
    <t>Spacer metalowy do panewek rewizyjnych: 0*, 10*, 20*,0* +5, 10* +5, 20* +5</t>
  </si>
  <si>
    <t>Trzpień rewizyjny, wg filozofii wagnerowskiej o dystalnej fiksacji, wykonany ze stopu tytanu.  Połączenie elementu proksymalnego z częścią dystalną pod kątem 4°, co umożliwia, przy zmianie antetorsji elementu proksymalnego, wpływ na zmiane kąta CCD w płaszczyźnie strzałkowej oraz offsetu bez konieczności zmiany elementu proksymalnego na inny. Element proksymalny wykonany ze stopu tytanu, modularny, część szyjkowa polerowana. Część proksymalna łączona z częścią dystalną na stożek Morse'a oraz dodatkowo zabezpieczona śrubą. Możliwość płynnego ustawienia antetorsji części proksymalnej versus trzpień dystalny w zakresie 360°. Zakres długości od 190 do 310mm. Stożek 12/14. Kąt CCD 135° i 131°. Część dystalna w 2  długościach 140 i 200mm; średnica 14-24mm skalowane co 1mm. Część proksymalna w 7 długościach 50-110mm ze zmiennym offsetem. Offsety w zakresie 31,9-47,6mm</t>
  </si>
  <si>
    <t>kpl.</t>
  </si>
  <si>
    <t>Śruby kostne</t>
  </si>
  <si>
    <t xml:space="preserve">Wkładka metalowa do wkładki polietylenowej  dwumobilnej 40, 42mm. </t>
  </si>
  <si>
    <t xml:space="preserve">Korek do kanału </t>
  </si>
  <si>
    <t>Ostrza do wymaganego napędu</t>
  </si>
  <si>
    <t>Komponent udowy KR, CR lub PS</t>
  </si>
  <si>
    <t>Komponent piszczelowy</t>
  </si>
  <si>
    <t>Wkładka piszczelowa KR ( lewa, prawa ), CR lub PS</t>
  </si>
  <si>
    <t>Trzpień  20, 40 LUB 60MM.</t>
  </si>
  <si>
    <t>Pegi</t>
  </si>
  <si>
    <t xml:space="preserve">Ostrze </t>
  </si>
  <si>
    <t xml:space="preserve">Implanty typu cone do wypełnienia ubytków sfery przynasadowej. Dostępne w wersji symetrycznej i peryferyjnej. </t>
  </si>
  <si>
    <t>Cement kostny PMMA średniej gęstości, o niskiej temperaturze polimeryzacji dla zmniejszenia ryzyka uszkodzeń tkanek, w opakowaniu 40 g., pakowany sterylnie, dwufazowy (proszek i rozpuszczalnik), radioprzezierny, o krótkiej fazie mieszania (ok. 30 sek) i czasie wiązania ok. 4-5 min w fazie roboczej,  oraz ok. 8-9 min w fazie całkowitej polimeryzacji w temp. otoczenia ok. 21 stopni. Zawartość antybiotyku 0,6 g. Pik uwalniania antybiotyku w ciągu 1 godz od aplikacji (ok 0,15mg/cm²). Czas uwalniania min. 14 dni</t>
  </si>
  <si>
    <t>Mieszalnik próżniowy do mieszania i podciśnieniowego podawania cementu w postaci strzykawki w 2 opocjach obietości (120 i 180g); Filtr węglowy  pochałniający opary monomeru. Do mieszalnika użyczany wielorazowy pistolet iniekcyjny</t>
  </si>
  <si>
    <t>Ostrza pryzmatyczne do precyzyjnego cięcia kolana do napędu</t>
  </si>
  <si>
    <t>Ostrza do napędu</t>
  </si>
  <si>
    <t xml:space="preserve">Spacer biodrowy komplet : forma spacera, 3x cement o niskiej gęstości, 1x cement o  średniej gęstości, strzykawka </t>
  </si>
  <si>
    <t>kmpl</t>
  </si>
  <si>
    <t>1.1</t>
  </si>
  <si>
    <t>Formy do wykonania  spacer'a stawu biodrowego, modularny, umozliwiające wykonanie odlewu trzpienia i głowy stawu biodrowego z dowolnego cementu o niskiej  gestości; zetsaw zawiera sterylne blistry stanowiące formę odlewniczą z metalowym rdzeniem wzmacnaijacym spacer oraz ramę zamykającą szczelnie używane blistry stanowiące wielorazowy zestaw instrumentacyjny; MożliwoŚć uzyskania odlewu trzpienia w 3 średnicach (10-13-15mm), 3 długościach (140-170-210mm) oraz w 4 średnicach głów (48-51-56-60mm) czyli łącznie aż 36 kombinacji.</t>
  </si>
  <si>
    <t>1.2</t>
  </si>
  <si>
    <t xml:space="preserve">Cement kostny PMMA niskiej  gęstości do wykonania spacera, w opakowaniu 40g,  z antybiotykiem(Genamycyna), pakowany sterylnie, dwufazowy (proszek i rozpuszczalnik), radioprzezierny, długo w fazie półpłynnej, roboczej – 6-8min, zredukowany czas mieszania (30-45sek), 12-13min do pełnej polimeryzacj 
Niska temperatura polimeryzacji dla zmniejszenia ryzyka uszkodzeń tkanek;  pik uwalniania cementu w ciągu 1godz od aplikacji (ok 0,15mg/cm²) i ciągłe uwalnianie do ponad 14 dni
</t>
  </si>
  <si>
    <t>1.3</t>
  </si>
  <si>
    <t xml:space="preserve">Cement kostny do mocowaniai spacera w kośći PMMA średniej gęstości, w opakowaniu 40g, z antybiotykiem(Genamycyna), pakowany sterylnie, dwufazowy (proszek i rozpuszczalnik), radioprzezierny, krótk afaza mieszania (ok 30sek); czas w fazie roboczej 4-5min, w 21°C ok 8-9min całkowitej polimeryzacji, Niska temperatura polimeryzacji dla zmniejszenia ryzyka uszkodzeń tkanek; pik uwalniania cementu w ciągu 1godz od aplikacji (ok 0,1mg/cm²) i ciągłe uwalnianie do ponad 14 dni
</t>
  </si>
  <si>
    <t>1.4</t>
  </si>
  <si>
    <t>2</t>
  </si>
  <si>
    <t xml:space="preserve">Spacer kolanowy komplet : forma spacera, , 3x cement o niskiej gęstości , 1x cement o średniej gęstości , strzykawka </t>
  </si>
  <si>
    <t>kmpl.</t>
  </si>
  <si>
    <t>2.1</t>
  </si>
  <si>
    <t>Formy do wykonania  spacer'a stawu kolanowego, modularny, umozliwiające wykonanie odlewy elementu udowego i piszczelowego z dowolnego cementu o niskiej  gestości; zetsaw zawiera sterylne blistry stanowiące formę odlewniczą; możliwość uzyskania odlewu elemenu udowego w 3 rozmiarach (60-70-80mm szerokości) oraz piszczelowego w 3 wysokościach (12-16-20mm).</t>
  </si>
  <si>
    <t>2.2</t>
  </si>
  <si>
    <t>2.3</t>
  </si>
  <si>
    <t>2.4</t>
  </si>
  <si>
    <t>Proteza urazowa 10 szt., anatomiczna 2 szt.</t>
  </si>
  <si>
    <t xml:space="preserve">Trzpień bezcementowy lub cementowany </t>
  </si>
  <si>
    <t xml:space="preserve">Element proksymalny: trauma, anatomia </t>
  </si>
  <si>
    <t>Panewka metal Back</t>
  </si>
  <si>
    <t>Śruba</t>
  </si>
  <si>
    <t>1.5</t>
  </si>
  <si>
    <t>Wkłąd polietylenowy do panewki , anatomia</t>
  </si>
  <si>
    <t>1.6</t>
  </si>
  <si>
    <t>Głowa metal  40-54mm</t>
  </si>
  <si>
    <t>1.7</t>
  </si>
  <si>
    <t xml:space="preserve">Adapter </t>
  </si>
  <si>
    <t>1.8</t>
  </si>
  <si>
    <t>Głowa CTA  42-54mm</t>
  </si>
  <si>
    <t>1.9</t>
  </si>
  <si>
    <t xml:space="preserve">Adapter do głów CTA </t>
  </si>
  <si>
    <t xml:space="preserve">Proteza odwrócona 20szt. </t>
  </si>
  <si>
    <t>Trzpień rewizyjny cementowany. bezcementowy</t>
  </si>
  <si>
    <t>Element proksymalny: odwrócony</t>
  </si>
  <si>
    <t>Glenosfery PE 40,44 mm.</t>
  </si>
  <si>
    <t>2.5</t>
  </si>
  <si>
    <t>Łącznik</t>
  </si>
  <si>
    <t>2.6</t>
  </si>
  <si>
    <t>Glenosfery 36mm</t>
  </si>
  <si>
    <t>2.7</t>
  </si>
  <si>
    <t>Wkładka odwrócona PE</t>
  </si>
  <si>
    <t>2.8</t>
  </si>
  <si>
    <t>Wkładka do systemu odwróconego metalowa lub ceramiczna</t>
  </si>
  <si>
    <t>2.9</t>
  </si>
  <si>
    <t>Przedłużenie do systemu odwróconego +9</t>
  </si>
  <si>
    <t>2.10</t>
  </si>
  <si>
    <t>2.11</t>
  </si>
  <si>
    <t>Wkładka odwrócona , lateralizująca PE do glenosfery  40, 44</t>
  </si>
  <si>
    <t>2.12</t>
  </si>
  <si>
    <t>Wkładka odwrócona , retencyjna do glenosfery 36</t>
  </si>
  <si>
    <t>2.13</t>
  </si>
  <si>
    <t xml:space="preserve">Endoproteza obręczy barkowo-ramiennej beztrzpieniowa z możliwością konwersji z opcji anatomicznej na odwróconą bez usuwania trzpienia i elementu panewkowego.   </t>
  </si>
  <si>
    <t>3.1</t>
  </si>
  <si>
    <t>Element beztrzpieniowy TT</t>
  </si>
  <si>
    <t>3.2</t>
  </si>
  <si>
    <t>Adapter standard lub ecentryczny, anatomia</t>
  </si>
  <si>
    <t>3.3</t>
  </si>
  <si>
    <t>Wkładka reverse , adapter anatomia</t>
  </si>
  <si>
    <t>3.4</t>
  </si>
  <si>
    <t>3.5</t>
  </si>
  <si>
    <t>3.6</t>
  </si>
  <si>
    <t>3.7</t>
  </si>
  <si>
    <t>Wkład PE do panewki</t>
  </si>
  <si>
    <t>3.8</t>
  </si>
  <si>
    <t>3.9</t>
  </si>
  <si>
    <t>Panewki rewizyjne</t>
  </si>
  <si>
    <t>4.1</t>
  </si>
  <si>
    <t>4.2</t>
  </si>
  <si>
    <t>Razem:</t>
  </si>
  <si>
    <t xml:space="preserve">       ZADANIE 3</t>
  </si>
  <si>
    <t xml:space="preserve">ZADANIE 5 ENDOPROTEZA V </t>
  </si>
  <si>
    <t xml:space="preserve">ZADANIE  6   Proteza obręczy barkowej VI </t>
  </si>
  <si>
    <t>ZADANIE 7</t>
  </si>
  <si>
    <t>ENDOPROTEZA STAWU KOLANOWEGO VII</t>
  </si>
  <si>
    <t xml:space="preserve">    Płytki do dalszej nasady kości ramiennej </t>
  </si>
  <si>
    <t>Materiał płyt i śrub tytan.Komplet –  płyta + 7 śrub blokowanych+ 2 korowe</t>
  </si>
  <si>
    <t xml:space="preserve">Gwóźdź śródszpikowy blokowany do kości ramiennej wielopłaszczyznowy (rekonstrukcyjny), prosty, lewy i prawy. Wersja krótka L=150mm oraz długa 220mm i 250mm, średnica 6-9mm dla wesji litej i 7-9mm dla wersji kaniulowanej. W części bliższej 4 otwory gwintowane na wkręty blokujące zapewniające wielopłaszczyznową stabilizację. W otworach tych możliwość zastosowania zarówno śrub o średnicy 4,5 i 5,0. W części dalszej w wersji krótkiej posiadający 2 otwory (w tym jeden dynamiczny) natomiast w wersji długiej posiadający 4 otwory ryglujące (w tym jeden dynamiczny) zapewniające dwupłaszczyznową stabilizację. W części dalszej dla gwoździ o średnicy 6-7mm- wkręty blokujące 3,5mm, a dla gwoździ o średnicy 8-9 otwory pod wkręty blokujące 4,5mm. Kaniulowane śruby zaślepiające  pozwalające na wydłużenie gwoździa w zakresie 0-30mm stopniowane co 5mm. Materiał stop tytanu, pokryte warstwą węglowo-krzemową  </t>
  </si>
  <si>
    <t>Komplet – śruba + podkładka. Dortczy poz. 31-34</t>
  </si>
  <si>
    <t>Materiał stal, Gniazdo typu torx, do śrub odpowiadające podkładki dotyczy 31-34</t>
  </si>
  <si>
    <t>ZESTAW DO PRZYGOTOWANIA BOGATO PŁYTKOWYCH CZYNNIKÓW WZROSTU</t>
  </si>
  <si>
    <t xml:space="preserve">SUBSTYTUT KOŚCI </t>
  </si>
  <si>
    <t xml:space="preserve">MATERIAŁ KOŚCIOZASTEPCZY </t>
  </si>
  <si>
    <t>Kompozyt kościozastepczy syntetyczny cylinder 8x20mm</t>
  </si>
  <si>
    <t>Kompozyt kościozastepczy syntetyczny granules 3-4mm / 10g</t>
  </si>
  <si>
    <t>Kompozyt kościozastepczy syntetyczny block 15x15x20mm</t>
  </si>
  <si>
    <t xml:space="preserve">  Endoproteza Całkowita Nadgarstka</t>
  </si>
  <si>
    <t>Dwumobilna endoproteza stawu nadgarstkowo-śródręcznego</t>
  </si>
  <si>
    <t xml:space="preserve"> Mini kotwice do małych stawów</t>
  </si>
  <si>
    <t>System płukania pulsacyjnego ran oraz struktur kostnych nie zawierający lateksu, przeznaczony do jednorazowego użytku. Urządzenie posiada własny bateryjny napęd ze zintegrowanym weżem tłocząco ssącym płyn wraz z klispsem odcinajacym oraz przewodem zasilajacym. Opcjonalnie do wyboru operatora system zasilany z konsoli elektrycznej. W jednym opakowaniu wraz z kolbą znajduje się krótka i długa końcówka ssąco tłocząca z osłoną rozbryzgową o długości 12,7 cm i 22,86 cm. System zapewnia dwie szybkości pracy uzyskiwane przy pomocy spustu kołyskowego w rękojeści. Jedna o wysokim ciśnieniu 23 PSI do płukania kości lub niska 5,8 PSI do płukania tkanek miękkich. System nie wymaga użycia sprężonego powietrza (zarówno ze ściany jak i butli). Końcówki można wielokrotnie wymieniać w trakcie jednego zabiegu.</t>
  </si>
  <si>
    <t>Nie zastosowanie się do powyższego skutkować będzie wezwaniem do uzupełnienia oferty.</t>
  </si>
  <si>
    <t>System do naprawy bicepsa w części dystalnej</t>
  </si>
  <si>
    <t>System do rekonstrukcji więzadła przedniego oparty na fiksacji korówkowej za pomocą  podłużnej płytki.</t>
  </si>
  <si>
    <t xml:space="preserve">Nie zastosowanie się do powyższego skutkować będzie wezwaniem do uzupełnienia oferty. </t>
  </si>
  <si>
    <t>Śruba kompresyjna, kaniulowana, wykonana z tytanu, z gwintowaną główką, samotnąca, samogwintująca o średnicy 2,5 mm:</t>
  </si>
  <si>
    <t>- gwint na główce śruby dostosowany do kości korowej,</t>
  </si>
  <si>
    <t>- gwint na końcówce śruby dostosowany do kości gąbczastej,</t>
  </si>
  <si>
    <t>- średnica główki z gwintem 3,3 mm, średnica rdzenia 1,8 mm, średnica gwintu na końcu śruby 2,5 mm,</t>
  </si>
  <si>
    <t>- dostępne śruby o długościach od 10 do 30 mm,</t>
  </si>
  <si>
    <t>- śruba kaniulowana pod drut Kirschnera 0,8 mm,</t>
  </si>
  <si>
    <t>- gniazdo śruby typu Torx</t>
  </si>
  <si>
    <t>Drut Kischnera 0,8mm</t>
  </si>
  <si>
    <t>Tytanowe śruby typu „snap off” do osteotomii Weil o średnicy 2mm i 4 długościach od 11 do 14 mm (skok co 1 mm).</t>
  </si>
  <si>
    <t>Klamry stalowe waryzujące do osteotomii podstawy o szerokości 8 i 10 mm z kątem 26 i 90 stopni.</t>
  </si>
  <si>
    <t>ZADANIE 14</t>
  </si>
  <si>
    <t xml:space="preserve">        ZADANIE 40</t>
  </si>
  <si>
    <t xml:space="preserve">        ZADANIE 41</t>
  </si>
  <si>
    <t xml:space="preserve">        ZADANIE 42</t>
  </si>
  <si>
    <t xml:space="preserve">        ZADANIE 44</t>
  </si>
  <si>
    <t>Nieodpłatne użyczenie zestawu  narzędzi na czas trwania umowy (instrumentarium),napędu - wiertarka piła,  szkolenie personelu lekarskiego i instrumentariuszek</t>
  </si>
  <si>
    <t>Implanty do zaopatrywania złamań w obrębie kości paliczków, śródręcza i przodostopia, pod śruby 1.2/1.5 oraz 2.0/2.3 nieblokowane i blokowane. Blokowane - pozwalające na wprowadzenie śruby w zakresie kąta +/- 15 stopni, blokowanie w systemie trójpunktowego bezgwintowego blokowania na docisk.</t>
  </si>
  <si>
    <t>Implanty pod śruby 2.5 mm, do artrodezy nadgarstka, dalszej nasady kości promieniowej i łokciowej. Blokowane - pozwalające na wprowadzenie śruby w zakresie kąta +/- 15 stopni, blokowanie w systemie trójpunktowego bezgwintowego blokowania na docisk.</t>
  </si>
  <si>
    <t>Implanty pod śruby 2.8 mm, do trzonu dalszej nasady kości promieniowej i łokciowej. Blokowane - pozwalające na wprowadzenie śruby w zakresie kąta +/- 15 stopni, blokowanie w systemie trójpunktowego bezgwintowego blokowania na docisk.</t>
  </si>
  <si>
    <t>Implanty do zaopatrywania złamań oraz korekcji w obrębie kości stopy, pod śruby 2.8 mm. Blokowane - pozwalające na wprowadzenie śruby w zakresie kąta +/- 15 stopni, blokowanie w systemie trójpunktowego bezgwintowego blokowania na docisk.</t>
  </si>
  <si>
    <t>Drut Kirschnera średnica 1,0 do 3,0 mm i długości 310 mm</t>
  </si>
  <si>
    <t>Gwóźdź Rush'a o średnicy 2,4 do 6,4 mm i długości 50 – 430 mm</t>
  </si>
  <si>
    <t>Drut do cerklarzu o średnicy 0,2 – 1,5 mm, dł. 5 m</t>
  </si>
  <si>
    <t>Łączniki pręt – grotowkręt  oraz pręt – pręt do Systemu S, M,  Lwyposażony w system wstępnego mocowania, umożliwiający dowolne blokowanie elementów wobec siebie w zakresie 360°, również łącznik mulifunkcyjny</t>
  </si>
  <si>
    <t>Pręty wykonane z włókna węglowego, bezpieczne dla rezonansu magnetycznego, przezierne dla promieni RTG o średnicy Ø4mm, Ø8mm,  Ø11mm  o długościach w zakresie 60-500 mm</t>
  </si>
  <si>
    <t>Belki współpracujące z łącznikiem multifunkcyjnym – belka prosta,  belka wygięta 30°, belka wygięta 90°</t>
  </si>
  <si>
    <t xml:space="preserve">Grotowkręty Schanza o średnicach Ø2,5 mm, Ø3,0 mm, Ø4,0 mm, Ø5,0mm, Ø6,0 mm, Materiał stal, stop tytanu, pokryte warstwą węglowo-krzemową    </t>
  </si>
  <si>
    <t>Groty Steimanna o średnicy 4.0; 4.5; 5.0 mm i długości 80 – 300 mm</t>
  </si>
  <si>
    <t>Drut Kirschnera średnica+C109:C118 1,0 do 3,0 mm i długości 150, 210 mm</t>
  </si>
  <si>
    <t xml:space="preserve">Gwóźdź śródszpikowy blokowany do kości ramiennej w Ø 8-12mm, dł. 180-400mm, o przekroju okrągłym z kanałkami na długości części trzonowej gwoździa zmniejszającymi ciśnienie śródszpikowe, w części proksymalnej gwoździa 2 otwory ryglujące w tym jeden kompresyjny, w części dystalnej 4 otwory ryglujące zapewniające co najmniej dwupłaszczyznową stabilizację. Kaniulowane śruby zaślepiające  pozwalające na wydłużenie gwoździa w zakresie 0-30mm stopniowane co 5mm, śruba kompresyjna. Materiał stop tytanu, pokryte warstwą węglowo-krzemową    </t>
  </si>
  <si>
    <t xml:space="preserve">Gwóźdź śródszpikowy blokowany do kości przedramienia (Ø 4-6 mm, dł.180-260 mm), ze śrubą zaślepiającą. Materiał stop tytanu, pokryte warstwą węglowo-krzemową    </t>
  </si>
  <si>
    <t xml:space="preserve">Gwóźdź piszczelowy, mocowany odpiętowo, blokowany w części piętowej trzema wkrętami o średnicy 4,5mm w dwóch płaszczyznach. Jeden z otworów w kształcie fasoli służący do wykonania kompresji. Gięty na odległości 70mm, kąt gięcia 8 stopni. W części piszczelowej blokowany dwoma wkrętami blokującymi o średnicy 4,5mm jeden z otworów wydłużony, umożliwiający dynamiczną stabilizację złamania. Średnica w części piętowej – 12,5mm, Średnica w części piszczelowej – 7 do 12mm. Dostępna wersja z jednolitą średnicą 13mm. Długość od 150 mm do 350 mm. Gwóźdź z 3 kanałkami na długości części trzonowej gwoździa zmniejszającymi ciśnienie śródszpikowe. Gwóźdź kaniulowany umożliwiający wprowadzenie po drucie prowadzącym. Materiał stop tytanu, pokryte warstwą węglowo-krzemową    </t>
  </si>
  <si>
    <t xml:space="preserve">Gwóźdź śródszpikowy do artrodezy stawu kolanowego, kaniulowany, tytanowy. Promień wygięcia gwoździa 3000 mm. Długość gwoździa 550, 600, 650, 700, 750, 800 mm, średnica gwoździa 10÷14 mm. Śruby blokujące o średnicy zmiennej w zależności od grubości gwoździa: dla średnicy gwoździa 10 mm – śruby Ø 4,5 mm; dla średnicy gwoździa 11, 12 mm – śruby Ø 5,0 mm; dla średnicy gwoździa 13, 14 mm – śruby Ø 6,0 mm.Materiał stop tytanu, pokryte warstwą węglowo-krzemową    </t>
  </si>
  <si>
    <t xml:space="preserve">        ZADANIE 38</t>
  </si>
  <si>
    <t xml:space="preserve">        ZADANIE 43</t>
  </si>
  <si>
    <t xml:space="preserve">  PROTEZA STAWU SRÓDSTOPNO-PALICZKOWEGO</t>
  </si>
  <si>
    <t xml:space="preserve"> SILIKONOWA PROTEZA SCIĘGNA </t>
  </si>
  <si>
    <t xml:space="preserve"> Proteza ścięgna silikonowa w rozmiarze 5/2.5 (120,180,220) oraz 6/3.0 (120,180,220). Każdy produkt jest pakowany pojedynczo i sterylnie</t>
  </si>
  <si>
    <t>SUBSTYTUT KOŚCI</t>
  </si>
  <si>
    <t>ZADANIE 15</t>
  </si>
  <si>
    <t>SZT</t>
  </si>
  <si>
    <t>PALUCH KOSLAWY</t>
  </si>
  <si>
    <t>Proteza modułowa głowy kości promieniowej</t>
  </si>
  <si>
    <t>3</t>
  </si>
  <si>
    <t xml:space="preserve">Spacer ramienny komplet : forma spacera, , 3x cement o niskiej gęstości , 1x cement o średniej gęstości , strzykawka </t>
  </si>
  <si>
    <t>Formy do wykonania  spacer'a stawu ramiennego, modularny, umozliwiające wykonanie odlewu trzpienia i głowy stawu ramiennego z dowolnego cementu o niskiej  lub średniej gestości; zestaw zawiera sterylne blistry stanowiące formę odlewniczą z metalowym rdzeniem wzmacniający spacer oraz ramę zamykającą szczelnie używane blistry stanowiące wielorazowy zestaw instrumentacyjny; możliwość uzyskania odlewu trzpienia w 4 średnicach (8-10-12-14mm), 9 długościach (90-100-110-120-130-140-150-160-170mm) oraz w dwóch średnicach głów (42 i 48mm) czyli łącznie aż 46 kombinacji. Do wykonania spacera cement o niskiej gęstości 2x40g</t>
  </si>
  <si>
    <t xml:space="preserve">Cement kostny PMMA niskiej  gęstości do wykonania spacera, w opakowaniu 40g,  z antybiotykiem(Genamycyna), pakowany sterylnie, dwufazowy (proszek i rozpuszczalnik), radioprzezierny, długo w fazie półpłynnej, roboczej – 6-8min, zredukowany czas mieszania (30-45sek), 12-13min do pełnej polimeryzacji
Niska temperatura polimeryzacji dla zmniejszenia ryzyka uszkodzeń tkanek;  pik uwalniania cementu w ciągu 1godz od aplikacji (ok 0,15mg/cm²) i ciągłe uwalnianie do ponad 14 dni
</t>
  </si>
  <si>
    <t xml:space="preserve">Cement kostny PMMA średniej gęstości, w opakowaniu 40g, z antybiotykiem(Genamycyna), pakowany sterylnie, dwufazowy (proszek i rozpuszczalnik), radioprzezierny, krótka  afaza mieszania (ok 30sek); czas w fazie roboczej 4-5min, w 21°C ok 8-9min całkowitej polimeryzacji, Niska temperatura polimeryzacji dla zmniejszenia ryzyka uszkodzeń tkanek; pik uwalniania cementu w ciągu 1godz od aplikacji (ok 0,1mg/cm²) i ciągłe uwalnianie do ponad 14 dni
</t>
  </si>
  <si>
    <t xml:space="preserve">Nieodpłatne użyczenie zestawu  narzędzi na czas trwania umowy (instrumentarium). Każdy typ zespolenia posiadający własne, pełne instrumentarium w oddzielnych kontenerach, włączając sondy, celowniki LISS/MIPO oraz rozwiertaki śródszpikowe. Stworzenie pełnego banku implantów A-S. Pełen zestaw do usuwanie uszkodzonych wkrętów. Szkolenie personelu lekarskiego i instrumentariuszek.  </t>
  </si>
  <si>
    <t xml:space="preserve">ZADANIE 8            </t>
  </si>
  <si>
    <t xml:space="preserve">Gwóźdź odpiętowy </t>
  </si>
  <si>
    <t xml:space="preserve">Razem </t>
  </si>
  <si>
    <t>DOCIĄGANA PĘTLA przeznaczona do rekonsturkcji więzdła krzyżowego przedniego (ACL).  System został oparty na mocowaniu korówkowym. Endobutton tytanowy dostępny w rozmiarze 12mm x 4mm x 1.5mm.  Pętla niewchłanialna. Implant sterylny pakowany pojedyńczo.</t>
  </si>
  <si>
    <t xml:space="preserve">ZADANIE 9           </t>
  </si>
  <si>
    <t>Zaślepka do panewki</t>
  </si>
  <si>
    <t>Śruba do panewki rozm. 16, 20, 25, 30, 35, 40, 45, 50, 55, 60 mm</t>
  </si>
  <si>
    <t>Głowy metalowe 22,2mm; 28mm; 32mm,</t>
  </si>
  <si>
    <t>Głowy metalowe 36mm, 40mm, 44mm</t>
  </si>
  <si>
    <t>Głowy ceramiczne 28mm, 32mm, 36mm</t>
  </si>
  <si>
    <t>ENDOPROTEZA Proteza kolana</t>
  </si>
  <si>
    <t>Implant RegJoint™
Przeznaczony do artroplastyki małych stawów dłoni lub stóp u pacjentów cierpiących na reumatoidalne zapalenie stawów lub chorobę
zwyrodnieniową stawów.
Stawami w których produkt jest stosowany, są stawy śródstopno-paliczkowe I-V (MTP I-V) stopy, nadgarstkowo-śródręczny (CMC I) oraz
śródręczno-paliczkowe II-V (MCP II-V) dłoni.Implant do artroplastyki z
bioprzyswajalnego włókna kopolimerowego rozmiary Ø12 mm, H= 4,0 mm ,Ø14 mm, H= 4,5 mm, Ø16 mm, H= 4,5 mm ,Ø18 mm, H= 4,5 mm, Ø20 mm, H= 4,5 mm</t>
  </si>
  <si>
    <t>.
Proteza stawu promieniowo-nadgarstkowego,która  została zaprojektowana z myślą o zapewnieniu bezbolesnego i ruchomego nadgarstka, przy
jednoczesnym zminimalizowaniu ryzyka zwichnięcia, obluzowania i osteolizy.
Wskazania:
- reumatoidalne zapalenie stawów,
- pourazowe zmiany zwyrodnieniowe,
- choroba Kienbocka,
- po zabiegach operacyjnych typu: zespolenie czworoboczne, resekcja szeregu bliższego kości nadgarstka, artrodeza.
Elementy składowe:
- panewka mocowana do kości promieniowej,
- gwintowany implant mocowany do kości promieniowej (śruba),
- głowa mocowana do kości śródręcza,
- gwintowany implant mocowany do kości śródręcza (śruba)</t>
  </si>
  <si>
    <t>Trzpień endoprotezy stawu biodrowego prosty, proporcjonalny wykonany ze stopu tytanu, w części bliższej pokryty porowatym czystym tytanem i hydroksyapatytem. Trzpień posiadający wzdłużne rowki antyrotacyjne. Dostępny w dwóch opcjach kąta szyjkowo-trzonowego (127 i 132st) w 12 rozmiarach każdy. Trzpień rosnący  zarówno w wymiarze bocznym jak i przyśrodkowym, konus V40</t>
  </si>
  <si>
    <t>Panewka tytanowa, pokryta HA (o powierzchni zewnętrznej napylanej hydroxyapatytem). W części równikowej dodatkowe poszerzenie zwiększające brzeżny press-fit o 1,8mm. Opcja bezotworowa oraz otworowe - możliwość dodatkowego zastosowania śrub + zaślepka do panewki. Opcjonalnie wersja hemisferyczna. , rozm. 40 - 72mm. Presfit brzeżny 1,8mm</t>
  </si>
  <si>
    <t>Wkład panewkowy standardowy z polietylenu wysoko usieciowanego o zwiększonych parametrach odporności na ścieranie i utlenianie dzięki trzykrotnemu procesowi radiacjii i anielingu; symetryczne dla głów 22.2; 28; 32; 36, 40, 44mm.  System umożliwia zastosowanie głowy 44 mm juz do panewki 54 mm. Ewentualnie wkład z okapem 10 st.</t>
  </si>
  <si>
    <t>Nie zastosowanie się do powyższego skutkować będzie wezwaniem do uzupełnienia oferty</t>
  </si>
  <si>
    <t>Tytanowe płytki anatomiczne do zespoleń złamań dalszej nasady kości strzałkowej. Grubość płytek w części trzonowej 2.0 mm, w części nasadowej 1.3 mm. Szerokość płytek w części trzonowej 10 mm, w części nasadowej 16 mm. Ilość otworów: od 3 do 12. Długość płytek: od 77 do 185 mm. Otwory niegwintowane do śrub o średnicy 3.5 mm korowych i blokowanych z nagwintowanymi głowami, które blokują się w płycie przez plastyczne wytworzenie gwintu w trakcie wkręcania, bez konieczności stosowania śrubokrętu dynamometrycznego. Możliwość ustawienia kąta wprowadzenia śruby blokowanej w zakresie +/- 15°</t>
  </si>
  <si>
    <t>Tytanowe płytki proste do zespoleń złamań trzonu kości strzałkowej. Ilość otworów: od 2 do 16. Długość płytek: od 28.5 do 204 mm. Otwory niegwintowane do śrub o średnicy 3.5 mm korowych i blokowanych z nagwintowanymi głowami, które blokują się w płycie przez plastyczne wytworzenie gwintu w trakcie wkręcania, bez konieczności stosowania śrubokrętu dynamometrycznego. Możliwość ustawienia kąta wprowadzenia śruby blokowanej w zakresie +/- 15°</t>
  </si>
  <si>
    <t>Śruba blokowana tytanowa ø 3.5 mm, T10, dł. 10-70 mm</t>
  </si>
  <si>
    <t>Śruba korowa tytanowa ø 3.5 mm, T10, dł. 10-70 mm</t>
  </si>
  <si>
    <t>Tytanowa śruba kaniulowana ø 4.0 mm, kaniulacja ø 1.55 mm, pełny lub częściowy gwint, długość śruby 10-70 mm</t>
  </si>
  <si>
    <t>Tytanowe płyty proste do przedramienia blokowane zmiennie kątowo proste i kompresyjne  i płyty  małe fragmenty dedykowane do róznych złamań.</t>
  </si>
  <si>
    <t xml:space="preserve">Tytanowe płyty proste do przedramienia blokowane zmiennie kątowo zakrzywione w łuk rózne długosci </t>
  </si>
  <si>
    <t xml:space="preserve">Gwóźdź typu Gamma rekonstrukcyjny śródszpikowy do złamań przezkrętarzowych blokowany w rozmiarze 180 mm o kątach 120, 125 i 130 stopni. Gwóźdź Ø 15,5 mm, blokowany śrubą Ø 10,5 mm do szyjki o dług. od 70 do 120 mm z przeskokiem co 5 mm; jedna śruba blokująca do części dystalnej o dług. 25-50mm z przeskokiem co 2,5 mm. Komplet (śruba główna, śruba dystalna, zaślepka, śruba kompresyjna) z tytanu. </t>
  </si>
  <si>
    <t>Tytanowy gwóźdź śródszpikowy długi do złamań przezkrętarzowych kości udowej, kaniulowany, sterylny. Długość gwoździa 280-460 mm ze skokiem co 20 mm, średnica części bliższej gwoździa 15.5 mm, średnica części dalszej gwoździa 11 mm. Kąt szyjkowo-trzonowy 120°,125° i 130°. Wygięcie gwoździa w części bliższej o wartości 4° na valgus. Promień wygięcia trzonu długich gwoździ 1500 mm. Śruba antyrotacyjna kompresyjna ø 8 mm. Gwoździe prawe/lewe</t>
  </si>
  <si>
    <t xml:space="preserve">Śruba zaślepiająca do w/w gwoździ </t>
  </si>
  <si>
    <t>Śruba główna do gwoździ typu Gamma 15,5mm</t>
  </si>
  <si>
    <t>Wkręt blokujący do w/w gwoździ, 5,0mm</t>
  </si>
  <si>
    <t>prowadnica 1000mm, 800mm</t>
  </si>
  <si>
    <t xml:space="preserve">drut prowadzacy z gwintem </t>
  </si>
  <si>
    <t>Tytanowy gwóźdź śródszpikowy udowy, kaniulowany, sterylny. Długość gwoździa od 140-480 mm ze skokiem co 20 mm, średnica gwoździa 9-15 mm. Możliwość wprowadzenia gwoździa antegrade i retrograde. Możliwość zastosowania kompresji w zakresie do 10 mm. Ostatni otwór w cześci dalszej w odległości 15 mm od końca gwoździa. Możliwość użycia śrub kondylarnych o średnicy 5 mm.</t>
  </si>
  <si>
    <t>Tytanowy gwóźdź śródszpikowy piszczelowy, kaniulowany, sterylny. Długość gwoździa od 240-420 mm ze skokiem co 15 mm, średnica gwoździa 8-15 mm. Możliwość zastosowania kompresji w zakresie do 7 mm. Wygięcie gwoździa w części bliższej o wartości 10° a w części dalszej o wartości 4°. Otwory w cześci dalszej w odległości 5, 15 i 25 mm od końca gwoździa. Możliwość zastosowania celownika z dostępu nadrzepkowego.</t>
  </si>
  <si>
    <t>Śruba blokująca tytanowa, sterylna, ø 5 mm, dł. 25-60 mm ze skokiem co 2.5 mm i 60-120 mm ze skokiem co 5 mm</t>
  </si>
  <si>
    <t xml:space="preserve">Zaślepka, śruba kompresyjna </t>
  </si>
  <si>
    <t>Tytanowy gwóźdź śródszpikowy ramienny kaniulowany, sterylny. Długość gwoździa 140-320 mm ze skokiem co 20 mm, średnica gwoździa 7-9 mm. Wygięcie gwoździa w części bliższej o wartości 6° a w części dalszej o wartości 4°. Możliwość kompresji w zakresie 6 mm. Ostatni otwór w cześci dalszej w odległości 10 mm od końca gwoździa.</t>
  </si>
  <si>
    <t>Tytanowy gwóźdź śródszpikowy ramienny proksymalny rekonstrukcyjny, kaniulowany, sterylny. Blokowany w części bliższej w 4 płaszczyznach. Otwory w bliższej części gwoździa gwintowane. Długość gwoździa 150 mm oraz 220-300 mm ze skokiem co 20 mm, średnica części bliższej gwoździa 10 mm, a części dalszej gwoździa 8 mm. Wygięcie gwoździa w części bliższej o wartości 6°. Możliwość dynamizacji w części dalszej gwoździa. Gwoździe prawe/lewe</t>
  </si>
  <si>
    <t>Śruba blokująca tytanowa, sterylna ø 4 i ø 5 mm, dł. 25-60 mm</t>
  </si>
  <si>
    <t>Zaślepka tytanowa sterylna do gwozdzia ramiennego, sruba kompresyjna do gwoździa ramiennego</t>
  </si>
  <si>
    <t>Śruba kondylarna, tytanowa, sterylna, śr. 5mm, o dł. 40-120mm ze skokiem co 5mm.</t>
  </si>
  <si>
    <t>Zaślepka do gwożdzia kondylarnego,sterylna.</t>
  </si>
  <si>
    <t>Nakrętka  do śruby kondylarnej, tytanowa sterylna, śr. 5mm</t>
  </si>
  <si>
    <t>Tytanowy gwóźdź śródszpikowy do artrodezy stawu skokowego, kaniulowany, sterylny. Długość gwoździa 150, 200 i 300 mm. Średnica gwoździa 10-12 mm. Wygięcie gwoździa w części dalszej o wartości 5° na valgus. Gwoździe prawe/lewe.</t>
  </si>
  <si>
    <t>Śruba blokująca tytanowa, sterylna ø 5 mm, dł. 25-120 mm ze skokiem co 2.5 mm</t>
  </si>
  <si>
    <t>Śruba kompresyjna tytanowa, sterylna ø 8 mm i dł. 14.5 mm</t>
  </si>
  <si>
    <t>Zaślepka tytanowa, sterylna ø 8 mm standardowa (o dł. 4 mm) oraz ø 12 mm i o dł. 5-15 mm</t>
  </si>
  <si>
    <t>Tytanowy gwóźdź śródszpikowy do artrodezy stawu kolanowego, kaniulowany, sterylny. Długość gwoździa 540-780 mm ze skokiem co 40 mm, średnica gwoździa 11.5 i 13 mm. Możliwość zastosowania kompresji w zakresie do 10 mm. Gwoździe prawe/lewe.</t>
  </si>
  <si>
    <t>Rozwiertaki jednolite końcówka AO i Modified Trinkle,  średnice od 6mm - 7mm długość 400mm, od 7,5mm do 18mm długość 480mm.</t>
  </si>
  <si>
    <t xml:space="preserve">podkładka pod głowy śrub kaniulowanych </t>
  </si>
  <si>
    <t>podkładka pod głowy śrub korowych</t>
  </si>
  <si>
    <t>ZADANIE 16</t>
  </si>
  <si>
    <t>ZADANIE 23</t>
  </si>
  <si>
    <t>ZADANIE 28</t>
  </si>
  <si>
    <t>Stała pętla przeznaczona do rekonsturkcji więzdła krzyżowego przedniego (ACL).   System został oparty na mocowaniu korówkowym. Endobutton tytanowy o zaokrąglonych bokach w rozmiarach od 10mm do 45mm co 5mm oraz 12mm Endobutton doostępny w rozmiarze 12mm x 4mm x 1.5mm .  Implant sterylny pakowany pojedynczo.</t>
  </si>
  <si>
    <t>DOCIĄGANA PĘTLA przeznaczona do rekonsturkcji więzdła krzyżowego przedniego (ACL) - mocowanie piszczelowe.  System został oparty na mocowaniu korówkowym. Okrągły endobutton tytanowy dostępny w rozmiarze 11mm x 1.5mm, 14mm x 1.5mm, 20mm x 1.5mm. Endobutton nie jest na stałe przytwierdzony do pętli regulowanej. Pętla niewchłanialna. Implant sterylny pakowany pojedyńczo.</t>
  </si>
  <si>
    <t>Guziki tytanowe uniwersalne, wykorzystywane w różnych technikach rekonstrukcyjnych, okrągłe i prostokątne, w rozmiarach: 10, 12, 14, 20mm, grubość 1,2-1,5mm. Implant sterylny pakowany pojedynczo.</t>
  </si>
  <si>
    <t>Implant do szycia łąkotki metodą all-inside. Składa się z dwóch implantów z materiału PEEK załadowanych rzędowo, połączonych ze sobą mocną niewchłanialną nicią UHMWPE #2-0 z zawiązanym samozaciskowym węzłem. Implant z możliwością obsługi jednorącz. Dostępne kąty zagięcia igły wprowadzającej implanty: zagięty 20° do góry, prosty, zagięty 20° w dół. Igła wprowadzająca o średnicy 1,35mm. Aktywne pozycjonowanie implantów za pomocą spustu dostępnego w zakresie 360° niezależnie od ułożenia podajnika, z dźwiękowym potwierdzeniem implantacji. Igła półotwarta z podziałką laserową posiada regulowany ogranicznik w postaci obrotowej kaniuli z ograniczeniami głębokości wkłucia od 12-18mm co 2 mm, zabezpieczający jej zbyt głębokie wbicie w łąkotkę. W trakcie dociągania węzła po implantacji, węzeł przesuwa się w kierunku drugiego implantu. Implant sterylny pakowany pojedyńczo.</t>
  </si>
  <si>
    <t>Taśmy chirurgiczne niewchłanialne ze wzmocnionego materiału szewnego w kolorze białym oraz biało niebieskim.  Przeznaczona do augumentacji i szycia tkanek miękkich. Taśma w części środkowej płaska, zakończenia w postaci okrągłych nici. Taśmy dostępne w rozmiarach: 2mm i 4mm. Długość szwu 750mm. Pakowane sterylnie.</t>
  </si>
  <si>
    <t>Nić chirurgiczna wzmocniona, niewchłanialana UHMWPE w rozmiarze USP #2-0 o długości 950 mm z igłą lub bez igły w kolorze białym lub niebieskim. Pakowane sterylnie.</t>
  </si>
  <si>
    <t>Nić chirurgiczna wzmocniona, niewchłanialna UHMWPE w rozmiarze USP #0, #2 lub # 5 o długości 950 mm z igłą lub bez igły w kolorze białym, biało niebieskim lub niebieskim. Pakowane sterylnie.</t>
  </si>
  <si>
    <t>Śruba interferencyjna PEEK kaniulowana dedykowana do blokowania przeszczepu w kanale kostnym. Śruba posiada gwint atraumatyczny na całej długości a kształt śruby zwęża się ku jej szczytowi. Dostępna w rozmiarach: 6x17mm, 6,5x23mm, 7x23mm, 8x23mm, 9x23mm, 10x23mm, 7x28mm, 7,5x28mm, 8,5x28mm, 9,5x28mm,9,5x28mm, 10,5x28mm. Implant sterylny pakowany pojedyńczo. Implant sterylny pakowany pojedyńczo.</t>
  </si>
  <si>
    <t>Śruba interferencyjna biowchłanialna kaniuloana dedykowana do blokowania przeszczepu w kanale kostnym wykonana z  75% PLDLLA + 25% BCP (20% HA + 80% β-TCP). Śruba dostępna w rozmiarach 7,8,9,10x20mm , 7,8,9,10x25mm , 7,8,9,10x30mm , 11,12x35mm. Implant sterylny pakowany pojedynczo.</t>
  </si>
  <si>
    <t>Drut prowadzący nitynolowy 1.1mm</t>
  </si>
  <si>
    <t>Tytanowa kotwica umieszczona na jednorazowym sterylnym podajniku pakowana pojedyńczo. Dostępna w rozmiarze 1.3mm x 3.7mm, 1.8mm x 5.4mm oraz 2.4mm x 8.8mm. Załadowana pojedynczą nicią USP #2-0 lub #2 zakończoną igłami.</t>
  </si>
  <si>
    <t>Tytanowa kotwica załadowana podwójną lub potrójną nicią w rozmiarze USP #2. Dostępna w rozmiarach 4.6mm, 5.6mm, 6.5mm x 19.5mm. Kotwica tytanowa w kształcie pełnego spiralnego gwintu, który zwęża się ku szczytowi kotwicy. Oczko dla nici znajduje się w dolnej części wewnątrz kotwicy. Ostra końcówka kotwicy umożliwia implantację bez dodatkowych narzędzi. Występuje tylko w wersji bez igieł. Implant sterylny pakowany pojedynczo.</t>
  </si>
  <si>
    <t>Tytanowa kotwica węzłowa, wkręcana, umieszczona na jednorazowym podajniku. Dostępna w wersji z igłami lub bez igieł.  Kotwica w kształcie podwójnego gwintu o dwóch wysokościach i o różnym skoku celem jak najmocniejszej implantacji. Dwa niezależne oczka, przez które przechodzą nici znajdują się na końcu kotwicy poza częścią gwintowaną. Kotwica załadowana dwoma super mocnymi nićmi UHMWPE #2 o długości 950mm. Kotwice dostępne w rozmiarach: 3.6mm x 13.5mm oraz 5.4mm x 16mm.  Implant sterylny pakowany pojedynczo.</t>
  </si>
  <si>
    <t>Kotwica węzłowa, wkręcana wykonana z tytanu w kształcie atraumatycznego gwintu umieszczona na jednorazowym podajniku. Dostępna w wersji z igłami lub bez igieł. Kształt kotwicy umożliwia implantację bez konieczności dodatkowego nawiercenia dzięki ostremu niegwintowanemu początkowi kotwicy. Oczko, przez które przechodzi nić znajduje się na końcu kotwicy poza częścią gwintowaną. Kotwice załadowane w zależności pojedyńczo lub podwójnie nićmi UHMWPE w rozmiarze USP #2-0 oraz #2 o długości 950mm. Kotwica dostępna w rozmiarach: 2.0mm x 7mm, 2.8mm x 9mm, 2.8mm x 11.5mm.  Implant sterylny pakowany pojedynczo.</t>
  </si>
  <si>
    <t>Kotwica bezwęzłowo-węzłowa zbudowana z materiału PEEK. Dostępna w rozmiarach 3,5mm, 4,75mm, 5,5mm z zamkniętym oczkiem na końcu. Kotwica załadowana supermocną nicią UHMWPE w rozmiarze USP #2. Kotwica kaniulowana. Śruba znajdująca się na podajniku jest wentylowana z dwóch stron co przyspiesza przerost tkanką kostną. Dodatkowo dostępna w rozmiarach 7mm, 8mm, 9mm z otwartym widelcem. Pozwala na implantacje nici, taśmy lub tkanek w loży kostnej z pełną kontrolą napięcia.</t>
  </si>
  <si>
    <t xml:space="preserve">Kotwica bezwęzłowo-węzłowa zbudowana z materiału PEEK. Dostępna w rozmiarach 4,75mm oraz 5,5mm z zamkniętym oczkiem na końcu. Kotwica załadowana supermocną taśmą UHMWPE w rozmiarze 1.5mm. W zależności od wariatnu taśma w kolorze: niebiesko-białym, niebiesko-czarnym, biało-czarnym, niebieskim. Kotwica kaniulowana. Śruba znajdująca się na podajniku jest wentylowana z dwóch stron co przyspiesza przerost tkanką kostną. Pozwala na implantacje nici, taśmy lub tkanek w loży kostnej z pełną kontrolą napięcia. Implant sterylny pakowany pojedynczo. </t>
  </si>
  <si>
    <t>Kotwica wbijana dedykowana do napraw bezwęzłowych zbudowana z materiału PEEK w rozmiarach 3mm x 15.5mm, 3.5mm x 19.5mm, 4.5mm x 24mm z zamkniętym oczkiem do przeciągania nici lub taśmy. Implant znajduje się się na jednorazowym podaniku. Implant pakowany sterylnie.</t>
  </si>
  <si>
    <t xml:space="preserve">Kotwica węzłowa wykonana z materiału PEEK. Konstrukcja śruby w metodzie pełnego gwintu co zapewnia trwałość mocowania.   Załadowana podwójnie taśmą  UHMWPE w rozmiarze 1.5mm  dostępna w rozmiarach 4.5mm x 19mm oraz 5.5mm x 19mm. </t>
  </si>
  <si>
    <t xml:space="preserve">Kotwica węzłowa wykonana z materiału PEEK. Konstrukcja śruby w metodzie pełnego gwintu co zapewnia trwałość mocowania.   Załadowana podwójnie nicią UHMWPE w rozmiarze USP #2  dostępna w rozmiarach 4.5mm x 19mm oraz 5.5mm x 19mm. </t>
  </si>
  <si>
    <t>Kotwice szmatkowe bezwęzłowe wykonane z miękkiego materiału, załadowane na jednorazowy podajnik o długości 165mm. Dostępne w rozmiarach 1.8mm oraz 2.8mm. Kotwice załadowane w zależności od typu nicią #2 oraz #5 a także dodatkową pętlą pomocniczą w rozmiarze nici #2-0 lub #0. Podajnik zakończony ostrymi nabijakami w kształcie litery Y, wykonany z bardzo wytrzymałej stali nierdzewnej. Umieszczony na podajniku poziomy znacznik w postaci kreski pomaga odpowiednio zagłębić implant w kości.</t>
  </si>
  <si>
    <t>Kaniula artroskopowa z obturatorem gwintowana , jednorazowa, podwójne uszczelnienie, przezroczysta w rozmiarze 7mm x 70mm oraz 8mm x 70mm</t>
  </si>
  <si>
    <t>Kaniula artroskopowa krótka, jedorazowa przeźroczysta w rozmiarze 8mm x 30mm, 10mm x 40mm</t>
  </si>
  <si>
    <t xml:space="preserve">RAZEM </t>
  </si>
  <si>
    <t>Artroplastyka małych stawów dłoni lub stóp</t>
  </si>
  <si>
    <t xml:space="preserve">razem </t>
  </si>
  <si>
    <t>Implanty do korekcji w obrębie kości stopy, pod śruby 2.8 mm oraz 3.5mm. Blokowane - pozwalające na wprowadzenie śruby w zakresie kąta +/- 15 stopni, blokowanie w systemie trójpunktowego bezgwintowego blokowania na docisk.</t>
  </si>
  <si>
    <t>Płyty tytanowe, pod śruby 2.8 mm,anatomicznie ukształtowane, profil 1.6 mm, w kształcie litery C, 5 otworowe, 16x19mm oraz 16x22mm, blokowane.</t>
  </si>
  <si>
    <t>Płyty tytanowe, pod śruby 2.8 mm, anatomicznie ukształtowane, profil 1.6 mm, w kształcie litery L, 9 (3/6) otworowe, 45x15mm prawe i lewe, blokowane.</t>
  </si>
  <si>
    <t>Płyty tytanowe, pod śruby 2.8 mm, anatomicznie ukształtowane, profil 1.6 mm, dwurzędowe,6  otworowe, 25x12mm,32x12mm,43x12mm blokowane.</t>
  </si>
  <si>
    <t xml:space="preserve">Płyty tytanowe, pod śruby 2.8 mm, profil 1.6 mm, anatomicznie ukształtowane, w kształcie litery T, 9 (3/6) otworowe,długość 63mm i 11(3/8)otworowe , długość 77 mm blokowane.  </t>
  </si>
  <si>
    <t xml:space="preserve">Płyty tytanowe, pod śruby 2.8 mm, profil 1.6 mm, anatomicznie ukształtowane, w kształcie litery T, 13 (3/10) otworowe,długość 91mm i 15(3/12)otworowe , długość 105 mm i 17(3/14)otworowe, długość 119mm, blokowane.  </t>
  </si>
  <si>
    <t xml:space="preserve">Płyty tytanowe, pod śruby 2.8 mm, profil 1.6 mm, anatomicznie ukształtowane,proste, 7 otworowe,długość 56mm i 9otworowe , długość 70 mm blokowane.  </t>
  </si>
  <si>
    <t xml:space="preserve">Płyty tytanowe, pod śruby 2.8 mm, profil 1.6 mm, anatomicznie ukształtowane, proste,11 otworowe,długość 83mm i 13otworowe , długość 97 mm i 15 otworowe, długość 111mm, blokowane.  </t>
  </si>
  <si>
    <t>Płyty tytanowe, pod śruby 2.8 mm, anatomicznie ukształtowane, do kości pięty LCL, profil 1.6 mm, 5 otworowe, 17x29 mm oraz 17x34 mm oraz pod śruby 3.5 mm, profil 2.0 mm, 5 otworowe, 19x34 mm oraz 19x39 mm, prawe i lewe, blokowane.</t>
  </si>
  <si>
    <t>Płyty tytanowe, pod śruby 3.5 mm, anatomicznie ukształtowane, profil 2.0 mm, do kości pięty, 5 otworowe, 22x21x24 mm, z mostem 6,8,10 mm, blokowane.</t>
  </si>
  <si>
    <t>Płyty tytanowe, pod śruby 3.5 mm, anatomicznie ukształtowane, profil 2.0 mm, do kości pięty, 5 otworowe, 22x21x24 mm, z mostem 12,14 mm, blokowane.</t>
  </si>
  <si>
    <t>Płyty tytanowe, pod śruby 3.5 mm, anatomicznie ukształtowane, profil 2.0 mm, motylkowe, 4 otworowe, 19x29 mm, 19x33 mm, 19x37 mm, blokowane oraz do zespoleń skokowo-łódkowych, 6 otworowe, 28x25 mm oraz 28x29 mm, prawe i lewe, blokowane.</t>
  </si>
  <si>
    <t>Płyty tytanowe, pod śruby 3.5 mm, anatomicznie ukształtowane, profil 2.0 mm, do zespoleń TNC, 9 otworowe, 28x43 mm, 28x48 mm, 28x54 mm oraz do zespoleń NCM, 9 otworowe, 26x60 mm, 26x68 mm, 27x72 mm, prawe i lewe, blokowane.</t>
  </si>
  <si>
    <t>Płyty tytanowe, pod śruby 3.5 mm, anatomicznie ukształtowane, profil 2.0 mm, do zespoleń TNCM, 12 otworowe, 28x75 mm, 28x84 mm, 28x92 mm, prawe i lewe, blokowane.</t>
  </si>
  <si>
    <t>Płyty tytanowe, pod śruby 3.5 mm, anatomicznie ukształtowane, profil 2.0 mm, do zespoleń kolumny przyśrodkowej bliższej, 9 otworowe, 28x54 mm oraz do zespoleń kolumny przyśrodkowej dalszej, 9 otworowe, 27x72 mm, prawe i lewe, blokowane, sterylne.</t>
  </si>
  <si>
    <t>Płyty tytanowe, pod śruby 3.5 mm, anatomicznie ukształtowane, profil 2.0 mm, do zespoleń kolumny przyśrodkowej, 12 otworowe, 28x92 mm, prawe i lewe, blokowane, sterylne.</t>
  </si>
  <si>
    <t>Płyty tytanowe, pod śruby 3.5 mm, anatomicznie ukształtowane, profil 2.0 mm, w kształcie skrzydła, 11 otworowe, blokowane.</t>
  </si>
  <si>
    <t>Płyty tytanowe, pod śruby 3.5 mm, anatomicznie ukształtowane, profil 2.0 mm, w kształcie skrzydła, 15 otworowe, blokowane.</t>
  </si>
  <si>
    <t>Kliny tytanowe, do płyt pod śruby 2.8 oraz 3.5 mm, szerokość 4x7, 5x7, 6x7, 7x7 mm, wysokość 7 mm oraz 6x10, 8x10, 10x10, 12x10 mm, wysokość 10 mm.</t>
  </si>
  <si>
    <t>Śruby do klinów, do płyt pod śruby 2.8 mm oraz 3.5 mm.</t>
  </si>
  <si>
    <t>Śruba tytanowa, korowa, średnica 2.8 mm, długość 50-60 mm. Otwór heksagonalny w głowie śruby.</t>
  </si>
  <si>
    <t>Śruba tytanowa, blokowana, średnica 2.8 mm, długość 50-60 mm. Bezgwintowa głowa śruby. Otwór heksagonalny w głowie śruby.</t>
  </si>
  <si>
    <t>Śruby tytanowe, korowe, średnica 3.5 mm dł. 10-60 mm. Otwór heksagonalny w głowie śruby.</t>
  </si>
  <si>
    <t>Śruby tytanowe, blokowane, średnica 3.5 mm dł. 10-60 mm. Bezgwintowa głowa śruby. Otwór heksagonalny w głowie śruby.</t>
  </si>
  <si>
    <t>Śruby tytanowe, gąbczaste, średnica 4.0 mm dł. 10-60 mm. Otwór heksagonalny w głowie śruby.</t>
  </si>
  <si>
    <t>Druty Kirschnera, nagwintowane, z oliwką, średnica 1.6 mm, długość gwintu 10,15 mm, 1 szt w opakowaniu.</t>
  </si>
  <si>
    <t>Druty Kirschnera, nagwintowane, z oliwką, średnica 2.0 mm, długość gwintu 10,15,20,25,30,35,40 mm, 1 szt w opakowaniu.</t>
  </si>
  <si>
    <t>Druty Kirschnera, średnica 2.0 mm, długość 150 mm, 10 szt w opakowaniu.</t>
  </si>
  <si>
    <t>razem</t>
  </si>
  <si>
    <t>Implanty do zaopatrywania złamań w obrębie kości piszczeli i strzałki, pod śruby 2.8 mm oraz 3.5 mm. Blokowane - pozwalające na wprowadzenie śruby w zakresie kąta +/- 15 stopni, blokowanie w systemie trójpunktowego bezgwintowego blokowania na docisk.</t>
  </si>
  <si>
    <t>Płyty tytanowe, pod śruby 2.8 mm, anatomicznie ukształtowane, profil 1.6 mm, proste, 7 otworowe, długość 56 mm i 9 otworowe, długość 70 mm, blokowane.</t>
  </si>
  <si>
    <t>Płyty tytanowe, pod śruby 2.8 mm, anatomicznie ukształtowane,profil 1.6 mm, proste, 11 otworowe, długość 83 mm, 13 otworowe, długość 97 mm, 15 otworowe, długość 111 mm, blokowane.</t>
  </si>
  <si>
    <t>Płyty tytanowe, pod śruby 3.5 mm, anatomicznie ukształtowane, profil 2.4 mm, proste, 2 otworowe, długość 32 mm, 3 otworowe, długość 44 mm, 4 otworowe, długość 56 mm, blokowane.</t>
  </si>
  <si>
    <t>Płyty tytanowe, pod śruby 3.5 mm, anatomicznie ukształtowane, profil 2.2 mm, proste, 5 otworowe, długość 68 mm, 6 otworowe, długość 80 mm, 7 otworowe, długość 92 mm, blokowane.</t>
  </si>
  <si>
    <t>Płyty tytanowe, pod śruby 3.5 mm, anatomicznie ukształtowane, profil 2.2 mm, proste, 8 otworowe, długość 104 mm, 10 otworowe, długość 128 mm, 12 otworowe, długość 152 mm, blokowane.</t>
  </si>
  <si>
    <t>Płyty tytanowe, pod śruby 3.5 mm, anatomicznie ukształtowane, profil 2.2 mm, proste, 14 otworowe, długość 176 mm, 16 otworowe, długość 200 mm, blokowane.</t>
  </si>
  <si>
    <t>Płyty tytanowe, pod śruby 2.8 mm, anatomicznie ukształtowane, profil 1.6 mm, 9 (3/6) otworowe, długość 63mm i 11 (3/8) otworowe, długość 77 mm, blokowane.</t>
  </si>
  <si>
    <t>Płyty tytanowe, pod śruby 2.8 mm, anatomicznie ukształtowane, profil 1.6 mm, 13 (3/10) otworowe, długość 91 mm, 15 (3/12) otworowe, długość 105 mm, 17 (3/14) otworowe, długość 119 mm, blokowane.</t>
  </si>
  <si>
    <t>Płyty tytanowe, pod śruby 2.8 mm oraz 3.5 mm, anatomicznie ukształtowane, profil 2.5 mm, boczne, 13 otworowe w tym 5 otworów w trzonie, długość 93 mm, prawe i lewe, blokowane.</t>
  </si>
  <si>
    <t>Płyty tytanowe, pod śruby 2.8 mm oraz 3.5 mm, anatomicznie ukształtowane, profil 2.5 mm, boczne, 15 otworowe w tym 7 otworów w trzonie, długość 120 mm oraz boczne z flapem, 14 otworowe w tym 5 otworów w trzonie, długość 93 mm, prawe i lewe, blokowane.</t>
  </si>
  <si>
    <t>Płyty tytanowe, pod śruby 2.8 mm oraz 3.5 mm, anatomicznie ukształtowan,e profil 2.5 mm, boczne, 17 otworowe w tym 9 otworów w trzonie, długość 144 mm oraz boczne z flapem, 16 otworowe w tym 7 otworów w trzonie, długość 120 mm,  prawe i lewe, blokowane.</t>
  </si>
  <si>
    <t>Płyty tytanowe, pod śruby 3.5 mm, anatomicznie ukształtowane, profil 2.5 mm, w kształcie litery T, 6 (3/3) otworowe, długosć 50 mm oraz w kształcie litery L 6 (3/3) otworowe, długość 50 mm, prawe i lewe, blokowane.</t>
  </si>
  <si>
    <t>Płyty tytanowe, pod śruby 2.8 mm oraz 3.5 mm, anatomicznie ukształtowane, profil 3.3 mm, przyśrodkowe, 11 otworowe w tym 4 otwory w trzonie, długość 88 mm, prawe i lewe, blokowane.</t>
  </si>
  <si>
    <t>Płyty tytanowe, pod śruby 2.8 mm oraz 3.5 mm, anatomicznie ukształtowane, profil 3.3 mm, przyśrodkowe, 13 otworowe w tym 6 otworów w trzonie, długość 112 mm, prawe i lewe, blokowane.</t>
  </si>
  <si>
    <t>Płyty tytanowe, pod śruby 2.8 mm oraz 3.5 mm, anatomicznie ukształtowane, profil 3.3 mm, przyśrodkowe, 15 otworowe w tym 8 otworów w trzonie, długość 136 mm oraz profil 3.0 mm, przednioboczne z flapem, 13 otworowe w tym 5 otworów w trzonie, długość 84 mm, prawe i lewe, blokowane.</t>
  </si>
  <si>
    <t>Płyty tytanowe, pod śruby 2.8 mm oraz 3.5 mm, anatomicznie ukształtowane, profil 3.3 mm, przyśrodkowe, 17 otworowe w tym 10 otworów w trzonie, długość 160 mm oraz profil 3.0 mm, przednioboczne z flapem, 15 otworowe w tym 7 otworów w trzonie, długość 108 mm, prawe i lewe, blokowane.</t>
  </si>
  <si>
    <t>Płyty tytanowe, pod śruby 2.8 mm oraz 3.5 mm, anatomicznie ukształtowane, profil 3.0 mm, przednioboczne z flapem, 17 otworowe w tym 9 otworów w trzonie, długość 132 mm, prawe i lewe, blokowane.</t>
  </si>
  <si>
    <t>Podkładki pod śruby 2.8 mm</t>
  </si>
  <si>
    <t>Podkładki pod śruby 3.5 mm</t>
  </si>
  <si>
    <t>Druty Kirschnera, nagwintowane, z oliwką, średnica 2.0 mm, długość gwintu 10,15,20,25 mm, 1 szt w opakowaniu.</t>
  </si>
  <si>
    <t>Implanty do zaopatrywania złamań w obrębie bliższej nasady kości łokciowej oraz dalszej nasady kości ramiennej, pod śruby 2.8 mm. Blokowane - pozwalające na wprowadzenie śruby w zakresie kąta +/- 15 stopni, blokowanie w systemie trójpunktowego bezgwintowego blokowania na docisk.</t>
  </si>
  <si>
    <t xml:space="preserve">Płyty tytanowe, pod śruby 2.8 mm, zmienny profil 0.5-1.6 mm, 6 otworowe, blokowane. </t>
  </si>
  <si>
    <t>Płyty tytanowe, pod śruby 2.8 mm, profil 1.6 mm, anatomicznie wygięte oraz proste, 7 otworowe, prawe i lewe, blokowane.</t>
  </si>
  <si>
    <t>Płyty tytanowe, pod śruby 2.8 mm, profil 1.6 mm, anatomicznie wygięte oraz proste, 10 otworowe, prawe i lewe, blokowane.</t>
  </si>
  <si>
    <t>Płyty tytanowe, pod śruby 2.8 mm, zmienny profil 1.6-3.75 mm, anatomicznie ukształtowane, grzbietowe, 3+6 otworowe, w tym 3 śruby do stabilizacji wyrostka dziobiastego,  długość 84 mm oraz 3+6 otworowe, długość 102 mm, prawe i lewe, blokowane.</t>
  </si>
  <si>
    <t>Płyty tytanowe, pod śruby 2.8 mm, zmienny profil 1.6-3.75 mm, anatomicznie ukształtowane, grzbietowe, 8+6 otworowe, w tym 3 śruby do stabilizacji wyrostka dziobiastego, długość 131 mm oraz 5+7 otworowe, długość 109 mm, prawe i lewe, blokowane.</t>
  </si>
  <si>
    <t>Płyty tytanowe, pod śruby 2.8 mm, zmienny profil 1.6-3.75 mm, anatomicznie ukształtowane, grzbietowe, 11+6 otworowe, w tym 3 śruby do stabilizacji wyrostka dziobiastego, długość 161 mm, prawe i lewe, blokowane.</t>
  </si>
  <si>
    <t>Płyty tytanowe, pod śruby 2.8 mm, zmienny profil 1.6-3.75 mm, anatomicznie ukształtowane, grzbietowe, 13+6 otworowe, w tym 3 śruby do stabilizacji wyrostka dziobiastego, długość 182 mm oraz 11+7 otworowe, długość 167 mm, prawe i lewe, blokowane.</t>
  </si>
  <si>
    <t>Płyty tytanowe, pod śruby 2.8 mm, zmienny profil 1.6-3.75 mm, anatomicznie ukształtowane, grzbietowe, 3+8 otworowe, w tym 3 śruby do stabilizacji wyrostka dziobiastego, długość 101 mm, prawe i lewe, blokowane.</t>
  </si>
  <si>
    <t>Płyty tytanowe, pod śruby 2.8 mm, zmienny profil 1.6-3.75 mm, anatomicznie ukształtowane, grzbietowe, 8+8 otworowe, w tym 3 śruby do stabilizacji wyrostka dziobiastego, długość 147mm, prawe i lewe, blokowane.</t>
  </si>
  <si>
    <t xml:space="preserve">Płyty tytanowe, pod śruby 2.8 mm, zmienny profil 1.6-3.4 mm, anatomicznie wygięte, krókie, przyśrodkowe i boczne 10 otworowe, tylno-boczne 15 otworowe, prawe i lewe, blokowane. </t>
  </si>
  <si>
    <t xml:space="preserve">Płyty tytanowe, pod śruby 2.8 mm, zmienny profil 1.6-3.4 mm, anatomicznie wygięte, średnie, przyśrodkowe i boczne 12 otworowe, tylno-boczne 17 otworowe, prawe i lewe, blokowane. </t>
  </si>
  <si>
    <t>Płyty tytanowe, pod śruby 2.8 mm, zmienny profil 1.6-3.4 mm, anatomicznie wygięte, długie,  przyśrodkowe 17 otworowe, boczne 18 otworowe i tylno-boczne 21 otworowe, prawe i lewe, blokowane.</t>
  </si>
  <si>
    <t>Śruba tytanowa, korowa, średnica 2.8 mm, długość 50-75 mm oraz korowe ciągnące dł. 40-60 mm. Otwór heksagonalny w głowie śruby.</t>
  </si>
  <si>
    <t>Śruba tytanowa, blokowana, średnica 2.8 mm, długość 50-75 mm. Bezgwintowa głowa śruby. Otwór heksagonalny w głowie śruby.</t>
  </si>
  <si>
    <t>Podkładka pod śruby 2.8mm.</t>
  </si>
  <si>
    <t>Druty Kirschnera, średnica 1.8 mm, długość 150 mm, 10 szt w opakowaniu.</t>
  </si>
  <si>
    <t xml:space="preserve">   Staplery</t>
  </si>
  <si>
    <t xml:space="preserve">Staplery, wykonane ze stali, pakowane pojedynczo wraz z instrumentarium. Profil 1.0 mm, szerokość 8 mm, długość 10 mm, proste i skośne ( 0º i 26º) oraz szerokość 10 mm, długość 10 mm, proste i skośne ( 0º i 26º), sterylne. </t>
  </si>
  <si>
    <t>ZADANIE 17</t>
  </si>
  <si>
    <t>Trzpień  pierwotny w rzucie czołowym łuk, w rzucie bocznym "V", bezkołnierzowy, cementowany, polerowany, nie wymagajacy centralizera wykonany ze stopu FeCrNiMNMoNbN. Dwie dostępne wersje CCD 134* ( standard ) i 131* ( wersja lateralizowana). Kążda wersja dostępna w 10 rozmiarach. Stożek 12/14. Wymagane instrumentarium uniwersalane dla trzpienia cementowanego i bezcementowego.</t>
  </si>
  <si>
    <t xml:space="preserve">Panewka cementowana z nadbudową i bez nadbudowy . </t>
  </si>
  <si>
    <t>Wkładka polietylenowa wykonana z polyetylenu crosslinked bezokapowa oraz okapowa;  otoczona metalowym paskiem wykonanym ze stopu tytanu. Wkładka fiksowana konikalnie, wyposażona w centralny stabilizator ułatwiający odpowiednie osadzenie wkładki w panewce; rozmiary zewnętrzne ( S, M, L ) z vit.E i bez vit.E</t>
  </si>
  <si>
    <t xml:space="preserve">Głowa dwumobilna polietylenowa  z Vit E i bez Vit E 40, 42mm. do głów metalowych 28mm. </t>
  </si>
  <si>
    <t>op.</t>
  </si>
  <si>
    <r>
      <t xml:space="preserve">typoszereg rozmiarów  </t>
    </r>
    <r>
      <rPr>
        <i/>
        <sz val="11"/>
        <rFont val="Arial Narrow"/>
        <family val="2"/>
        <charset val="238"/>
      </rPr>
      <t>/należy wymienić wszystkie/</t>
    </r>
  </si>
  <si>
    <r>
      <t>Kod towaru</t>
    </r>
    <r>
      <rPr>
        <i/>
        <sz val="11"/>
        <rFont val="Arial Narrow"/>
        <family val="2"/>
        <charset val="238"/>
      </rPr>
      <t xml:space="preserve"> (pełen kod wszystkich wymienionych rozmiarów)</t>
    </r>
  </si>
  <si>
    <t xml:space="preserve">Śruba kompresyjna, kaniulowana, wykonana z tytanu, z gwintowaną główką, samotnąca, samogwintująca o średnicy 2,2 mm: - gwint na główce śruby dostosowany do kości korowej, - gwint na końcówce śruby dostosowany do kości gąbczastej, - średnica główki z gwintem 3,0 mm, średnica rdzenia 1,75 mm, średnica gwintu na końcu śruby 2,3 mm, - dostępne śruby o długościach od 10 do 40 mm, - śruba kaniulowana pod drut Kirschnera 0,8 mm, - gniazdo śruby typu Torx, </t>
  </si>
  <si>
    <t xml:space="preserve">Drut Kischnera 0,8mm,   1,1 mm </t>
  </si>
  <si>
    <t xml:space="preserve">            Ręka</t>
  </si>
  <si>
    <t>OP.</t>
  </si>
  <si>
    <t>Druty Kirschnera, średnica 1.6 mm, długość 210 mm, 10 szt w opakowaniu.</t>
  </si>
  <si>
    <t>SZT.</t>
  </si>
  <si>
    <t>Druty Kirschnera, średnica 0.8, 1.1-1,2 mm, długość 150 mm, 10 szt w opakowaniu.</t>
  </si>
  <si>
    <t>Druty Kirschnera, średnica 0.8, 1.1-1,2 mm, długość 210 mm, 10 szt w opakowaniu.</t>
  </si>
  <si>
    <t>sztt.</t>
  </si>
  <si>
    <t>Silikonowa endoproteza stawu śródstopno-paliczkowego pierwszego z tytanowymi pierścieniami poprawiającymi stabilność rotacyjną i ograniczającymi zużycie silikonu. Proteza  dostępna w 4 rozmiarach w długościach od 33,3 mm do 40 mm i szerokości przegubu od 16 mm do 20,8 mm. Trzpień śródstopny z anatomicznym kątem deklinacji. Przegub protezy z wcięciami grzbietowym i podeszwowym.  W zestawie jednorazowe sterylne instrumentarium do implantacji endoprotezy składające się z: przymiaru wielkości implantu, frezu, implantów próbnych, celownika z drutem prowadzącym, podajnika do pierścieni i dobijaka.</t>
  </si>
  <si>
    <t>Silikonowa endoproteza stawów śródstopno-paliczkowych mniejszych. Implanty dostępne w 3 rozmiarach w długościach: 24 mm, 30,5 mm, oraz 37 mm. W zestawie jednorazowe sterylne instrumentarium do implantacji  endoprotezy składające się z: trzech implantów przymiarowych i wiertła.</t>
  </si>
  <si>
    <t>1.10</t>
  </si>
  <si>
    <t>1.11</t>
  </si>
  <si>
    <t>1.12</t>
  </si>
  <si>
    <t xml:space="preserve">   Substytut kostny klin 40 mm x30 mm x 15 mm Final 2 mm            </t>
  </si>
  <si>
    <t xml:space="preserve">Substytut kostny klin 40 mm x30 mm x 10 mm Final 2 mm    </t>
  </si>
  <si>
    <t xml:space="preserve">Substytut kostny bloczek 40mm x 30 mm x 10 mm    </t>
  </si>
  <si>
    <t xml:space="preserve">Hemi Femural-Head Ø 60 x20 mm                             </t>
  </si>
  <si>
    <t xml:space="preserve">Substytut kostny bloczek 10mm x 10 mm x 20 mm       </t>
  </si>
  <si>
    <t xml:space="preserve">Substytut kostny bloczek 20mm x 20 mm x 10 mm         </t>
  </si>
  <si>
    <t xml:space="preserve">Substytut kostny kołek Ø 16mm x 20 mm                        </t>
  </si>
  <si>
    <t xml:space="preserve">Substytut kostny kołek Ø 14mm x 20 mm                          </t>
  </si>
  <si>
    <t xml:space="preserve">Substytut kostny wiórki /chips/ 4 mm - 6 mm 20cc                                  </t>
  </si>
  <si>
    <t xml:space="preserve">Substytut kostny kołek Ø 12mm x 20 mm                              </t>
  </si>
  <si>
    <t xml:space="preserve">Substytut kostny wiórki/chips/ 2 mm - 4 mm 8 cc      </t>
  </si>
  <si>
    <t xml:space="preserve">Substytut kostny wiórki/chips/ 4 mm - 6 mm 30cc </t>
  </si>
  <si>
    <t>5cc</t>
  </si>
  <si>
    <t>10c</t>
  </si>
  <si>
    <t>20cc</t>
  </si>
  <si>
    <t>J.M</t>
  </si>
  <si>
    <t xml:space="preserve">Komponent udowy  jednopromieniowy w zakresie ruchu 10-110, anatomiczny -  prawy/ lewy z podniesioną o 7* przednią częścia , zapobiegającą tzw.nothing -nadmiernemu naciskowi implantu na warstwę korową przedniej części uda wykonany ze stopu kobaltowo-chromowego. Dostępna w 8 rozmiarach dla każdej ze stron, </t>
  </si>
  <si>
    <t>Wkładka polietylenowa piszczelowa 8 rozmiarów, wysokościach 9mm, 11mm, 13mm, 16mm, 19mm.</t>
  </si>
  <si>
    <t>Modularna , uniwersalna część piszczelowa  -  jednakowa dla strony prawej/lewej, dostępna w 8 rozmiarach dla każdej ze stron, wykonana ze stopu kobaltowo-chromowego.</t>
  </si>
  <si>
    <t xml:space="preserve">cement z antybiotykiem </t>
  </si>
  <si>
    <t>mieszalnik do cementu</t>
  </si>
  <si>
    <t>12.</t>
  </si>
  <si>
    <t>13.</t>
  </si>
  <si>
    <t>14.</t>
  </si>
  <si>
    <t>Panewka tytanowa wykonana w systemie drukowania 3D, rozmiary 42-66mm, wspólczynnik tarcia 1,2</t>
  </si>
  <si>
    <t>Liner CoCr do systemu typu „dual mobility”</t>
  </si>
  <si>
    <t>Wkładka polietylenowa do systemu „dual mobility”</t>
  </si>
  <si>
    <t>Trzpień rewizyjny bezcementowy, pokryty HA, część proksymalna, w 4 długościach oraz w min. 7 średnicach. Konus V40</t>
  </si>
  <si>
    <t>Śruba do augmentu</t>
  </si>
  <si>
    <t>Augment panewki w wysokościach 15mm, 20mm, 25mm o strukturze 3D</t>
  </si>
  <si>
    <t>Trzpień rewizyjny bezcementowy część dystalna o długości 155mm prosty, 195mm prosty lub wygięty, 235mm wygiety</t>
  </si>
  <si>
    <t>15.</t>
  </si>
  <si>
    <t xml:space="preserve">ZADANIE 10          </t>
  </si>
  <si>
    <t>Część udowa stawowa anatomiczna
(prawa,lewa), w wersji cementowanej i
bezcementowej,</t>
  </si>
  <si>
    <t xml:space="preserve">Wkładka polietylenowa dostosowana do
rozmiaru piszczeli w wersji MB i FB </t>
  </si>
  <si>
    <t>Mechanizm łączący część piszczelową i udową</t>
  </si>
  <si>
    <t>Adapter offsetu uniwersalny udowy i
piszczelowy od 0 do 6 mm.</t>
  </si>
  <si>
    <t>sz</t>
  </si>
  <si>
    <t>Augment udowy dystalny</t>
  </si>
  <si>
    <t>Augment udowy tylny</t>
  </si>
  <si>
    <t xml:space="preserve">Augment piszczelowy jednostronny </t>
  </si>
  <si>
    <t xml:space="preserve">Augment piszczelowy obustronny </t>
  </si>
  <si>
    <t>Stożki uzupełniające udowe metafizjalne
(Sleeve) w 4 rozmiarach, tytanowe porowate
wykonane techniką 3 D lub Stożki
uzupełniające ubytki nasady kości udowej
(Cony) anatomiczne (prawy, lewy) w 4
rozmiarach i wysokościach 30, 40, 50 mm dla
każdej strony, tytanowe porowate wykonane
techniką 3D</t>
  </si>
  <si>
    <t>ENDOPROTEZA RESEKCYJNA REWIZYJNA STAWU   KOLANOWEGO</t>
  </si>
  <si>
    <t xml:space="preserve">Płytka „T”, klinowa, dystansowa, blokująca do otwartej osteotomii korekcyjnej części dalszej kości udowej. Na trzonie płytki otwory dwufunkcyjne nie wymagające zaślepek/przejściówek, blokująco – kompresyjne dające możliwość użycia wkrętów blokowanych z gwintem stożkowym i korowych 5,0/4,5mm. W głowie płytki otwory blokowane prowadzące śruby 5,0 pod różnymi kątami – w różnych kierunkach. Otwory blokowane z gwintem stożkowym. Wysokość klina od 3mm do 17,5mm. Materiał stop tytanu, pokryte warstwą węglowo-krzemową.   </t>
  </si>
  <si>
    <t>Płytka klinowa blokująca do otwartej osteotomii korekcyjnej części bliższej kości piszczelowej, dystansowa, przyśrodkowa. Otwory blokowane z gwintem stożkowym. Śruby blokowane w płytce 5,0 samogwintujące z gniazdem sześciokątnym lub gwiazdkowym. Śruby blokowane wkręcane za pomocą śrubokręta dynamometrycznego 4,0Nm. Wysokość klina od 3mm do 17,5mm. Materiał stop tytanu, pokryte warstwą węglowo-krzemową.</t>
  </si>
  <si>
    <t>Płytka do wysokiej osteotomii kości piszczelowej, anatomiczna, o kształcie litery ”T”, blokująco – kompresyjna, zakładana od strony przyśrodkowej. Otwory w płytce blokowane (śruby 5,0 mm) oraz dwufunkcyjne nie wymagające zaślepek/przejściówek, blokująco – kompresyjne z możliwością zastosowania śrub blokowanych lub korowych 5,0/4,5 mm. Płytka w dwóch rozmiarach. Materiał stop tytanu, pokryte warstwą węglowo-krzemową.      </t>
  </si>
  <si>
    <t>Wkręty kątowo-stabilne, samogwintujące z gwintem stożkowym na łbie, z gniazdem sześciokątnym lub gwiazdkowym – średnica 5,0mm.</t>
  </si>
  <si>
    <t xml:space="preserve">Wkręty korowe średnica 4,5mm z gniazdem sześciokątnym lub gwiazdkowym. </t>
  </si>
  <si>
    <t xml:space="preserve">        ZADANIE 12</t>
  </si>
  <si>
    <t xml:space="preserve">5cc </t>
  </si>
  <si>
    <t>10cc</t>
  </si>
  <si>
    <t xml:space="preserve">Materiał kościozastępczy wykonany z końskiej tkanki kostnej z kolagenem.
Przeszczepy kostne Osteoplant® (Bioteck) są pozyskiwane z końskiej tkanki kostnej przy użyciu wyjątkowego chemiczno-fizycznego procesu
deantygenacji (Zymo-Teck).
Zastosowanie procesu enzymatycznego w temperaturze 37 st. C umożliwia całkowitą eliminację antygenów z tkanki bez poddawania zmianom
obecnych w niej składników mineralnych również z zachowaniem kolagenu w jego niezmienionej postaci. Niezmodyfikowana faza mineralna kości
jest uznawana przez osteoklasty za endogenną.
Produkt biokompatybilny, o właściwościach osteokonduktywnych. W organizmie materiał regeneracyjny jest konsekwentnie poddawany procesowi
całkowitej przebudowy, będąc ostatecznie w pełni zastąpionym przez kość endogenną.
Wskazania: rewizje, trauma, osteotomie HTO.                                                                                                                            </t>
  </si>
  <si>
    <t>ZADANIE 18</t>
  </si>
  <si>
    <t xml:space="preserve">        ZADANIE 20</t>
  </si>
  <si>
    <t>Tytanowe śruby korowe o średnicy 5.0mm w długościach 22-50mm (co 2mm) oraz 55-110mm (co 5mm).</t>
  </si>
  <si>
    <t>Tytanowe śruby gąbczaste o średnicy 5.0mm z gwintem 32mm w długościach 50-110mm (co 5mm).</t>
  </si>
  <si>
    <t>Tytanowe śruby jednokorowe okołoprotezowe o średnicy 5.0mm w długościach 10-20mm (co 2mm).</t>
  </si>
  <si>
    <t>Tytanowe śruby korowe o średnicy 4.0mm  długościach 14-50mm (co 2mm) i 55-90mm (co 5mm).</t>
  </si>
  <si>
    <t>Tytanowe śruby korowe o średnicy 4.0mm z rzadkim gwintem w  długościach 20-50mm (co 2mm) oraz 55-65mm (co 5mm).</t>
  </si>
  <si>
    <t>Oczka do kabli</t>
  </si>
  <si>
    <t xml:space="preserve">Kable o średnicy 1.8mm długość 914mm. Fabrycznie zamontowany zacisk na jednym końcu linki blokowany śrubą hex. </t>
  </si>
  <si>
    <t>Kable o średnicy 1.8mm długość 635mm. Fabrycznie zamontowany zacisk na jednym końcu linki blokowany śrubą hex.</t>
  </si>
  <si>
    <t>Zaślepki blokujące.</t>
  </si>
  <si>
    <t xml:space="preserve"> Pusta śruba - śruba zabezpieczająca otwór przed przerastaniem otworu płyty kością</t>
  </si>
  <si>
    <t>Tytanowe śruby blokowane o średnicy 3.5 mm w długościach 12-60 mm (co 2 mm)</t>
  </si>
  <si>
    <t xml:space="preserve"> Tytanowe śruby korowe o średnicy 3.5 mm w długościach 12-40 mm (co 2 mm) i 45-60 (co 5 mm)</t>
  </si>
  <si>
    <t>Spacer, 1mm,2mm,3mm</t>
  </si>
  <si>
    <t xml:space="preserve"> ZADANIE 21</t>
  </si>
  <si>
    <t>Komponent śródstopia, paliczka mały , średni, duży (2 elementy</t>
  </si>
  <si>
    <t>Komponent
paliczka (mały, sredni, duży)</t>
  </si>
  <si>
    <t>Głowa kości śródstopia (mała, średnia, duża)</t>
  </si>
  <si>
    <t xml:space="preserve"> Wkładka paliczka (mała,średnia, duża)</t>
  </si>
  <si>
    <t xml:space="preserve">   ZADANIE 24</t>
  </si>
  <si>
    <t xml:space="preserve">  ZADANIE 25      </t>
  </si>
  <si>
    <t xml:space="preserve">  ZADANIE 26    </t>
  </si>
  <si>
    <t>ZADANIE 27</t>
  </si>
  <si>
    <t xml:space="preserve"> ZADANIE  29</t>
  </si>
  <si>
    <t xml:space="preserve"> ZADANIE 30</t>
  </si>
  <si>
    <t>Głowa metalowa mocowana do kości śródręcza</t>
  </si>
  <si>
    <t>śruba śródręczna 45-70mm</t>
  </si>
  <si>
    <t>panewka cup śr. 15mm</t>
  </si>
  <si>
    <t>śruba promieniowa 32-50mm</t>
  </si>
  <si>
    <t>KPL</t>
  </si>
  <si>
    <t>ZADANIE 31</t>
  </si>
  <si>
    <t>Implant do blokady zatoki stępu  Dostępny w 6 rozmiarach(5, 6, 7, 8, 9, 10).  Implanty pakowane sterylnie.</t>
  </si>
  <si>
    <t xml:space="preserve">        ZADANIE 32</t>
  </si>
  <si>
    <t>Trzpień endoprotezy głowy kości promieniowej, kobaltowy, mocowany na cement</t>
  </si>
  <si>
    <t>Trzpień kątowy rekonstrukcyjny endoprotezy głowy kości promieniowej, kobaltowy, mocowany na cement</t>
  </si>
  <si>
    <t>Głowa bipolarna endoprotezy głowy kosci promieniowej, budowa modularna z polimeru PEEEK pokrytego wartwa metalicznego stopu kobaltu. Dostępne trzy wysokości głowy w trzech różnych średnicach.</t>
  </si>
  <si>
    <t>ZADANIE 33</t>
  </si>
  <si>
    <t>System płukania pulsacyjnego</t>
  </si>
  <si>
    <t xml:space="preserve">        ZADANIE 35</t>
  </si>
  <si>
    <t>System zestaw pakowany jako gotowy do użycia podczas tenodezy dystalnego odcinka bicepsa z możliwością wciągnięcia bicepsa i podwójnej fiksacji. W skład zestawu wchodzą : dedykowany do tenodezy bicepsa guzik tytanowy 12mmx2,6mm z dwoma otworami na nici , śruba PEEK o srednicy 7mmi długości 10mm, nić typu FiberLoop #2 w postaci okrągłej pętli z prostą igłą , podajnik do guzika, drut wiercący srednica 3,2mm z miarką o średnicy dedykowanej do guziaka</t>
  </si>
  <si>
    <t xml:space="preserve">Zestaw implantów do rekonstrukcji MPFL </t>
  </si>
  <si>
    <t>Śruba interferencyjna biokompozytowa do rekonstrukcji więzadła przedniego ACL i tylnego PCL. Implant zbudowany w 30 % z dwufazowego fosforanu wapnia (BCP) i w 70% z PLDLA. Śruba o konikalnym kształcie, posiada miękki gwint o dużym skoku na całej długości ułatwiający wprowadzanie. Proces połączenia dwóch materiałów wzmacnia parametry implantu a mikro pory oraz otwory wzdłuż osi implantu ułatwia przebudowę i przerost kością. Udowodniona min. 98% przebudowa w kość. W celu łatwiejszego i precyzyjniejszego wprowadzania gniazdo śruby stożkowe sześcioramienne. Implant w wersji sterylnej pakowany pojedynczo. Wymiary: Długość 20 mm o średnicach 6-10 mm (skok co 1 mm), wyposażone w osłonkę ułatwiającą wprowadzenie w kanał. Długość 30 mm o średnicach 7-12 mm (skok co 1 mm).</t>
  </si>
  <si>
    <t>fiol</t>
  </si>
  <si>
    <t>preparat przeciwzakrzepowego</t>
  </si>
  <si>
    <r>
      <t xml:space="preserve">Sterylny umozliwiający wyprodukowanie zagęszczonego roztworu pytek z własnej krwi obwodowej pacjenta zawiesiny o bardzo wysokiej koncentracji płytek krwi otrzymywanej tylko w jednym etapie wirowania a nastepnie aplikacje otzrymanego preparatu w warunkach pola operacyjnego. System składa się z pojedynczego sterylnego zestawu do separacji płytek krwi, system podwójnej strzykawki 10/15ml. </t>
    </r>
    <r>
      <rPr>
        <b/>
        <sz val="11"/>
        <color theme="1"/>
        <rFont val="Arial Narrow"/>
        <family val="2"/>
        <charset val="238"/>
      </rPr>
      <t xml:space="preserve"> Instrumenty dodatkowe przekazane na czas uzyczenia zestawu, wirówka , pojemniki na tuby separujace krew, przeciwwaga</t>
    </r>
  </si>
  <si>
    <r>
      <t>Gwóźdź śródszpikowy kondylarny udowy, retrograde, tytanowy, kaniulowany, w wersji krótkiej 170-200mm, w wersji długiej 240-440mm, ze skokiem co 20mm, średnica 9-14mm. Możliwość wprowadzenia śrub w części bliższej w 3 płaszczyznach, w tym śrub kondylarnych z nakrętkami. Wygięcie gwoździa w części bliższej o wartości 4</t>
    </r>
    <r>
      <rPr>
        <sz val="11"/>
        <rFont val="Arial Narrow"/>
        <family val="2"/>
        <charset val="238"/>
      </rPr>
      <t>º na valgus. Promień wygięcia gwoździa 1500mm.Sterylny.</t>
    </r>
  </si>
  <si>
    <r>
      <t>typoszereg rozmiarów</t>
    </r>
    <r>
      <rPr>
        <sz val="11"/>
        <rFont val="Arial Narrow"/>
        <family val="2"/>
        <charset val="238"/>
      </rPr>
      <t xml:space="preserve"> /należy podać wszystkie/</t>
    </r>
  </si>
  <si>
    <r>
      <t xml:space="preserve">Kod towaru </t>
    </r>
    <r>
      <rPr>
        <i/>
        <sz val="11"/>
        <rFont val="Arial Narrow"/>
        <family val="2"/>
        <charset val="238"/>
      </rPr>
      <t>(pełen kod wszystkich wymienionych rozmiarów)</t>
    </r>
  </si>
  <si>
    <t>ZADANIE 46</t>
  </si>
  <si>
    <r>
      <t xml:space="preserve">Pętla do obszywania przeszczepu w rozmiarze #2 w kolorze niebieskim z igłą. Długość pętli 950mm. </t>
    </r>
    <r>
      <rPr>
        <b/>
        <sz val="11"/>
        <color theme="1"/>
        <rFont val="Arial Narrow"/>
        <family val="2"/>
        <charset val="238"/>
      </rPr>
      <t>Opakowanie zbiorcze 5 sztuk</t>
    </r>
    <r>
      <rPr>
        <sz val="11"/>
        <color theme="1"/>
        <rFont val="Arial Narrow"/>
        <family val="2"/>
        <charset val="238"/>
      </rPr>
      <t>. Pakowane sterylnie.</t>
    </r>
  </si>
  <si>
    <r>
      <t xml:space="preserve">Jednorazowa pętla nitinolowa "lasso" dostępna w rozmiarze 0,5 x560mm. </t>
    </r>
    <r>
      <rPr>
        <b/>
        <sz val="11"/>
        <color theme="1"/>
        <rFont val="Arial Narrow"/>
        <family val="2"/>
        <charset val="238"/>
      </rPr>
      <t>Opakowanie zbiorcze 5 szt.</t>
    </r>
    <r>
      <rPr>
        <sz val="11"/>
        <color theme="1"/>
        <rFont val="Arial Narrow"/>
        <family val="2"/>
        <charset val="238"/>
      </rPr>
      <t xml:space="preserve"> Pętla dostępna w wariancie sterylnym oraz niesterylnym.</t>
    </r>
  </si>
  <si>
    <t xml:space="preserve"> Ostrze do piły oscylacyjnej wymiary 25 x 9,4 x 0,7 mm               </t>
  </si>
  <si>
    <t>Ostrze do piły oscylacyjnej wymiary 25 x 9,4 x 0,6 mm</t>
  </si>
  <si>
    <t>Element piszczelowy w minimum 4 rozmiarach, w wersji cementowanej i bezcementowej wykonany ze stopu CoCrMo z możliwością zastosowania augmentów i sleeve</t>
  </si>
  <si>
    <t>Trzpień uniwersalny udowy i piszczelowy cementowany o średnicy 11, 13, 15, 17, 19 mm,w długościach 125, 150, 200, 250 mm, oraz bezcementowy o średnicy 12, 14, 16, 18, 20, 22 mm w długościach 125, 150, 200, 250 mm.</t>
  </si>
  <si>
    <t xml:space="preserve">Korek polietylenowy do kanału kości w 2 rozmiarach (mały i duży) w kształcie rozety, z ruchomymi skrzydełkami dopasowującymi się do rozmiaru kanału </t>
  </si>
  <si>
    <t>Stożki uzupełniające piszczelowe metafizjalne (Sleeve) w 4 rozmiarach, oraz z wbudowanymi augmentami 5 i 10 mm, tytanowe porowate wykonane techniką 3 D lub Stożki uzupełniające ubytki nasady kości piszczelowej (Cony) w 4 rozmiarach i wysokościach 20, 30 mm i schodkowe (prawe i lewe) w 4 rozmiarach
i wysokości 30 mm, tytanowe porowate
wykonane techniką 3D.</t>
  </si>
  <si>
    <r>
      <t xml:space="preserve">typoszereg rozmiarów  </t>
    </r>
    <r>
      <rPr>
        <i/>
        <sz val="10"/>
        <rFont val="Arial Narrow"/>
        <family val="2"/>
        <charset val="238"/>
      </rPr>
      <t>/należy wymienić wszystkie/</t>
    </r>
  </si>
  <si>
    <r>
      <t>Kod towaru</t>
    </r>
    <r>
      <rPr>
        <i/>
        <sz val="10"/>
        <rFont val="Arial Narrow"/>
        <family val="2"/>
        <charset val="238"/>
      </rPr>
      <t xml:space="preserve"> (pełen kod wszystkich wymienionych rozmiarów)</t>
    </r>
  </si>
  <si>
    <t xml:space="preserve"> ZADANIE 1</t>
  </si>
  <si>
    <t xml:space="preserve">komponent udowy anatomiczny w minimum 9 rozmiarach w przedziale od 55 do 80mm, opcjonalnie: komponent udowy anatomiczny (lewe, prawe) w minimum 9 rozmiarach z tzw. otwartą klatką Insalla (umożliwiające przeprowadzenie poprzez implant gwoździa wstecznego)                                 </t>
  </si>
  <si>
    <t xml:space="preserve">3 rodzaje wkładek polietylenowych (różne krzywizny powierzchni artykulacji) w 5 grubościach i 5  szerokościach mocowanych do komponentu piszczelowego specjalną zawleczką, opcjonalnie:  wkładki polietylenowe dostępne w 8 grubościach i 5 szerokościach mocowanych do komponentu piszczelowego specjalną zawleczką                                  </t>
  </si>
  <si>
    <t xml:space="preserve">Trzpień -   ze stopu tytanu, prosty, bezcementowy, przynasadowy zwężający się w kierunku dystalnym, posiadający geometrię klina w dwóch płaszczyznach, w przekroju o kształcie prostokątnym z zaokrąglonymi krawędziami, z kanałem po obu stronach, pokryty powłoką porowatego tytanu(w cześci bliższej) z hydroksyapatytem lub porowatym tytanem(w cześci bliższej) z Si-DLC, kąt nachylenia szyjki  α = 135°,α = 125° o stożku 12/14, trzpień w minimum 11 rozmiarach  lub Trzpień - przynasadowy bezcementowy, ze stopu tytanu, o owalnym przekroju. W części proksymalnej z przewężeniem szyjki zwiększającym zakres ruchu w stawie. W części dystalnej z wypolerowanym podcięciem ułatwiającym wprowadzenie oraz z dwoma kanałkami.  Pokryty powłoką tytanu z hydroksyapatytem lub powłoką tytanu z Si-DLC. Kąt nachylenia szyjki α=130°, stożek trzpienia 12/14, trzpień w  minimum 9 rozmiarach.    </t>
  </si>
  <si>
    <t xml:space="preserve">komponent udowy anatomiczny w minimum 9 rozmiarach w przedziale od 55 do 80mm,  opcjonalnie: komponent udowy anatomiczny (lewe, prawe) w minimum 9 rozmiarach z tzw. otwartą klatką Insalla (umożliwiające przeprowadzenie poprzez implant gwoździa wstecznego)                                 </t>
  </si>
  <si>
    <t xml:space="preserve">3 rodzaje wkładek polietylenowych (różne krzywizny powierzchni artykulacji) w 5 grubościach i 5  szerokościach mocowanych do komponentu piszczelowego specjalną zawleczką,   opcjonalnie:  wkładki polietylenowe dostępne w 8 grubościach i 5 szerokościach mocowanych do komponentu piszczelowego specjalną zawleczką                                  </t>
  </si>
  <si>
    <t>ENDOPROTEZA STAWU BIODROWEGO</t>
  </si>
  <si>
    <t>Substytut kości w postaci pasty. Precyzyjnie zbilansowany związek beta–TCP i półwodnego siarczanu wapnia o właściwościach osteokonduktywnych. W ciągu 12 miesięcy ulega całkowitej resorpcji i jest zastępowany tkanką kostną podczas procesu gojenia.
Produkt pięciokrotnie przyspiesza odbudowę kości dzięki ujemnie naładowanej powierzchni, która aktywuje markery biorące udział w osteogenezie (np. osteonektynę).
Po zmieszaniu składników wiąże i zastyga w temperaturze ciała w ciągu 15 min., osiągając wytrzymałość na ściskanie ok. 3 razy większą niż kość gąbczasta (15 MPa).
Zapewnia solidne rusztowanie do przyspieszonej odbudowy kości i pomaga hamować wrastanie tkanek miękkich.
Wskazania: trauma, osteotomia, stawy rzekome, wypełnianie pustych przestrzeni (torbiele).Dostepny w dwóch pojemnościach 5cc,10cc</t>
  </si>
  <si>
    <t>Substytut kości w postaci pasty.
Precyzyjnie zbilansowany związek beta–TCP i półwodnego siarczanu wapnia o właściwościach osteokonduktywnych.
W ciągu 12 miesięcy ulega całkowitej resorpcji i jest zastępowany tkanką kostną podczas procesu gojenia.
Produkt pięciokrotnie przyspiesza odbudowę kości dzięki ujemnie naładowanej powierzchni, która aktywuje markery biorące udział w osteogenezie (np. osteonektynę).
Po zmieszaniu składników wiąże i zastyga w temperaturze ciała w ciągu 15 min., osiągając wytrzymałość na ściskanie ok. 3 razy większą niż kość gąbczasta (15 MPa).
Zapewnia solidne rusztowanie do przyspieszonej odbudowy kości i pomaga hamować wrastanie tkanek miękkich.
Wskazania: trauma, osteotomia, stawy rzekome, wypełnianie pustych przestrzeni (torbiele).Dostepny w dwóch pojemnościach 5cc,10cc</t>
  </si>
  <si>
    <t>Rekrystalizowany siarczan wapnia zarejestrowany do stosowania w infekcjach tkanek miękkich i kości (w ukł. mięśniowo-szkieletowym).
Dostępny jest jako pasta lub granulki o różnych wielkościach: 3 mm, 4.8 mm, 6 mm. Granulki lub pasta ulegają całkowitej resorpcji.
Produkt biodegradowalny i biokompatybilny w połączeniu z antybiotykami pozwala na stopniowe i kontrolowane uwalnianie się antybiotyku nawet do 40 dni. Umożliwia osiągnięcie miejscowo bardzo wysokiego stężenia antybiotyku – w dawce 1000-krotnie wyższej niż minimalna dawka terapeutyczna.
Wskazania: do stosowania w infekcjach tkanek miękkich i kości (w ukł. mięśniowo-szkieletowym).</t>
  </si>
  <si>
    <t>Gwóźdź lity z 7° ugięciem tylnym, zapewniający wielopłaszczyznowe blokowanie z możliwością wprowadzenia ukośnej śruby blokującej przez staw podskokowy. Gwóźdź dostępny w wersji prawej i lewej, w średnicach 10, 11 i 12 mm oraz długościach 160, 200 i 250 mm. Pięć otworów na śruby blokujące w tym jeden otwór podłużny, kompresyjny. Śruby blokujące lite, bez głowy, gwintowane na obu końcach z możliwością wprowadzenia całych śrub pod warstwę korową kości. Średnica 5 mm w długościach od 25 mm do 90 mm z przeskokiem co 5 mm. Kaniulowane śruby kompresyjne o średnicy 6,5 mm  dostępne w długościach od  20 mm do 100 mm ze skokiem co 5 mm. Długość gwintu dystalego 15 mm. Śruby samowiercące i samogwintujące. Gwint proksymalny z  nacięciami oraz z dodatkowymi żłobieniami pomiędzy gwintami redukującymi naprężenia przy zagłebianiu w kości korowej. Gniazda śrub gwiazdkowe T25. Implanty pakowane sterylnie. Zestaw złożony z 1 gwoździa, 4 śrub blokujących oraz 1 śruby kaniulowanej, kompresyjnej.</t>
  </si>
  <si>
    <t xml:space="preserve">Płytki wygięte rekonstrukcyjne, o promieniu wygięcia R88 lub 108mm, proste rekonstrukcyjne do zaopatrzenia złamań w obrębie miednicy  z zastosowaniem śrub do stabilizacji kątowej oraz wygięte rekonstrukcyjne do zespoleń spojenia łonowego. Otwory stożkowe gwintowane w formie oczek z przewężeniami ułatwiającymi dopasowanie płytki do właściwej anatomii. Materiał stop tytanu, pokryte warstwą węglowo-krzemową  komplet płyka + kręty blokujace+wkręty korowe              </t>
  </si>
  <si>
    <t>Nieodpłatne użyczenie zestawu  narzędzi na czas trwania umowy (instrumentarium), napędu - wiertarka piła,  szkolenie personelu lekarskiego i instrumentariuszek</t>
  </si>
  <si>
    <t>Płytka anatomiczna, blokująco - kompresyjna do artrodezy nadgarstka, Płyta wyposażona w otwory dwufunkcyjne z możliwością zastosowania śrub blokowanych lub korowych. Płyta w części dalszej posiada zmniejszony profil i kształt dopasowany do anatomii oraz otwory dwufunkcyjne nie wymagające zaślepek/przejściówek, blokująco – kompresyjne dające możliwość użycia wkrętów blokowanych z gwintem stożkowym i korowych 2,4/2,7 mm. Otwory blokowane z gwintem stożkowym. Płyty w wersji z anatomicznym wygięciem, z krótkim wygięciem oraz proste z możliwością domodelowania. Materiał stop tytanu, pokryte warstwą węglowo-krzemową. komplet  Płytka +5 śrub blokowanych+1 korowa</t>
  </si>
  <si>
    <t>ZADANIE 34</t>
  </si>
  <si>
    <t>Taśma chirurgiczna wykonana z ultra mocnego materiału szewnego w kolorze biało-niebieskim,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t>
  </si>
  <si>
    <t>Taśma chirurgiczna wykonana z ultra mocnego materiału szewnego w kolorze biało-niebieskim, grubości min #2 niewchłanialna o min. szerokości 2 mm. Przeznaczona do augmentacji przeszczepu przy rekonstrukcji więzadła krzyżowego przedniego, bądź tylnego w technice Internal Brace, szycia stożka rotatorów oraz niestabilności stawów barkowo-obojczykowych. Taśma zakończona typową nicą chirurgiczną umożliwiającą wykorzystanie jej wraz z kotwicami bezwęzłowymi. Długość robocza taśmy 91,4 cm.</t>
  </si>
  <si>
    <t xml:space="preserve">Supermocna nić ortopedyczna w postaci taśmy o szerokości 1,3 mm o długości 91cm +/- 1 cm , zakończona nitką #2 oraz igłą półkolistą z drugiej strony. </t>
  </si>
  <si>
    <t>Mocna taśma niewchłaniala o szerokości 1,3mm i długości 91,4cm. Taśma wykonana z plecionki nici o dwurdzeniowej strukturze, polietylenowych włóknach wewnętrznych i plecionych poliestrowych włóknach zewnętrznych. Taśma pakowana podwójnie biało/niebieska i biało/czarna</t>
  </si>
  <si>
    <t xml:space="preserve">Mocna niewchłanialna nić o grubości #5 i długości 96,5 cm. Nić w kolorze niebieski. Nić wykonana z plecionki o dwurdzeniowej strukturze, polietylenowych włóknach wewnętrznych UHMWPE i plecionych poliestrowych włóknach zewnętrznych przeplatanych UHMWPE nadających znakomitą wytrzymałość, miękkość i odporność na przetarcia. Nić zakończona igłą 48mm, 1/2 koła </t>
  </si>
  <si>
    <t>Mocna niewchłanialna nić o grubości #2 i długości 96,5 cm w kolorze niebieskim. Nić wykonana z plecionki o dwurdzeniowej strukturze, polietylenowych włóknach wewnętrznych UHMWPE i plecionych poliestrowych włóknach zewnętrznych przeplatanych UHMWPE nadających znakomitą wytrzymałość, miękkość i odporność na przetarcia. Nić zakończona igłą 36,6 mm, 1/2 koła.</t>
  </si>
  <si>
    <t xml:space="preserve">  ZADANIE 36</t>
  </si>
  <si>
    <t xml:space="preserve">   ZADANIE 37</t>
  </si>
  <si>
    <t xml:space="preserve">   Szwy</t>
  </si>
  <si>
    <t xml:space="preserve">  Zestaw MPFL</t>
  </si>
  <si>
    <t>ZADANIE 39</t>
  </si>
  <si>
    <t>Endoproteza stosowana w hemiartroplastykach i całkowitych artroplastykach palucha. Jest to proteza stawu opracowana jako alternatywa dla artrodezy, aby nie ograniczać codziennej aktywności i zachować ruchomość stawu śródstopno-paliczkowego I. Składa się z komponentu śródstopia i komponentu paliczka zaprojektowanych w celu odtworzenia głowy I kości śródstopia podstawy bliższego paliczka. Te dwa implanty zastępują staw śródstopno-paliczkowy, zachowując pełną funkcję stawu oraz kompleks trzeszczek.
Implanty wykonane są z materiału biokompatybilnego.</t>
  </si>
  <si>
    <t xml:space="preserve">Silikonowe endoprotezy stawów śródręczno - paliczkowych oraz  międzypaliczkowych dłoni. </t>
  </si>
  <si>
    <t xml:space="preserve">Sródszpikowy implant do artrodezy stawów miedzypaliczkowych dalszych </t>
  </si>
  <si>
    <t xml:space="preserve"> Kaniulowane wiertło średnica 1,8 mm, L87 mm</t>
  </si>
  <si>
    <t>Kaniulowane wiertło średnica 2,1 mm, L87 mm</t>
  </si>
  <si>
    <t xml:space="preserve"> Ostrze do piły oscylacyjnej wymiary 40 x 14 x 0,6 mm</t>
  </si>
  <si>
    <t>ZADANIE 13 - SUBSTYTUT KOŚCI</t>
  </si>
  <si>
    <t>Płyta tytanowa anatomiczna, z ograniczonym kontaktem z kością, blokująco- kompresyjna do dalszej nasady kości udowej do leczenia złamań okołoprotezowych. W głowie płyty 8 otworów  na śruby korowe o średnicy 5.0 mm i 4.0 mm; korowe o średnicy 4.0 mm z rzadkim gwintem; gąbczaste o średnicy 5.0 mm z gwintem częściowym; w trzonie płyty rzędy potrójnych otworów diagonalnych pod śruby korowe o średnicy 5.0 mm i 4.0 mm; korowe o średnicy 4.0 mm z rzadkim gwintem; gąbczaste o średnicy 5.0 mm z gwintem częściowym oraz śruby okołoprotezowe. Śruby w głowie i trzonie płyty  z możliwością angulacji 15 stopni w każdym kierunku (możliwość uzyskania stabilności kątowej każdej śruby za pomocą blokowanej zaślepki o średnicy 8.0 mm po uzyskaniu kompresji odłamów za pomocą śruby korowej lub gąbczastej). Możliwość dodatkowego odsunięcia płyty od kości za pomocą spacerów o długości 1, 2 lub 3 mm oraz użycia zaślepek do nieużywanych otworów. Zaślepki blokowane o średnicy 8.0 mm wkręcane za pomocą śrubokręta dynamometrycznego 6 Nm zmniejszającego siłę dokręcania. Możliwość użycia płyty techniką mini inwazyjną, za pomocą przeziernej dla promieni RTG zewnętrznej prowadnicy. Możliwość użycia kabli wraz z blokowanym lub nieblokowanym w płycie oczkiem na kabel.  W zestawie wiertła do wiercenia w cemencie. Płyty prawe i lewe, posiadają 9, 12, 15, 18 i 21 otworów w trzonie, w długościach odpowiednio 238, 278, 317, 355 i 393 mm.</t>
  </si>
  <si>
    <t xml:space="preserve"> Płyta tytanowa anatomiczna, z ograniczonym kontaktem z kością, blokująco- kompresyjna do bliższej nasady kości udowej do leczenia złamań okołoprotezowych. W głowie płyty 4 otwory  na śruby korowe o średnicy 5.0 mm i 4.0 mm; korowe o średnicy 4.0 mm z rzadkim gwintem; gąbczaste o średnicy 5.0 mm z gwintem częściowym; w trzonie płyty rzędy potrójnych otworów diagonalnych pod śruby korowe o średnicy 5.0 mm i 4.0 mm; korowe o średnicy 4.0 mm z rzadkim gwintem; gąbczaste o średnicy 5.0 mm z gwintem częściowym oraz śruby okołoprotezowe. Śruby w głowie i trzonie płyty  z możliwością angulacji 15 stopni w każdym kierunku (możliwość uzyskania stabilności kątowej każdej śruby za pomocą blokowanej zaślepki o średnicy 8.0 mm po uzyskaniu kompresji odłamów za pomocą śruby korowej lub gąbczastej). Możliwość dodatkowego odsunięcia płyty od kości za pomocą spacerów o długości 1, 2 lub 3 mm oraz użycia zaślepek do nieużywanych otworów. Zaślepki blokowane o średnicy 8.0 mm wkręcane za pomocą śrubokręta dynamometrycznego 6 Nm zmniejszającego siłę dokręcania. Możliwość użycia płyty techniką mini inwazyjną, za pomocą przeziernej dla promieni RTG zewnętrznej prowadnicy. Możliwość użycia kabli wraz z blokowanym lub nieblokowanym w płycie oczkiem na kabel. Możliwość użycia dodatkowej dokręcanej płyty kręatrzowej. W zestawie wiertła do wiercenia w cemencie. Płyty prawe i lewe, posiadają 9, 12, 15, 18 i 21 otworów w trzonie w długościach odpowiednio 245, 285, 324, 363 i 401 mm. Dodatkowo krótka płyta z jednym rzędem diagonalnym potrójnych otworów w trzonie o długości 115 mm.</t>
  </si>
  <si>
    <t>Rekrystalizowany siarczan wapnia zarejestrowany do stosowania w infekcjach tkanek miękkich i kości (w ukł. mięśniowo-szkieletowym). Dostępny jest jako pasta lub granulki o różnych wielkościach: 3 mm, 4.8 mm, 6 mm. Granulki lub pasta ulegają całkowitej resorpcji.
Produkt biodegradowalny i biokompatybilny w połączeniu z antybiotykami pozwala na stopniowe i kontrolowane uwalnianie się antybiotyku nawet do 40 dni. Umożliwia osiągnięcie miejscowo bardzo wysokiego stężenia antybiotyku – w dawce 1000-krotnie wyższej niż minimalna dawka terapeutyczna.
Wskazania: do stosowania w infekcjach tkanek miękkich i kości (w ukł. mięśniowo-szkieletowym).</t>
  </si>
  <si>
    <t xml:space="preserve">        ZADANIE 19 - PŁYTKI</t>
  </si>
  <si>
    <t>ZADANIE 48</t>
  </si>
  <si>
    <t>ZADANIE 45</t>
  </si>
  <si>
    <t xml:space="preserve">        ZADANIE 47</t>
  </si>
  <si>
    <r>
      <t xml:space="preserve">Trzpień modularny  dysplastyczny wykonany ze stopu tytanu; 14 rozmiarów; przekrój 13-26mm, długość 87-100mm </t>
    </r>
    <r>
      <rPr>
        <b/>
        <sz val="10"/>
        <rFont val="Arial Narrow"/>
        <family val="2"/>
        <charset val="238"/>
      </rPr>
      <t>oraz</t>
    </r>
    <r>
      <rPr>
        <sz val="10"/>
        <rFont val="Arial Narrow"/>
        <family val="2"/>
        <charset val="238"/>
      </rPr>
      <t xml:space="preserve"> w opcji rewizyjnej trzpień dysplastyczny w 2 długościach: 120 (średnica 16-18mm) i 140mm (średnica 19-26mm). Średnice skalowane co 1mm.
Trzpień modularny, dysplastyczny wykonany  ze stopu tytanu; część dystalna w kształcie konikalnym o kącie rozwarcia stożka 5°, pionowe listewki antyrotacyjne (8szt na obwodzie trzpienia); Element proksymalny wykonany ze stopu tytanu, modularny, część szyjkowa  polerowana. Część proksymalna łączona z częścią dystalną na stożek Morse'a oraz dodatkowo zabezpieczona śrubą. Możliwość płynnego ustawienia antetorsji części proksymalnej versus trzpień dystalny w zakresie 360°. Stożek 12/14. Kąt CCD 125° i 135° w 2 opcjach dla każdego kąta (długa i krótka).  
</t>
    </r>
  </si>
  <si>
    <r>
      <t>Głowy metalowe CoC</t>
    </r>
    <r>
      <rPr>
        <b/>
        <i/>
        <sz val="10"/>
        <rFont val="Arial Narrow"/>
        <family val="2"/>
        <charset val="238"/>
      </rPr>
      <t>r AISI</t>
    </r>
    <r>
      <rPr>
        <sz val="10"/>
        <rFont val="Arial Narrow"/>
        <family val="2"/>
        <charset val="238"/>
      </rPr>
      <t xml:space="preserve"> 12/14 o średnicy 22mm , 28mm , 32mm w sześciu długościach każda ( S, M, L, XL, XXL, XXXL). </t>
    </r>
  </si>
  <si>
    <r>
      <t xml:space="preserve">Głowy metalowe </t>
    </r>
    <r>
      <rPr>
        <b/>
        <sz val="10"/>
        <rFont val="Arial Narrow"/>
        <family val="2"/>
        <charset val="238"/>
      </rPr>
      <t>CoCr</t>
    </r>
    <r>
      <rPr>
        <sz val="10"/>
        <rFont val="Arial Narrow"/>
        <family val="2"/>
        <charset val="238"/>
      </rPr>
      <t xml:space="preserve"> 12/14 o średnicy 36mm w sześciu długościach każda ( S, M, L, XL, XXL, XXXL).</t>
    </r>
  </si>
  <si>
    <r>
      <t>Głowy bipolarne: Czasza bipolarna wykonana ze stali nierdzewnej i polietylenu; w minimum 13 rozmiarach (38- 57mm włącznie) skalowane co 1mm, średnice wewnętrzne 28, mechanizm blokujący głowę w postaci pierścienia polietylenowego</t>
    </r>
    <r>
      <rPr>
        <b/>
        <sz val="10"/>
        <rFont val="Arial Narrow"/>
        <family val="2"/>
        <charset val="238"/>
      </rPr>
      <t xml:space="preserve"> 
</t>
    </r>
  </si>
  <si>
    <r>
      <t xml:space="preserve">Rewizyjny implant łopatkowy przy protezoplastyce stawu remiennego. Wykonany ze stopu tytanu w technologi druku 3D modularny implant panewkowy, sferyczny, z możliwością rotacyjnego dowolnego ustawienia, symetryczny i asymetryczny 7-15-19st; opcja lateralizowana 2 i 4mm; modularne pegi centralne w 3 rozmiarach (S/M/L) wykonane w technologii druku 3D ze stopu tytanu. Śruby o średnicy 6,5 (długości 25-40mm) lub 5,0mm w długościach  18-52mm. Implant dedykowany protezoplastyce odwróconej stawu ramiennego. </t>
    </r>
    <r>
      <rPr>
        <b/>
        <sz val="10"/>
        <color theme="1"/>
        <rFont val="Arial Narrow"/>
        <family val="2"/>
        <charset val="238"/>
      </rPr>
      <t>Zestaw: panewka rewizyjna, peg centralny, 3 śruby, wkładka anatomiczna do panewki</t>
    </r>
  </si>
  <si>
    <r>
      <t xml:space="preserve">Panewka rewizyjna, modularna, bezcementowa. Element panewkowy w 3 rozmiarach (S-R/S/STD) wspolny zarówno dla opcji panewkowej anatomicznej jak i odwróconej, przystosowany do stabilizacji 2 śrubami o śrdnicy 6,5mm. Modularny PEG centralny wykonany ze stopu tytanu w technologi druku 3D dostępny w 2 średnicach i 4 długościach dla każdej ze średnic  (S/M/L/XL); Śruby o średnicy 6,5 (długości 25-40mm).
</t>
    </r>
    <r>
      <rPr>
        <b/>
        <sz val="10"/>
        <color theme="1"/>
        <rFont val="Arial Narrow"/>
        <family val="2"/>
        <charset val="238"/>
      </rPr>
      <t xml:space="preserve">Zestaw: panewka rewizyjna, peg centralny, 2 śruby,  wkładka anatomiczna do panewki rewizyjnej </t>
    </r>
  </si>
  <si>
    <r>
      <rPr>
        <b/>
        <sz val="10"/>
        <rFont val="Arial Narrow"/>
        <family val="2"/>
        <charset val="238"/>
      </rPr>
      <t>Endoproteza całkowita, anatomiczna stawu kolanowego</t>
    </r>
    <r>
      <rPr>
        <sz val="10"/>
        <rFont val="Arial Narrow"/>
        <family val="2"/>
        <charset val="238"/>
      </rPr>
      <t xml:space="preserve">. Endoproteza modularna, osadzana przy użyciu cementu składająca się z komponentu udowego, komponentu piszczelowego i  wkładki; w opcji komponent rzepki, trzpień przedłużający. System w wersji bez zachowania więzadeł krzyżowych PS (tylnostabilizowana) i z zachowaniem więzadeł krzyżowych w opcji CR i KR. W skład kompletu wchodzi:część piszczelowa cementowana, wykonana ze stopu tytanu, w 10 rozmiarach, blokowana polietylenowym korkiem lub trzpieniem 20, 40, 60mm.,część udowa  (prawa, lewa) po 10 rozmiarów dla każdej strony, wykonana ze stopu chromo-kobaltowego w wersji KR, CR i PS, cementowana, wkładki polietylenowe o  grubościach: 10, 11, 12, 14, 16, 20 mm; w wersji fiksowanej - KR, CR, PS ; w wersji KR wkładki anatomiczne odpowiednio dla prawego i lewego komponentu udowego. Instrumentarium tylnoreferencyjne, musi zawierać  balanser dynamometryczny.  Wymagana możliwośc zastosowania implantów typu cone do wypełnienia ubytków sfery przynasadowej, dedykowany do części udowej w postaci symetrycznej o średnicy 18mm, 21mm, 24mm i piszczelowej w postaci symetrycznej o średnicy 18mm, 21mm, 24mm i 27mm, oraz peryferyjnej o średnicy  21mm, 24mm, 27mm. Dostępny w wersji symetrycznej i peryferyjnej.                                                                                                                                                                            </t>
    </r>
  </si>
  <si>
    <r>
      <rPr>
        <b/>
        <sz val="10"/>
        <color theme="1"/>
        <rFont val="Arial Narrow"/>
        <family val="2"/>
        <charset val="238"/>
      </rPr>
      <t>SPACERY</t>
    </r>
    <r>
      <rPr>
        <sz val="10"/>
        <color theme="1"/>
        <rFont val="Arial Narrow"/>
        <family val="2"/>
        <charset val="238"/>
      </rPr>
      <t xml:space="preserve"> </t>
    </r>
  </si>
  <si>
    <t>Cena netto zł</t>
  </si>
  <si>
    <t>Cena brutto zł</t>
  </si>
  <si>
    <t>Wartość netto zł</t>
  </si>
  <si>
    <t>Wartość brutto zł</t>
  </si>
  <si>
    <t>Nieodpłatne użyczenie zestawu  narzędzi na czas trwania umowy dla zadań 1, 2, 3, 4, 5, 7, 9 (instrumentarium), napędu - wiertarka piła,  szkolenie personelu lekarskiego i instrumentariuszek</t>
  </si>
  <si>
    <t xml:space="preserve">Dla zadania 12 - nieodpłatne użycznie instrumentarium na czas zabiegu </t>
  </si>
  <si>
    <t>Dla zadania 6, 8 nieodpłatne użyczenie instrumentarium na czas zabiegu</t>
  </si>
  <si>
    <t>KWALIFIKOWANY PODPIS WYKONAWCY</t>
  </si>
  <si>
    <t>ELEKTRONICZNY PODPIS WYKONAWCY</t>
  </si>
  <si>
    <t>Nieodpłatne użyczenie zestawu  narzędzi na czas trwania umowy dla zadania 19 (instrumentarium), napędu - wiertarka piła,  szkolenie personelu lekarskiego i instrumentariuszek</t>
  </si>
  <si>
    <t>Nieodpłatne użyczenie instrumentarium dla zadania 20  na czas trwania zabiegu</t>
  </si>
  <si>
    <t>ZADANIE 22 - Endoproteza palucha</t>
  </si>
  <si>
    <t>Nieodpłatne użyczenie zestawu  narzędzi na czas trwania umowy dla zadań 26, 27, 28, 29, 31 (instrumentarium), napędu - wiertarka piła,  szkolenie personelu lekarskiego i instrumentariuszek</t>
  </si>
  <si>
    <t>Nieodpłatne użyczenie instrumentarium na czas zabiegu dla zadań 21, 22, 23, 24, 25 , 30, 32</t>
  </si>
  <si>
    <t>System naprawczy do więzadła kruczo-obojczykowego</t>
  </si>
  <si>
    <t>System do rekonstrukcji więzadła krzyżowego przedniego oparty na fiksacji korówkowej za pomocą podłużnej płytki</t>
  </si>
  <si>
    <t>Nieodpłatne użyczenie zestawu  narzędzi na czas trwania umowy dla zadania 33, 34, 35, 36, 37, 38, 39   (instrumentarium),napędu - wiertarka piła,  szkolenie personelu lekarskiego i instrumentariuszek</t>
  </si>
  <si>
    <t xml:space="preserve">System do rekonstrukcji więzadła krzyżowego przedniego i tylnego oparty mocowaniu korówkowym. Płytka z 2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Implant w wersji sterylnej zapakowany pojedynczo </t>
  </si>
  <si>
    <t>System do rekonstrukcji więzadła krzyżowego przedniego i tylnego oparty na mocowaniu korówkowym. Płytka z 2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W komplecie z implantem drut udowy o średnicy 2,4mm długości 408mm zakończony grotem o średnicy 4mm. Drut zaopatrzony od strony grotu w miarkę do 200mm skalowana co 5mm, z drugiej strony zaopatrzony w oczko otwarte do przeciągnięcia nici. Implant w wersji sterylnej zapakowany pojedynczo</t>
  </si>
  <si>
    <t>System składający się z:
Płytka tytanowa, sterylna, dedykowana do rekonstrukcji stawu AC, w kształcie prostokąta z zaokrąglonymi rogami. Po dwóch stronach wcięcia z otworem umożliwiającym załadowanie taśm specjalistycznych niewchłanialnych o szerokości 2 mm. Implant wygięty anatomicznie do powierzchni obojczyka i wyrostka kruczego z laserową linią oznaczającą osiowe ustawienie implantu względem kości. (2 SZT) Taśma chirurgiczna wykonana z ultra mocnego materiału szewnego w kolorze biało-czarnym, grubości min #2 niewchłaniana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 +/- 0,5 cm. (1 SZT) 
Taśma chirurgiczna wykonana z ultra mocnego materiału szewnego w kolorze biało-niebieskim,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 +/- 0,5 cm. (1 SZT)
Pętla nitinolowa służąca do przeciągania szwów w środowisku wodnym bez utraty swojej funkcji.
Jednorazowa o wymiarach 1,5 na 300 mm. (1 SZT)</t>
  </si>
  <si>
    <t>Nieodpłatne użyczenie zestawu  narzędzi na czas trwania umowy dla wszystkich zadań (40-47) (instrumentarium), napędu - wiertarka piła,  szkolenie personelu lekarskiego i instrumentariuszek</t>
  </si>
  <si>
    <r>
      <t>Płyty tytanowe, grzbietowe, do czasowego unieruchomienia i stabilizacji złamań w obrębie dalszej nasady kości promieniowej, pod śruby 2.5 mm, zmienny profil 1.6-3.4 mm, wygięcie grzbietowe 12 °, 11 otworowe, szerokość 10 mm, długość 195 mm, proste, obejmujące drugą kość śródręcza, blokowane,</t>
    </r>
    <r>
      <rPr>
        <sz val="10"/>
        <color theme="1"/>
        <rFont val="Arial Narrow"/>
        <family val="2"/>
        <charset val="238"/>
      </rPr>
      <t xml:space="preserve"> sterylne</t>
    </r>
    <r>
      <rPr>
        <sz val="10"/>
        <rFont val="Arial Narrow"/>
        <family val="2"/>
        <charset val="238"/>
      </rPr>
      <t xml:space="preserve">.  </t>
    </r>
  </si>
  <si>
    <r>
      <t xml:space="preserve">Płyty tytanowe, pod śruby 2.8 mm oraz 3.5 mm, anatomicznie ukształtowane, profil 2.5 mm, boczne, 19 otworowe w tym 11 otworów w trzonie, długość 168 mm, prawe i lewe, blokowane, </t>
    </r>
    <r>
      <rPr>
        <sz val="10"/>
        <color rgb="FFFF0000"/>
        <rFont val="Arial Narrow"/>
        <family val="2"/>
        <charset val="238"/>
      </rPr>
      <t>sterylne</t>
    </r>
    <r>
      <rPr>
        <sz val="10"/>
        <color theme="1"/>
        <rFont val="Arial Narrow"/>
        <family val="2"/>
        <charset val="238"/>
      </rPr>
      <t>.</t>
    </r>
  </si>
  <si>
    <r>
      <t xml:space="preserve">Płyty tytanowe, pod śruby 2.8 mm oraz 3.5 mm, anatomicznie ukształtowane, profil 2.5 mm, boczne, 21 otworowe w tym 13 otworów w trzonie, długość 192 mm, prawe i lewe, blokowane, </t>
    </r>
    <r>
      <rPr>
        <sz val="10"/>
        <color rgb="FFFF0000"/>
        <rFont val="Arial Narrow"/>
        <family val="2"/>
        <charset val="238"/>
      </rPr>
      <t>sterylne</t>
    </r>
    <r>
      <rPr>
        <sz val="10"/>
        <color theme="1"/>
        <rFont val="Arial Narrow"/>
        <family val="2"/>
        <charset val="238"/>
      </rPr>
      <t>.</t>
    </r>
  </si>
  <si>
    <r>
      <t xml:space="preserve">Płyty tytanowe, pod śruby 2.8 mm oraz 3.5 mm, anatomicznie ukształtowane, profil 3.3 mm, przyśrodkowe, 19 otworowe w tym 12 otworów w trzonie, długość 186 mm, prawe i lewe, blokowane, </t>
    </r>
    <r>
      <rPr>
        <sz val="10"/>
        <color rgb="FFFF0000"/>
        <rFont val="Arial Narrow"/>
        <family val="2"/>
        <charset val="238"/>
      </rPr>
      <t>sterylne</t>
    </r>
    <r>
      <rPr>
        <sz val="10"/>
        <color theme="1"/>
        <rFont val="Arial Narrow"/>
        <family val="2"/>
        <charset val="238"/>
      </rPr>
      <t>.</t>
    </r>
  </si>
  <si>
    <r>
      <t xml:space="preserve">Płyty tytanowe, pod śruby 2.8 mm oraz 3.5 mm, anatomicznie ukształtowane, profil 3.0 mm, przednioboczne z flapem, 19 otworowe w tym 11 otworów w trzonie, długość 156 mm, prawe i lewe, blokowane, </t>
    </r>
    <r>
      <rPr>
        <sz val="10"/>
        <color rgb="FFFF0000"/>
        <rFont val="Arial Narrow"/>
        <family val="2"/>
        <charset val="238"/>
      </rPr>
      <t>sterylne</t>
    </r>
    <r>
      <rPr>
        <sz val="10"/>
        <color theme="1"/>
        <rFont val="Arial Narrow"/>
        <family val="2"/>
        <charset val="238"/>
      </rPr>
      <t>.</t>
    </r>
  </si>
  <si>
    <r>
      <t xml:space="preserve">Płyty tytanowe, pod śruby 2.8 mm oraz 3.5 mm, anatomicznie ukształtowane, profil 3.3 mm, przyśrodkowe, 21 otworowe w tym 14 otworow w trzonie, długość 210 mm oraz profil 3.0 mm, przednioboczne z flapem, 21 otworowe w tym 13 otworów w trzonie, długość 180 mm, prawe i lewe, blokowane, </t>
    </r>
    <r>
      <rPr>
        <sz val="10"/>
        <color rgb="FFFF0000"/>
        <rFont val="Arial Narrow"/>
        <family val="2"/>
        <charset val="238"/>
      </rPr>
      <t>sterylne</t>
    </r>
    <r>
      <rPr>
        <sz val="10"/>
        <color theme="1"/>
        <rFont val="Arial Narrow"/>
        <family val="2"/>
        <charset val="238"/>
      </rPr>
      <t>.</t>
    </r>
  </si>
  <si>
    <r>
      <t xml:space="preserve">Płyty tytanowe, pod śruby 2.8 mm oraz 3.5 mm, anatomicznie ukształtowane, profil 3.3 mm, przyśrodkowe, 23 otworowe w tym 16 otworów w trzonie, długość 235 mm, prawe i lewe, blokowane, </t>
    </r>
    <r>
      <rPr>
        <sz val="10"/>
        <color rgb="FFFF0000"/>
        <rFont val="Arial Narrow"/>
        <family val="2"/>
        <charset val="238"/>
      </rPr>
      <t>sterylne</t>
    </r>
    <r>
      <rPr>
        <sz val="10"/>
        <color theme="1"/>
        <rFont val="Arial Narrow"/>
        <family val="2"/>
        <charset val="238"/>
      </rPr>
      <t>.</t>
    </r>
  </si>
  <si>
    <r>
      <t xml:space="preserve">Płyty tytanowe, pod śruby 2.8 mm oraz 3.5 mm, anatomicznie ukształtowane, profil 3.3 mm, przyśrodkowe, 25 otworowe w tym 18 otworów w trzonie, długość 258 mm, prawe i lewe, blokowane, </t>
    </r>
    <r>
      <rPr>
        <sz val="10"/>
        <color rgb="FFFF0000"/>
        <rFont val="Arial Narrow"/>
        <family val="2"/>
        <charset val="238"/>
      </rPr>
      <t>sterylne</t>
    </r>
    <r>
      <rPr>
        <sz val="10"/>
        <color theme="1"/>
        <rFont val="Arial Narrow"/>
        <family val="2"/>
        <charset val="238"/>
      </rPr>
      <t>.</t>
    </r>
  </si>
  <si>
    <r>
      <rPr>
        <b/>
        <sz val="10"/>
        <color theme="1"/>
        <rFont val="Arial Narrow"/>
        <family val="2"/>
        <charset val="238"/>
      </rPr>
      <t>razem</t>
    </r>
    <r>
      <rPr>
        <sz val="10"/>
        <color theme="1"/>
        <rFont val="Arial Narrow"/>
        <family val="2"/>
        <charset val="238"/>
      </rPr>
      <t xml:space="preserve"> </t>
    </r>
  </si>
  <si>
    <r>
      <t xml:space="preserve">Płyty tytanowe, pod śruby 2.8 mm, zmienny profil 1.6-3.75 mm, anatomicznie ukształtowane, grzbietowe, 17+6 otworowe, w tym 3 śruby do stabilizacji wyrostka dziobiastego, długość 214 mm, prawe i lewe, blokowane, </t>
    </r>
    <r>
      <rPr>
        <sz val="10"/>
        <color rgb="FFFF0000"/>
        <rFont val="Arial Narrow"/>
        <family val="2"/>
        <charset val="238"/>
      </rPr>
      <t>sterylne.</t>
    </r>
  </si>
  <si>
    <r>
      <t xml:space="preserve">Płyty tytanowe, pod śruby 2.8 mm, zmienny profil 1.6-3.75 mm, anatomicznie ukształtowane, grzbietowe, 13+8 otworowe, w tym 3 śruby do stabilizacji wyrostka dziobiastego, długość 199 mm, prawe i lewe, blokowane, </t>
    </r>
    <r>
      <rPr>
        <sz val="10"/>
        <color rgb="FFFF0000"/>
        <rFont val="Arial Narrow"/>
        <family val="2"/>
        <charset val="238"/>
      </rPr>
      <t>sterylne.</t>
    </r>
  </si>
  <si>
    <t xml:space="preserve">Kotwice szmatkowe wykonane z miękkiego materiału, załadowane na jednorazowy podajnik. Dostępne w rozmiarach 1.3mm, 1.8mm, 2.8mm. Kotwice załadowane dwoma supermocnymi nićmi UHMWPE w rozmiarze USP #2. Podajnik zakończony ostrymi nabijakami w kształcie litery Y, wykonany z bardzo wytrzymałej stali nierdzewnej. Umieszczony na podajniku poziomy znacznik w postaci kreski pomaga odpowiednio zagłębić implant w kości.  Przed implantacją 1,3mm x 14mm / po implantacji średnica 3,5mm Przed implantacją 1,8mm x 16mm / po implantacji średnica 4,0mm. Przed implantacją 2,8mm x 18mm / po implantacji średnica 4,5mm
Możliwość użycia dedykowanej prowadnicy i wierteł. Implant sterylny pakowany pojedynczo                                                                                                                                                                                                                                                                                                                                                                                                                                                                                                                                                                                                                                                                                                       </t>
  </si>
  <si>
    <t xml:space="preserve">  Zadanie 49  -  Paluch koślawy</t>
  </si>
  <si>
    <t>Zadanie  50 -  Ostrze do piły oscylacyjnej</t>
  </si>
  <si>
    <t>Zadanie 51 -  Druty Kirschnera</t>
  </si>
  <si>
    <t>Nieodpłatne użyczenie zestawu  narzędzi na czas trwania umowy - zadania 49-51 -(instrumentarium), szkolenie personelu lekarskiego i instrumentariuszek</t>
  </si>
  <si>
    <t xml:space="preserve">Endoproteza stawu ramienno-łopatkowego z możliwością konwersji z opcji anatomicznej na odwróconą bez usuwania trzpienia i elementu panewkowego: trzpienie cementowane ( 12-20mm) lub bezcementowe   ( 14-24mm) o długości 80mm,   trzpienie rewizyjne cementowane 150,180 i 210; średnica 13mm -15mm lub bezcementowe w długościach 150, 180 mm w przekrojach od 13do 16mm, element proksymalny z otworami ( trauma – 3 rozmiary) bądź z wzdłużnymi płetwami, element proksymalny odwrócony ( w trzech opcjach: HA, krótkie do inwersji, trauma) wraz z opcją przedłużenia +9mm, głowy wykonane ze stopu tytanu bądź chromo-kobaltu w rozmiarach 40-54mm, głowy CTA w rozmiarach 42-54mm,
Adaptery neutralne, centryczne, wkładki do systemu odwróconego: polietylenowe 36mm. ( 6 opcji), metalowe 40/44mm. ( 5 opcji) bądź  ceramiczne. Glenosfery chromo kobaltowe lub tytanowe  w czterech opcjach (standard, mały – neutralne i centryczne) – glenosfery polietylenowe 40 i 44mm. </t>
  </si>
  <si>
    <t>Nieodpłatne użyczenie zestawu  narzędzi na czas trwania zabiegu</t>
  </si>
  <si>
    <t>Płytka anatomiczna o kształcie zmniejszającym kontakt z kością blokująco-kompresyjna do złamań trzonu obojczyka, górno-przednia. Otwory w płytce dwufunkcyjne nie wymagające zaślepek/przejściówek, blokująco – kompresyjne z możliwością zastosowania śrub blokowanych lub korowych 3,5/3,5mm. Otwory blokowane z gwintem stożkowym. Śruby blokowane w płytce samogwintujące. Koniec części trzonowej płytki odpowiednio wyprofilowany do wprowadzania płytki metodą minimalnego cięcia. Płytka posiada 2 otwory do wstępnej stabilizacji drutami Kirschnera. Śruby blokowane wkręcane za pomocą śrubokręta dynamometrycznego 1,5Nm. Dł. od 94 do 120mm, ilość otworów od 6 do 8 na trzonie. Płytki prawe i lewe.</t>
  </si>
  <si>
    <t xml:space="preserve"> Płytka anatomiczna o kształcie zmniejszającym kontakt z kością blokująco-kompresyjna do złamań trzonu obojczyka od strony przyśrodkowej, uniwersalna, przednio przyśrodkowa. Otwory w płytce dwufunkcyjne nie wymagające zaślepek/przejściówek, blokująco – kompresyjne z możliwością zastosowania śrub blokowanych lub korowych 3,5/3,5mm. Otwory blokowane z gwintem stożkowym. Końce płytki odpowiednio wyprofilowane do wprowadzania metodą minimalnego cięcia. Śruby blokowane wkręcane za pomocą śrubokręta dynamometrycznego 1,5Nm. Dł. od 77 do 102mm, ilość otworów od 6 do 8.</t>
  </si>
  <si>
    <t xml:space="preserve">Płytka anatomiczna ograniczonego kontaktu do kosci obojczykowej, hakowa o dwóch wysokościach haka 15 i 18 mm. Ilość otworów 3-4-5-6-7-8, długość 59-99mm, grubość 3,5mm, szerokość 10mm. W części trzonowej otwory dwufunkcyjne kompresyjno-blokujące umożliwiające wprowadzenie sruby blokowanej lub korowej w zależności od potrzeb operatora. materiał tytan. </t>
  </si>
  <si>
    <t>Płytka anatomiczna, o kształcie zmniejszającym kontakt z kością, blokująco - kompresyjna do dalszej nasady kości ramiennej, zakładana z dostępu przyśrodkowego, prawa i lewa. Na trzonie płytki otwory dwufunkcyjne nie wymagające zaślepek/przejściówek, blokująco – kompresyjne z możliwością zastosowania śrub blokowanych lub korowych 3,5/3,5mm oraz otwór umożliwiający wstępną stabilizację drutem Kirschnera. W głowie płytki otwory prowadzące śruby blokowane (2,4, 2,7) pod różnymi kątami – w różnych kierunkach. Otwory blokowane z gwintem stożkowym. Śruby blokowane wkręcane za pomocą śrubokręta dynamometrycznego 0,8 i 1,5Nm. Koniec części trzonowej płytki odpowiednio wyprofilowany do wprowadzania płytki metodą minimalnego cięcia. Długość od 59 mm do 201 mm, od 3 do 14 otworów w trzonie płytki i 3 otwory w głowie płytki.</t>
  </si>
  <si>
    <t xml:space="preserve"> Płytka anatomiczna, o kształcie zmniejszającym kontakt z kością, blokująco - kompresyjna do dalszej nasady kości ramiennej, zakładana z dostępu przyśrodkowego.  Na trzonie z podcięciami bocznymi i od spodu płyty.  Na trzonie płytki otwory dwufunkcyjne nie wymagające zaślepek/przejściówek, blokująco – kompresyjne z możliwością zastosowania śrub blokowanych lub korowych 3,5/3,5mm oraz podłużny otwór blokująco – kompresyjny umożliwiające elastyczność pionowego pozycjonowania płytki oraz otwór umożliwiający wstępna stabilizację drutem Kirschnera. W głowie płyty zagęszczone otwory prowadzące śruby pod różnymi kątami – w różnych kierunkach. Głowa płyty o zmniejszonym profilu i kształcie dopasowanym do anatomii.  Otwory blokowane z gwintem stożkowym. Śruby blokowane wkręcane za pomocą śrubokręta dynamometrycznego 1,5Nm. Koniec części trzonowej płytki odpowiednio wyprofilowany do wprowadzania płytki metodą minimalnego cięcia. Długość od 80 mm do 184 mm, od 7 do 15 otworów w tym 5 otworów w głowie płytki.</t>
  </si>
  <si>
    <t>Płytka anatomiczna o kształcie zmniejszającym kontakt z kością blokująco - kompresyjna do dalszej nasady kości ramiennej do złamań pozastawowych, grzbietowo-boczna, lewa i prawa. Na trzonie płyty otwory blokujące nie wymagające zaślepek/przejściówek współpracujące z wkrętami blokowanymi 3,5mm i otwory kompresyjne pod wkręty korowe 3,5mm oraz podłużny otwór kompresyjny umożliwiający elastyczność pionowego pozycjonowania płytki. W głowie płyty zagęszczone otwory prowadzące śruby pod różnymi kątami - w różnych kierunkach. Głowa płyty o zmniejszonym profilu i kształcie dopasowanym do anatomii. Koniec części trzonowej płytki odpowiednio wyprofilowany do wprowadzania płytki metodą minimalnego cięcia. W części trzonowej płytki otwory blokowane z gwintem stożkowym. Śruby blokowane wkręcane za pomocą śrubokręta dynamometrycznego 1,5Nm. Długość od 122 mm do 302 mm, ilość otworów od 4 do 14 na trzonie i 5 otworów w głowie płyty.</t>
  </si>
  <si>
    <t xml:space="preserve"> Płytka anatomiczna, o kształcie zmniejszającym kontakt z kością, blokująco - kompresyjna do dalszej nasady kości ramiennej, zakładana z dostępu tylno-bocznego, prawa i lewa. Na trzonie płytki otwory dwufunkcyjne nie wymagające zaślepek/przejściówek, blokująco – kompresyjne z możliwością zastosowania śrub blokowanych lub korowych 3,5/3,5mm oraz otwór umożliwiający wstępną stabilizację drutem Kirschnera. W głowie płytki otwory prowadzące śruby blokowane (2,4, 2,7) pod różnymi kątami – w różnych kierunkach oraz otwór umożliwiający wstępną stabilizację drutem Kirschnera. Otwory blokowane z gwintem stożkowym. Śruby blokowane wkręcane za pomocą śrubokręta dynamometrycznego 0,8 i 1,5Nm. Koniec części trzonowej płytki odpowiednio wyprofilowany do wprowadzania płytki metodą minimalnego cięcia. Długość od 65 mm do 208 mm, od 3 do 14 otworów w trzonie płytki i 3 otwory w głowie płytki.</t>
  </si>
  <si>
    <t>Płytka blokująco – kompresyjna do dalszej nasady kości promieniowej, dłoniowa, z ograniczonym kontaktem, prawa i lewa. Płytka podgięta anatomicznie z trójkątnym wycięciem w głowie. Na trzonie płytki otwory dwufunkcyjne nie wymagające zaślepek/przejściówek, blokująco – kompresyjne z możliwością zastosowania śrub blokowanych lub korowych 2,4/2,7 mm oraz otwór umożliwiający wstępną stabilizację drutem Kirschnera. W głowie płytki otwory prowadzące śruby blokowane (2,4) pod różnymi kątami – w różnych kierunkach oraz 4 otwory umożliwiające wstępną stabilizację drutami Kirschnera. Otwory blokowane z gwintem stożkowym. Otwory w głowie płytki skonfigurowane w dwukolumnowy system blokowania – kolumna środkowa i kolumna boczna. Śruby blokowane wkręcane za pomocą śrubokręta dynamometrycznego 0,8Nm. Koniec części trzonowej płytki odpowiednio wyprofilowany do wprowadzania płytki metodą minimalnego cięcia. Długość od 42 do 77 mm, od 2 do 5 otworów w trzonie i od 6 do 7 otworów w głowie płytki. Grubość płytki 1,8 mm. Szerokość głowy płytki 19,5; 22 i 25,5 mm.</t>
  </si>
  <si>
    <t xml:space="preserve"> Płytka blokująco – kompresyjna do dalszej nasady kości promieniowej, dłoniowa, z ograniczonym kontaktem, prawa i lewa. Płytka podgięta anatomicznie z trójkątnym wycięciem w głowie. Na trzonie płytki otwory blokowane z gwintem stożkowym z możliwością zastosowania śrub blokowanych 2,4/2,7 mm, otwór kompresyjny pod wkręty korowe 2,4/2,7 mm oraz otwór umożliwiający wstępną stabilizację drutem Kirschnera. W głowie płytki otwory prowadzące śruby blokowane (2,4) pod różnymi kątami – w różnych kierunkach oraz 4-5 otworów umożliwiających wstępną stabilizację drutami Kirschnera. Otwory blokowane z gwintem stożkowym. Śruby blokowane wkręcane za pomocą śrubokręta dynamometrycznego 0,8Nm. Koniec części trzonowej płytki odpowiednio wyprofilowany do wprowadzania płytki metodą minimalnego cięcia. Długość od 47 do 63 mm, od 2 do 4 otworów w trzonie i od 6 do 8 otworów w głowie płytki. Grubość płytki 2,0 mm. Szerokość głowy płytki 22,5; 27,5 i 34 mm.</t>
  </si>
  <si>
    <t>Płytka grzbietowa do dalszej nasady kości promieniowej, w kształcie litery H. 12 otworów w tym 10 otworów blokowanych z gwintem stożkowym z możliwością zastosowania śrub blokowanych 2,4/2,7 mm oraz 4 podłużna otwory pod wkręty korowe 2,4/2,7 mm. Płytka posiada 5 otworów umożliwiających wstępną stabilizację drutami Kirschnera. Szerokość płytki 30 mm, wysokość 49 mm. Grubość płytki 1,8 mm.</t>
  </si>
  <si>
    <t xml:space="preserve"> Płytka blokująco – kompresyjna do dalszej nasady oraz trzonu kości promieniowej, dłoniowa, w kształcie litery T. Płytka posiada podcięcia na bokach ułatwiające kształtowanie, z ograniczonym kontaktem, prawa i lewa. Głowa płytki o zmniejszonej grubości podgięta anatomicznie. Na trzonie płytki otwory dwufunkcyjne nie wymagające zaślepek/przejściówek, blokująco – kompresyjne z możliwością zastosowania śrub blokowanych lub korowych 3,5/3,5 mm oraz otwór umożliwiające wstępną stabilizację drutami Kirschnera. W głowie płytki otwory prowadzące śruby blokowane (2,4) pod różnymi kątami – w różnych kierunkach oraz 2 otwory umożliwiające wstępną stabilizację drutami Kirschnera. Otwory blokowane z gwintem stożkowym. Śruby blokowane wkręcane za pomocą śrubokręta dynamometrycznego 0,8 i 1,5Nm. Koniec części trzonowej płytki odpowiednio wyprofilowany do wprowadzania płytki metodą minimalnego cięcia. Długość od 95 do 240 mm, od 5 do 15 otworów w trzonie i 4 otwory w głowie płytki. Grubość płytki 3,0 mm.</t>
  </si>
  <si>
    <t>Płytka anatomiczna blokująco - kompresyjna do bliższej nasady kości udowej, lewa i prawa. Na trzonie płyty otwory dwufunkcyjne nie wymagające zaślepek/przejściówek, blokująco – kompresyjne z możliwością zastosowania śrub blokowanych lub korowych 5,0/4,5. W głowie płytki otwory prowadzące śruby blokowane 5,0 pod różnymi kątami – w różnych kierunkach oraz otwory do wstępnej stabilizacji drutami Kirschnera. Otwory blokowane z gwintem stożkowym. Śruby blokowane wkręcane za pomocą śrubokręta dynamometrycznego 4,0Nm. Koniec części trzonowej płytki odpowiednio wyprofilowany do wprowadzania płytki metodą minimalnego cięcia. Długość od 108 mm do 396 mm, od 2 do 18 otworów w trzonie płytki i 6 otworów w głowie płytki.</t>
  </si>
  <si>
    <t>Płytka anatomiczna blokująco - kompresyjna do dalszej nasady kości udowej od strony bocznej, wprowadzana techniką minimalnie inwazyjną, zakładana z dostępu bocznego, lewa i prawa. Na trzonie płyty otwory dwufunkcyjne nie wymagające zaślepek/przejściówek, blokująco – kompresyjne z możliwością zastosowania śrub blokowanych lub korowych 5,0/4,5. W głowie płytki otwory prowadzące śruby blokowane 5,0 pod różnymi kątami – w różnych kierunkach oraz 3 otwory do wstępnej stabilizacji drutami Kirschnera. Otwory blokowane z gwintem stożkowym. Śruby blokowane wkręcane za pomocą śrubokręta dynamometrycznego 4,0Nm. Koniec części trzonowej płytki odpowiednio wyprofilowany do wprowadzania płytki metodą minimalnego cięcia. Długość od 156 mm do 316 mm, od 5 do 13 otworów w trzonie płytki i 6 otworów w głowie płytki.</t>
  </si>
  <si>
    <t>Płytka anatomiczna, o kształcie zmniejszającym kontakt z kością, blokująco - kompresyjna do bliższej nasady kości piszczelowej od strony przyśrodkowej „T”, lewa i prawa. Na trzonie płyty otwory dwufunkcyjne nie wymagające zaślepek/przejściówek, blokująco – kompresyjne z możliwością zastosowania śrub blokowanych lub korowych 3.5/3.5 oraz otwór do wstępnej stabilizacji drutem Kirschnera. W głowie płytki 3 otwory prowadzące śruby blokowane oraz 2 otwory do wstępnej stabilizacji drutami Kirschnera. Otwory blokowane z gwintem stożkowym. Śruby blokowane wkręcane za pomocą śrubokręta dynamometrycznego 1,5Nm. Koniec części trzonowej płytki odpowiednio wyprofilowany do wprowadzania płytki metodą minimalnego cięcia. Długość od 93 do 301mm, od 4 do 20 otworów w trzonie i 3 otwory w głowie płytki.</t>
  </si>
  <si>
    <t xml:space="preserve"> Płytka anatomiczna, o kształcie zmniejszającym kontakt z kością, blokująco - kompresyjna do bliższej nasady kości piszczelowej od strony bocznej „L”, lewa i prawa. Na trzonie płyty otwory dwufunkcyjne nie wymagające zaślepek/przejściówek, blokująco – kompresyjne z możliwością zastosowania śrub blokowanych lub korowych 3.5/3.5. W głowie płytki otwory prowadzące śruby blokowane pod różnymi kątami – w różnych kierunkach oraz 3 otwory do wstępnej stabilizacji drutami Kirschnera. Otwory blokowane z gwintem stożkowym. Śruby blokowane wkręcane za pomocą śrubokręta dynamometrycznego 1,5Nm. Koniec części trzonowej płytki odpowiednio wyprofilowany do wprowadzania płytki metodą minimalnego cięcia. Długość od 81 do 237mm, od 4 do 16 otworów w trzonie i 5 otworów w głowie płytki.</t>
  </si>
  <si>
    <t xml:space="preserve">Płytka anatomiczna, o kształcie zmniejszającym kontakt z kością, blokująco - kompresyjna do dalszej nasady kości piszczelowej od strony przyśrodkowej, lewa i prawa. Na trzonie płytki otwory dwufunkcyjne nie wymagające zaślepek/przejściówek, blokująco – kompresyjne z możliwością zastosowania śrub blokowanych 3,5 lub korowych 3.5/2,7 oraz otwór do wstępnej stabilizacji drutem Kirschnera. W głowie płytki otwory prowadzące śruby blokowane 3,5 pod różnymi kątami – w różnych kierunkach oraz 2 otwory do wstępnej stabilizacji drutami Kirschnera. Otwory blokowane z gwintem stożkowym. Śruby blokowane wkręcane za pomocą śrubokrę ta dynamometrycznego 1,5 Nm. Koniec części trzonowej płytki odpowiednio wyprofilowany do wprowadzania płytki metodą minimalnego cięcia. Długość od 116 do 246mm, od 4 do 14 otworów w trzonie i 8 otworów w głowie płytki. </t>
  </si>
  <si>
    <t xml:space="preserve">Płytka anatomiczna, o kształcie zmniejszającym kontakt z kością, blokująco - kompresyjna do dalszej nasady kości piszczelowej od strony przednio-bocznej, lewa i prawa. Na trzonie płytki otwory dwufunkcyjne nie wymagające zaślepek/przejściówek, blokująco – kompresyjne z możliwością zastosowania śrub blokowanych lub korowych 3.5/3.5 oraz otwór do wstępnej stabilizacji drutem Kirchnera. W głowie płytki otwory prowadzące śruby blokowane 3,5 pod różnymi kątami – w różnych kierunkach oraz 3 otwory do wstępnej stabilizacji drutami Kirschnera. Otwory blokowane z gwintem stożkowym. Śruby blokowane wkręcane za pomocą śrubokręta dynamometrycznego 1,5 Nm. Koniec części trzonowej płytki odpowiednio wyprofilowany do wprowadzania płytki metodą minimalnego cięcia. Długość od 80 do 288mm, od 5 do 21 otworów w trzonie i 4 otwory w głowie płytki. </t>
  </si>
  <si>
    <t>Płytki anatomiczne o kształcie zmniejszającym kontakt z kością blokująco - kompresyjna do dalszej nasady kości strzałkowej, prawe i lewe. Mocowane od strony bocznej. Na trzonie płyty otwory dwufunkcyjne nie wymagające zaślepek/przejściówek, blokująco – kompresyjne z możliwością zastosowania śrub blokowanych lub korowych 3.5/3.5 oraz podłużny otwór blokująco – kompresyjny umożliwiający elastyczność pionowego pozycjonowania płytki oraz otwór do wstępnej stabilizacji drutem Kirschnera. W głowie płyty otwory prowadzące śruby blokowane lub korowe pod różnymi kątami – w różnych kierunkach o średnicy 2.4/2,7mm oraz 4 otwory do wstępnej stabilizacji drutami Kirschnera. Otwory blokowane z gwintem stożkowym. Śruby blokowane  wkręcane za pomocą śrubokręta dynamometrycznego 2.4/2.7 – 0,8Nm, 3,5- 1,5Nm. Koniec części trzonowej płytki odpowiednio wyprofilowany do wprowadzania płytki metodą minimalnego cięcia. Długość od 73 do 229 mm, od 3 do 15 otworów w trzonie i 5 otworów w głowie płytki.</t>
  </si>
  <si>
    <t>Płytka blokująco – kompresyjna, rekonstrukcyjna prosta do stopy. Płytka posiada podcięcia na bokach ułatwiające kształtowanie. Otwory blokowane w płytce z gwintem stożkowym, nie wymagające zaślepek/przejściówek z możliwością zastosowania śrub blokowanych 2,4 mm, oraz otwory kompresyjne do śrub korowych 2,7 mm. Końce płytki odpowiednio wyprofilowane do wprowadzania płytki metodą minimalnego cięcia. Śruby blokowane wkręcane za pomocą śrubokręta dynamometrycznego 0,8Nm. Płytka posiada 2 otwory do wstępnej stabilizacji drutami Kirschnera. Długość od 54 do 124mm, od 3 do 10 otworów. Grubość płytki 1,8 mm.</t>
  </si>
  <si>
    <t>Płytka w kształcie litery T wąska. Mocowana z zastosowaniem śrub do stabilizacji kątowej 2,4mm. Płytka z poprzecznymi podcięciami umożliwiającymi łatwiejsze dopasowanie do kości. W części poprzecznej 2 otwory stożkowe gwintowane oraz co najmniej 1 otwór do wstępnej stabilizacji drutem Kirschnera. Na trzonie płytki  otwory dwufunkcyjne nie wymagające zaślepek/przejściówek, blokująco – kompresyjne oraz  podłużny otwór do wstępnej stabilizacji drutem Kirschnera. Śruby blokowane w płytce 2,4 mm, korowe 2,7 mm. Śruby blokowane wkręcane za pomocą śrubokręta dynamometrycznego 0,8 Nm. Długość od 35 do 61mm, od 2 do 4 otworów w trzonie i 2 otwory w głowie płytki.</t>
  </si>
  <si>
    <t>Uniwersalny gwóźdź przeznaczony do leczenia złamań kości udowej (używany przy metodzie kompresyjnej, rekonstrukcyjnej oraz wstecznej) wprowadzany metodą  ante i retrograde, średnica 9‎÷14 mm ze skokiem (co 1 mm), lewy i prawy. Długość od 200mm do 500mm do długości 440mm pokryty celownikiem dystalnym. W części dalszej posiadający min. 3 otwory w co najmniej 2 płaszczyznach ( w tym co najmniej 1 dynamiczny). W części bliższej posiadający min. 6 otworów w tym.: 2 rekonstrukcyjne, 2 do blokowania wstecznego i 2 do blokowania statycznego i kompresyjnego. Przy metodzie rekonstrukcyjnej blokowany w części bliższej 2 wkrętami samogwintującymi o średnicy Ø 6,5mm (dł.65-125mm). Przy metodzie kompresyjnej blokowany w części bliższej w zależności od typu złamania wkrętami o średnicy Ø 4,5mm oraz dodatkowo wkrętami o średnicy Ø 6,5mm. Przy metodzie wstecznej blokowany w części bliższej w zależności od typu złamania 2 wkrętami lub zestawem blokującym o średnicy Ø 6,5.mm W części dalszej blokowany wkrętami o średnicy Ø 4,5mm. Kaniulowane śruby zaślepiające  pozwalające na wydłużenie gwoździa w zakresie 0-30mm stopniowane co 5mm.</t>
  </si>
  <si>
    <t>Gwóźdź udowy anatomiczny, blokowany, kaniulowany, lewy i prawy. Proksymalne ugięcie umożliwiające założenie z dostępu bocznego w stosunku do krętarza większego. Uniwersalny gwóźdź przeznaczony do leczenia złamań kości udowej- używany przy metodzie rekonstrukcyjnej oraz podkrętarzowej - antegrade. Długość od 300mm do 480mm (skok co 10mm) do długości 440mm pokryty celownikiem dystalnym, średnica od 9mm do 14mm. W  części dalszej możliwość wielopłaszczyznowego blokowania. W części bliższej posiadający 4 otwory: 2 rekonstrukcyjne, jeden do blokowania proksymalnego antegrade i jeden do blokowania kompresyjnego. Możliwość blokowania proksymalnego z użyciem dwóch śrub doszyjkowych o średnicy 6,5 mm i długościach od 60 do 130 mm. Zaślepka kaniulowana w długościach od 0 do 30 mm. Śruby blokujące o średnicy 4,5 mm, dł. 20-100 mm. Kaniulowane śruby zaślepiające  pozwalające na wydłużenie gwoździa w zakresie 0-30mm stopniowane co 5mm.</t>
  </si>
  <si>
    <t>Gwóźdź śródszpikowy do leczenia złamań części bliższej kości udowej typu GAMMA krótki, ze średnicą w części proksymalnej max 16 mm z 6 stopniową antetorsją, długości 180-280mm , pokryty celownikiem , średnica 10-12mm,  kąt  szyjkowo – trzonowy 125°, 130°, 135°, uniwersalny do kości lewej i prawej. Blokowany w części bliższej śrubą szyjkową teleskopową Ø 11mm (dł. 70-125mm) ze śrubą kompresyjną M4. Śruba zaślepiająca i śruba kompensacyjna wyposażona w system zabezpieczający przed spadaniem śrub z wkrętaka. Możliwość opcjonalnego blokowania w części bliższej pinem antyrotacyjnym Ø 4mm (dł. 65-125mm). W części dalszej posiadający jeden otwór statyczny i jeden dynamiczny pod wkręty blokujące o średnicy 4,5mm.</t>
  </si>
  <si>
    <t>Gwóźdź śródszpikowy do leczenia złamań części bliższej kości udowej typu GAMMA długi, lewy i prawy, ze średnicą w części proksymalnej max 16 mm z 6 stopniową antetorsją, długości 340-440mm, do długości 420mm pokryty celownikiem dystalnym, średnica 10-12mm, kąt  szyjkowo – trzonowy 125°, 130°, 135°. Blokowany w części bliższej śrubą szyjkową teleskopową Ø 11mm (dł. 70-125mm) ze śrubą kompresyjną M4. Śruba zaślepiająca i śruba kompensacyjna wyposażona w system zabezpieczający przed spadaniem śrub z wkrętaka. Możliwość opcjonalnego blokowania w części bliższej pinem antyrotacyjnym Ø 4mm (dł. 65-125mm). W części dalszej posiadający 2 otwory statyczne i jeden dynamiczny pod wkręty blokujące o średnicy 4,5mm.</t>
  </si>
  <si>
    <t>Płytka blokowana, tubularna (1/3 rurki). Otwory w płytce blokowane nie wymagające zaślepek/przejściówek z gwintem stożkowym, z możliwością zastosowania śrub blokowanych 3,5 mm. Śruby blokowane wkręcane za pomocą śrubokręta dynamometrycznego 1,5Nm. Długość od 28 do 148mm, od 2 do 12 otworów. Grubość płytki 1,8 mm.</t>
  </si>
  <si>
    <t>Płytka blokująco – kompresyjna, rekonstrukcyjna prosta. Płytka posiada podcięcia na bokach ułatwiające kształtowanie. Otwory w płytce dwufunkcyjne nie wymagające zaślepek/przejściówek, blokująco – kompresyjne z możliwością zastosowania śrub blokowanych lub korowych 2,4/3,5 mm. Otwory blokowane z gwintem stożkowym. Śruby blokowane wkręcane za pomocą śrubokręta dynamometrycznego 0,8Nm. Długość od 56 do 308mm, od 4 do 22 otworów. Grubość płytki 2,5 mm.</t>
  </si>
  <si>
    <t>Płytka blokująco – kompresyjna, rekonstrukcyjna prosta. Płytka posiada podcięcia na bokach ułatwiające kształtowanie. Otwory w płytce dwufunkcyjne nie wymagające zaślepek/przejściówek, blokująco – kompresyjne z możliwością zastosowania śrub blokowanych lub korowych 3,5/3,5 mm. Otwory blokowane z gwintem stożkowym. Śruby blokowane wkręcane za pomocą śrubokręta dynamometrycznego 1,5Nm. Płytka posiada 2 otwory do wstępnej stabilizacji drutami Kirschnera. Końce płytki odpowiednio wyprofilowane do wprowadzania płytki metodą minimalnego cięcia. Długość od 70 do 315mm, od 5 do 22 otworów. Grubość płytki 3,5mm.</t>
  </si>
  <si>
    <t>Płytka wąska, kompresyjna, blokowana z ograniczonym kontaktem, gruba. Otwory w płytce dwufunkcyjne nie wymagające zaślepek/przejściówek, blokująco – kompresyjne, z możliwością zastosowania śrub blokowanych lub korowych/gąbczastych 3,5/3,5/4,0mm. Otwory blokowane z gwintem stożkowym. Śruby blokowane wkręcane za pomocą śrubokręta dynamometrycznego 1,5Nm. Końce płytki odpowiednio wyprofilowane do wprowadzania płytki metodą minimalnego cięcia. Długość od 100 do 280 mm, od 6 do 18 otworów. Grubość płytki 4,0 mm.</t>
  </si>
  <si>
    <t>Płytka blokująco – kompresyjna, rekonstrukcyjna prosta. Płytka posiada podcięcia na bokach ułatwiające kształtowanie. Otwory w płytce dwufunkcyjne nie wymagające zaślepek/przejściówek, blokująco – kompresyjne z możliwością zastosowania śrub blokowanych lub korowych 5,0/4,5 mm. Otwory blokowane z gwintem stożkowym. Śruby blokowane wkręcane za pomocą śrubokręta dynamometrycznego 4,0Nm. Długość od 56 do 303mm, od 3 do 16 otworów. Grubość płytki 3 mm.</t>
  </si>
  <si>
    <t>Płytka blokująco – kompresyjna, rekonstrukcyjna prosta. Płytka posiada podcięcia na bokach ułatwiające kształtowanie. Otwory w płytce dwufunkcyjne nie wymagające zaślepek/przejściówek, blokująco – kompresyjne z możliwością zastosowania śrub blokowanych lub korowych 3,5/3,5 mm. Otwory blokowane z gwintem stożkowym. Śruby blokowane wkręcane za pomocą śrubokręta dynamometrycznego 1,5Nm. Płytka posiada 2 otwory do wstępnej stabilizacji drutami Kirschnera. Końce płytki odpowiednio wyprofilowane do wprowadzania płytki metodą minimalnego cięcia. Długość od 70 do 340mm, od 4 do 22 otworów. Grubość płytki 2,5 mm.</t>
  </si>
  <si>
    <t>Płytka prosta gruba blokująco – kompresyjna, z ograniczonym kontaktem, szeroka. Na końcach płytki otwory do tymczasowego mocowania drutami Kirschnera 2,0mm. Otwory w płytce dwufunkcyjne nie wymagające zaślepek/przejściówek, blokująco – kompresyjne z możliwością zastosowania śrub blokowanych lub korowych 5,0/4,5mm, naprzemiennie pochylone. Otwory blokowane z gwintem stożkowym. Końce płytki odpowiednio wyprofilowane do wprowadzania płytki metodą minimalnego cięcia.. Śruby blokowane wkręcane za pomocą śrubokręta dynamometrycznego 4,0Nm. Długość od 103 do 350 mm, od 5 do 18 otworów. Grubość płytki 4,5 mm.</t>
  </si>
  <si>
    <t xml:space="preserve"> Płytka prosta blokująco – kompresyjna, z ograniczonym kontaktem, wąska. Otwory w płytce dwufunkcyjne nie wymagające zaślepek/przejściówek, blokująco – kompresyjne z możliwością zastosowania śrub blokowanych lub korowych 5,0/4,5 mm. Otwory blokowane z gwintem stożkowym. Końce płytki odpowiednio wyprofilowane do wprowadzania płytki metodą minimalnego cięcia. Śruby blokowane wkręcane za pomocą śrubokręta dynamometrycznego 4,0Nm. Długość od 44 do 404mm, od 2 do 22 otworów. Grubość płytki 4,5 mm.</t>
  </si>
  <si>
    <t xml:space="preserve"> Płyty ½ i 1/3 rurka. Otwory pod wkręty o średnicy 3,5 i 4,5 mm, otwory w płycie od 2 do 10</t>
  </si>
  <si>
    <t>Płyty wąskie cienkie i grube. Otwory pod wkręty o średnicy3,5,  4,5 mm i 6,5 mm, otwory w płycie od 2 do 10</t>
  </si>
  <si>
    <t>Wkręty kompresyjne, kaniulowane tytanowe, różne średnice</t>
  </si>
  <si>
    <t xml:space="preserve"> Śruby kostkowe  o średnicy 4,5mm, o długościach od 20-120 mm</t>
  </si>
  <si>
    <t xml:space="preserve"> Śruby gąbczaste częściowo gwintowane 4.0 i 6.5mm, o długościach 10-70mm (4.0) i30-150mm (6.5)</t>
  </si>
  <si>
    <t>Płyty szerokie cienkie i grube. otwory pod wkręty o średnicy 4,5 mm i 6,5 mm, otwory w płycie od 4 do 18</t>
  </si>
  <si>
    <t>Płyta krętarzowa stosowana jako nakładka do płyty okołoprotezowej do bliższej nasady kości udowej. Płyta wąska i szeroka, prawa i lewa. W płycie otwory do stabilizacji drukani Kirschnera, otwory pod oczko do kabli, otwory pod śruby 3.5 korowe lub blokowane oraz dodatkowo pod śruby korowe 4.0 i 5.0 oraz gąbczaste 5.0 z możliwością angulacji 15 stopni w każdym kierunku (możliwość uzyskania stabilności kątowej śruby za pomocą blokowanej zaślepki o średnicy 8.0 mm po uzyskaniu kompresji odłamów za pomocą śruby korowej 4.0 i 5.0 lub gąbczastej 5.0)</t>
  </si>
  <si>
    <t>Płyty wygięte do trzonu kości udowej. W trzonie otwory  na śruby korowe o średnicy 3.5 mm oraz korowe  4.0 mm, korowe 5.0 i śruby okołoprotezowe 5.0 jednokortykalne. Śruby 4.0 i 5.0 z możliwością angulacji 15 stopni w każdym kierunku (możliwość uzyskania stabilności kątowej każdej śruby za pomocą blokowanej zaślepki o średnicy 8.0 mm po uzyskaniu kompresji odłamów za pomocą śruby korowej). Możliwość dodatkowego odsunięcia płyty od kości za pomocą spacerów o długości 1, 2 lub 3 mm oraz użycia zaślepek do nieużywanych otworów. Zaślepki blokowane o średnicy 8.0 mm wkręcane za pomocą śrubokręta dynamometrycznego 6 Nm zmniejszającego siłę dokręcania. Możliwość użycia kabli wraz z blokowanym lub nieblokowanym w płycie oczkiem na kabel. Płyty posiadają 10, 12 i 14 otworów w trzonie- otwory blokowane i kompresyjne; dodatkowo na obu końcach płyty otwory pod urządzenie kompresyjne. Płyty w długościach odpowiednio 210, 249 i 289 mm.</t>
  </si>
  <si>
    <t xml:space="preserve"> Płyty proste wąskie do trzonu kości piszczelowej i ramiennej. W trzonie otwory  na śruby korowe o średnicy 3.5 mm oraz korowe  4.0 mmi korowe 5.0 i śruby okołoprotezowe 5.0 jednokortykalne. Śruby 4.0 i 5.0 z możliwością angulacji 15 stopni w każdym kierunku (możliwość uzyskania stabilności kątowej każdej śruby za pomocą blokowanej zaślepki o średnicy 8.0 mm po uzyskaniu kompresji odłamów za pomocą śruby korowej). Możliwość dodatkowego odsunięcia płyty od kości za pomocą spacerów o długości 1, 2 lub 3 mm oraz użycia zaślepek do nieużywanych otworów. Zaślepki blokowane o średnicy 8.0 mm wkręcane za pomocą śrubokręta dynamometrycznego 4 lub 6 Nm zmniejszającego siłę dokręcania. Możliwość użycia kabli wraz z blokowanym lub nieblokowanym w płycie oczkiem na kabel.  Płyty posiadają 8, 10, 12 i 14, 16 i 18 otworów w trzonie- otwory blokowane i kompresyjne; dodatkowo na obu końcach płyty otwory pod urządzenie kompresyjne. Płyty w długościach odpowiednio118, 146, 174, 202, 230 i 258 mm.</t>
  </si>
  <si>
    <t xml:space="preserve">Płytka hakowa do dalszej nasady kości strzałkowej/ bliższej nasady kości łokciowej, o kształcie zmniejszającym kontakt z kością, blokująco – kompresyjna, uniwersalna. Na trzonie płytki otwory dwufunkcyjne nie wymagające zaślepek/przejściówek, blokująco – kompresyjne z możliwością zastosowania śrub blokowanych lub korowych 3.5/3.5. W głowie płytki otwór umożliwiający wprowadzanie wkrętów korowych pod różnymi kątami, w różnych kierunkach. Płytka posiada haki umożliwiające zakotwiczenie. Otwory blokowane z gwintem stożkowym. Śruby blokowane wkręcane za pomocą śrubokręta dynamometrycznego 1,5Nm. Koniec części trzonowej płytki odpowiednio wyprofilowany do wprowadzania płytki metodą minimalnego cięcia. Długość 62mm. </t>
  </si>
  <si>
    <t>Płytka anatomiczna o kształcie zmniejszającym kontakt z kością blokująco-kompresyjna do złamań trzonu oraz bocznej części obojczyka, górno-przednia z boczną stabilizacją. W głowie płytki zagęszczone otwory blokowane prowadzące śruby pod różnymi kątami - w różnych kierunkach. Głowa płyty o zmniejszonym profilu i kształcie dopasowanym do anatomii-część boczna obojczyka z otworami pod śruby blokowane 2,4/2,7mm i korowe 2,7mm. Na trzonie płyty otwory dwufunkcyjne nie wymagające zaślepek/przejściówek, blokująco – kompresyjne z możliwością zastosowania śrub blokowanych lub korowych 3,5/3,5mm. Otwory blokowane z gwintem stożkowym. Koniec części trzonowej płytki odpowiednio wyprofilowany do wprowadzania płytki metodą minimalnego cięcia. Płytka posiada 2 otwory do wstępnej stabilizacji drutami Kirschnera. Śruby blokowane wkręcane za pomocą śrubokręta dynamometrycznego 0,8 i 1,5Nm. Dł. od 69 do 135mm, ilość otworów od 3 do 8 na trzonie i 6 otworów w głowie płytki. Płytki prawe i lewe.</t>
  </si>
  <si>
    <r>
      <rPr>
        <b/>
        <sz val="11"/>
        <color theme="1"/>
        <rFont val="Arial Narrow"/>
        <family val="2"/>
        <charset val="238"/>
      </rPr>
      <t>Śruby kaniulowane gwintowane,  częściowo gwintowane 3,5 - 7,0 mm</t>
    </r>
    <r>
      <rPr>
        <sz val="11"/>
        <color theme="1"/>
        <rFont val="Arial Narrow"/>
        <family val="2"/>
        <charset val="238"/>
      </rPr>
      <t xml:space="preserve">, </t>
    </r>
  </si>
  <si>
    <t>Płytka rekonstrukcyjna anatomiczna, o kształcie zmniejszającym kontakt z kością blokująco - kompresyjna do bliższej nasady kości łokciowej (wyrostek łokciowy), prawa i lewa. Na trzonie płytki otwory dwufunkcyjne nie wymagające zaślepek / przejściówek, blokująco – kompresyjne z możliwością zastosowania śrub blokowanych lub korowych 3,5/3,5 mm oraz otwór umożliwiający wstępną stabilizację drutem Kirschnera. Możliwość kształtowania płytki w części trzonowej dzięki podcięciom z boku i od spodu płytki. W głowie płytki otwory prowadzące śruby pod różnymi kątami – w różnych kierunkach oraz 7 otworów umożliwiających wstępną stabilizację drutami Kirschnera. Otwory blokowane z gwintem stożkowym. Śruby blokowane wkręcane za pomocą śrubokręta dynamometrycznego 1,5Nm. Koniec części trzonowej płytki odpowiednio wyprofilowany do wprowadzania płytki metodą minimalnego cięcia. Długość od 86mm do 216mm, od 2 do 12 otworów w części trzonowej i 8 otworów w głowie płytki.</t>
  </si>
  <si>
    <t>Nieodpłatne użyczenie zestawu  narzędzi na czas trwania umowy - zadania 11, 13, 14, 15, 16, 17  (instrumentarium),napędu - wiertarka piła,  szkolenie personelu lekarskiego i instrumentariuszek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</si>
</sst>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0.00\ &quot;zł&quot;;[Red]\-#,##0.00\ &quot;zł&quot;"/>
    <numFmt numFmtId="44" formatCode="_-* #,##0.00\ &quot;zł&quot;_-;\-* #,##0.00\ &quot;zł&quot;_-;_-* &quot;-&quot;??\ &quot;zł&quot;_-;_-@_-"/>
    <numFmt numFmtId="164" formatCode="#,##0.00\ &quot;zł&quot;"/>
    <numFmt numFmtId="165" formatCode="00\-000"/>
    <numFmt numFmtId="166" formatCode="#,##0.00&quot; zł&quot;"/>
    <numFmt numFmtId="167" formatCode="#,##0\ &quot;zł&quot;"/>
  </numFmts>
  <fonts count="40" x14ac:knownFonts="1">
    <font>
      <sz val="11"/>
      <color theme="1"/>
      <name val="Calibri"/>
      <family val="2"/>
      <charset val="238"/>
      <scheme val="minor"/>
    </font>
    <font>
      <sz val="10"/>
      <name val="Arial"/>
      <family val="2"/>
      <charset val="238"/>
    </font>
    <font>
      <sz val="9"/>
      <name val="Arial Narrow"/>
      <family val="2"/>
      <charset val="238"/>
    </font>
    <font>
      <b/>
      <sz val="9"/>
      <name val="Arial Narrow"/>
      <family val="2"/>
      <charset val="238"/>
    </font>
    <font>
      <sz val="9"/>
      <color theme="1"/>
      <name val="Arial Narrow"/>
      <family val="2"/>
      <charset val="238"/>
    </font>
    <font>
      <b/>
      <sz val="9"/>
      <color theme="1"/>
      <name val="Arial Narrow"/>
      <family val="2"/>
      <charset val="238"/>
    </font>
    <font>
      <sz val="11"/>
      <color rgb="FF000000"/>
      <name val="Calibri"/>
      <family val="2"/>
      <charset val="238"/>
    </font>
    <font>
      <sz val="11"/>
      <color theme="1"/>
      <name val="Arial Narrow"/>
      <family val="2"/>
      <charset val="238"/>
    </font>
    <font>
      <sz val="10"/>
      <name val="Arial Narrow"/>
      <family val="2"/>
      <charset val="238"/>
    </font>
    <font>
      <b/>
      <sz val="11"/>
      <color theme="1"/>
      <name val="Arial Narrow"/>
      <family val="2"/>
      <charset val="238"/>
    </font>
    <font>
      <sz val="10"/>
      <color theme="1"/>
      <name val="Arial Narrow"/>
      <family val="2"/>
      <charset val="238"/>
    </font>
    <font>
      <b/>
      <sz val="12"/>
      <color theme="1"/>
      <name val="Arial Narrow"/>
      <family val="2"/>
      <charset val="238"/>
    </font>
    <font>
      <b/>
      <sz val="10"/>
      <name val="Arial Narrow"/>
      <family val="2"/>
      <charset val="238"/>
    </font>
    <font>
      <sz val="10"/>
      <color theme="1"/>
      <name val="Calibri"/>
      <family val="2"/>
      <charset val="238"/>
      <scheme val="minor"/>
    </font>
    <font>
      <b/>
      <sz val="10"/>
      <name val="Arial"/>
      <family val="2"/>
      <charset val="238"/>
    </font>
    <font>
      <sz val="11"/>
      <color theme="1"/>
      <name val="Calibri"/>
      <family val="2"/>
      <scheme val="minor"/>
    </font>
    <font>
      <b/>
      <sz val="12"/>
      <name val="Arial Narrow"/>
      <family val="2"/>
      <charset val="238"/>
    </font>
    <font>
      <sz val="12"/>
      <color theme="1"/>
      <name val="Arial Narrow"/>
      <family val="2"/>
      <charset val="238"/>
    </font>
    <font>
      <sz val="10"/>
      <name val="Arial CE"/>
      <charset val="238"/>
    </font>
    <font>
      <sz val="11"/>
      <color theme="1"/>
      <name val="Calibri"/>
      <family val="2"/>
      <charset val="238"/>
      <scheme val="minor"/>
    </font>
    <font>
      <b/>
      <sz val="11"/>
      <name val="Arial Narrow"/>
      <family val="2"/>
      <charset val="238"/>
    </font>
    <font>
      <sz val="11"/>
      <name val="Arial Narrow"/>
      <family val="2"/>
      <charset val="238"/>
    </font>
    <font>
      <sz val="11"/>
      <color rgb="FF000000"/>
      <name val="Arial Narrow"/>
      <family val="2"/>
      <charset val="238"/>
    </font>
    <font>
      <i/>
      <sz val="11"/>
      <name val="Arial Narrow"/>
      <family val="2"/>
      <charset val="238"/>
    </font>
    <font>
      <sz val="8"/>
      <name val="Calibri"/>
      <family val="2"/>
      <charset val="238"/>
      <scheme val="minor"/>
    </font>
    <font>
      <b/>
      <i/>
      <sz val="11"/>
      <name val="Arial Narrow"/>
      <family val="2"/>
      <charset val="238"/>
    </font>
    <font>
      <b/>
      <sz val="11"/>
      <color rgb="FF000000"/>
      <name val="Arial Narrow"/>
      <family val="2"/>
      <charset val="238"/>
    </font>
    <font>
      <i/>
      <sz val="10"/>
      <name val="Arial Narrow"/>
      <family val="2"/>
      <charset val="238"/>
    </font>
    <font>
      <b/>
      <sz val="10"/>
      <color theme="1"/>
      <name val="Arial Narrow"/>
      <family val="2"/>
      <charset val="238"/>
    </font>
    <font>
      <sz val="10"/>
      <color rgb="FF000000"/>
      <name val="Arial Narrow"/>
      <family val="2"/>
      <charset val="238"/>
    </font>
    <font>
      <b/>
      <sz val="10"/>
      <color rgb="FF000000"/>
      <name val="Arial Narrow"/>
      <family val="2"/>
      <charset val="238"/>
    </font>
    <font>
      <b/>
      <i/>
      <sz val="10"/>
      <name val="Arial Narrow"/>
      <family val="2"/>
      <charset val="238"/>
    </font>
    <font>
      <sz val="10"/>
      <color rgb="FF2C2F45"/>
      <name val="Arial Narrow"/>
      <family val="2"/>
      <charset val="238"/>
    </font>
    <font>
      <b/>
      <i/>
      <sz val="11"/>
      <color theme="1"/>
      <name val="Arial Narrow"/>
      <family val="2"/>
      <charset val="238"/>
    </font>
    <font>
      <sz val="10"/>
      <name val="Cambria"/>
      <family val="1"/>
      <charset val="238"/>
    </font>
    <font>
      <b/>
      <sz val="10"/>
      <color theme="1"/>
      <name val="Calibri"/>
      <family val="2"/>
      <charset val="238"/>
      <scheme val="minor"/>
    </font>
    <font>
      <sz val="10"/>
      <color rgb="FFFF0000"/>
      <name val="Arial Narrow"/>
      <family val="2"/>
      <charset val="238"/>
    </font>
    <font>
      <sz val="10"/>
      <color theme="1"/>
      <name val="Cambria"/>
      <family val="1"/>
      <charset val="238"/>
    </font>
    <font>
      <sz val="11"/>
      <color indexed="8"/>
      <name val="Arial Narrow"/>
      <family val="2"/>
      <charset val="238"/>
    </font>
    <font>
      <b/>
      <sz val="11"/>
      <color indexed="8"/>
      <name val="Arial Narrow"/>
      <family val="2"/>
      <charset val="238"/>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s>
  <borders count="8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style="thin">
        <color indexed="64"/>
      </bottom>
      <diagonal/>
    </border>
    <border>
      <left style="thin">
        <color indexed="64"/>
      </left>
      <right style="thin">
        <color rgb="FF000000"/>
      </right>
      <top style="thin">
        <color indexed="64"/>
      </top>
      <bottom style="thin">
        <color indexed="64"/>
      </bottom>
      <diagonal/>
    </border>
    <border>
      <left/>
      <right style="thin">
        <color auto="1"/>
      </right>
      <top style="thin">
        <color auto="1"/>
      </top>
      <bottom/>
      <diagonal/>
    </border>
    <border>
      <left/>
      <right style="thin">
        <color auto="1"/>
      </right>
      <top/>
      <bottom style="thin">
        <color auto="1"/>
      </bottom>
      <diagonal/>
    </border>
    <border>
      <left/>
      <right/>
      <top style="thin">
        <color indexed="64"/>
      </top>
      <bottom/>
      <diagonal/>
    </border>
    <border>
      <left/>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8"/>
      </left>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auto="1"/>
      </right>
      <top style="thin">
        <color auto="1"/>
      </top>
      <bottom/>
      <diagonal/>
    </border>
    <border>
      <left/>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style="thin">
        <color indexed="64"/>
      </right>
      <top style="thin">
        <color indexed="64"/>
      </top>
      <bottom style="medium">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rgb="FF000000"/>
      </top>
      <bottom/>
      <diagonal/>
    </border>
  </borders>
  <cellStyleXfs count="9">
    <xf numFmtId="0" fontId="0" fillId="0" borderId="0"/>
    <xf numFmtId="0" fontId="6" fillId="0" borderId="0"/>
    <xf numFmtId="0" fontId="15" fillId="0" borderId="0"/>
    <xf numFmtId="0" fontId="1" fillId="0" borderId="0" applyNumberFormat="0" applyFont="0" applyFill="0" applyBorder="0" applyAlignment="0" applyProtection="0">
      <alignment vertical="top"/>
    </xf>
    <xf numFmtId="0" fontId="18" fillId="0" borderId="0"/>
    <xf numFmtId="44" fontId="19" fillId="0" borderId="0" applyFont="0" applyFill="0" applyBorder="0" applyAlignment="0" applyProtection="0"/>
    <xf numFmtId="9" fontId="19" fillId="0" borderId="0" applyFont="0" applyFill="0" applyBorder="0" applyAlignment="0" applyProtection="0"/>
    <xf numFmtId="44" fontId="19" fillId="0" borderId="0" applyFont="0" applyFill="0" applyBorder="0" applyAlignment="0" applyProtection="0"/>
    <xf numFmtId="0" fontId="1" fillId="0" borderId="0"/>
  </cellStyleXfs>
  <cellXfs count="827">
    <xf numFmtId="0" fontId="0" fillId="0" borderId="0" xfId="0"/>
    <xf numFmtId="0" fontId="1" fillId="0" borderId="0" xfId="0" applyFont="1" applyAlignment="1">
      <alignmen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3" xfId="0" applyFont="1" applyBorder="1" applyAlignment="1">
      <alignment horizontal="center" vertical="center"/>
    </xf>
    <xf numFmtId="0" fontId="7" fillId="0" borderId="0" xfId="0" applyFont="1" applyAlignment="1">
      <alignment vertical="center"/>
    </xf>
    <xf numFmtId="0" fontId="7" fillId="0" borderId="0" xfId="0" applyFont="1" applyAlignment="1">
      <alignment horizontal="center" vertical="center"/>
    </xf>
    <xf numFmtId="0" fontId="0" fillId="0" borderId="0" xfId="0"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9" fillId="0" borderId="0" xfId="0" applyFont="1" applyAlignment="1">
      <alignment vertical="center"/>
    </xf>
    <xf numFmtId="0" fontId="8" fillId="0" borderId="0" xfId="0" applyFont="1" applyAlignment="1">
      <alignment vertical="center"/>
    </xf>
    <xf numFmtId="0" fontId="10"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49" fontId="17" fillId="0" borderId="3" xfId="0" applyNumberFormat="1"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164" fontId="7" fillId="0" borderId="3" xfId="0" applyNumberFormat="1" applyFont="1" applyBorder="1" applyAlignment="1">
      <alignment horizontal="center" vertical="center"/>
    </xf>
    <xf numFmtId="0" fontId="7" fillId="0" borderId="42" xfId="0" applyFont="1" applyBorder="1" applyAlignment="1">
      <alignment horizontal="center" vertical="center"/>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0" fillId="0" borderId="3" xfId="0" applyFont="1" applyBorder="1" applyAlignment="1">
      <alignment horizontal="center" vertical="center" wrapText="1"/>
    </xf>
    <xf numFmtId="0" fontId="7" fillId="0" borderId="5" xfId="0" applyFont="1" applyBorder="1" applyAlignment="1">
      <alignment horizontal="center" vertical="center"/>
    </xf>
    <xf numFmtId="0" fontId="9" fillId="0" borderId="3" xfId="0" applyFont="1" applyBorder="1" applyAlignment="1">
      <alignment horizontal="justify" vertical="center"/>
    </xf>
    <xf numFmtId="0" fontId="7" fillId="0" borderId="7" xfId="0" applyFont="1" applyBorder="1" applyAlignment="1">
      <alignment horizontal="center" vertical="center"/>
    </xf>
    <xf numFmtId="0" fontId="7" fillId="0" borderId="3" xfId="0" applyFont="1" applyBorder="1" applyAlignment="1">
      <alignment horizontal="justify" vertical="center"/>
    </xf>
    <xf numFmtId="164" fontId="7" fillId="0" borderId="6" xfId="0" applyNumberFormat="1" applyFont="1" applyBorder="1" applyAlignment="1">
      <alignment horizontal="center" vertical="center"/>
    </xf>
    <xf numFmtId="0" fontId="7" fillId="0" borderId="3" xfId="0" applyFont="1" applyBorder="1" applyAlignment="1">
      <alignment vertical="center"/>
    </xf>
    <xf numFmtId="0" fontId="9" fillId="0" borderId="3" xfId="0" applyFont="1" applyBorder="1" applyAlignment="1">
      <alignment vertical="center"/>
    </xf>
    <xf numFmtId="0" fontId="7" fillId="0" borderId="45" xfId="0" applyFont="1" applyBorder="1" applyAlignment="1">
      <alignment horizontal="center" vertical="center"/>
    </xf>
    <xf numFmtId="0" fontId="7" fillId="0" borderId="46" xfId="0" applyFont="1" applyBorder="1" applyAlignment="1">
      <alignment horizontal="center" vertical="center"/>
    </xf>
    <xf numFmtId="0" fontId="7" fillId="2" borderId="3" xfId="0" applyFont="1" applyFill="1" applyBorder="1" applyAlignment="1">
      <alignment horizontal="center" vertical="center"/>
    </xf>
    <xf numFmtId="49" fontId="7" fillId="0" borderId="3" xfId="0" applyNumberFormat="1" applyFont="1" applyBorder="1" applyAlignment="1">
      <alignment horizontal="center" vertical="center"/>
    </xf>
    <xf numFmtId="49" fontId="7" fillId="2" borderId="3" xfId="0" applyNumberFormat="1" applyFont="1" applyFill="1" applyBorder="1" applyAlignment="1">
      <alignment vertical="center"/>
    </xf>
    <xf numFmtId="164" fontId="7" fillId="2" borderId="3" xfId="0" applyNumberFormat="1" applyFont="1" applyFill="1" applyBorder="1" applyAlignment="1">
      <alignment horizontal="center" vertical="center"/>
    </xf>
    <xf numFmtId="9" fontId="7" fillId="2" borderId="3" xfId="0" applyNumberFormat="1" applyFont="1" applyFill="1" applyBorder="1" applyAlignment="1">
      <alignment vertical="center"/>
    </xf>
    <xf numFmtId="0" fontId="21" fillId="0" borderId="39" xfId="0" applyFont="1" applyBorder="1" applyAlignment="1">
      <alignment vertical="center" wrapText="1"/>
    </xf>
    <xf numFmtId="0" fontId="7" fillId="0" borderId="41" xfId="0" applyFont="1" applyBorder="1" applyAlignment="1">
      <alignment horizontal="center" vertical="center"/>
    </xf>
    <xf numFmtId="49" fontId="7" fillId="0" borderId="3" xfId="0" applyNumberFormat="1" applyFont="1" applyBorder="1" applyAlignment="1">
      <alignment vertical="center"/>
    </xf>
    <xf numFmtId="9" fontId="7" fillId="0" borderId="3" xfId="0" applyNumberFormat="1" applyFont="1" applyBorder="1" applyAlignment="1">
      <alignment horizontal="center" vertical="center"/>
    </xf>
    <xf numFmtId="0" fontId="7" fillId="0" borderId="43" xfId="0" applyFont="1" applyBorder="1" applyAlignment="1">
      <alignment horizontal="center" vertical="center"/>
    </xf>
    <xf numFmtId="49" fontId="7" fillId="0" borderId="6" xfId="0" applyNumberFormat="1" applyFont="1" applyBorder="1" applyAlignment="1">
      <alignment vertical="center"/>
    </xf>
    <xf numFmtId="49" fontId="7" fillId="0" borderId="6" xfId="0" applyNumberFormat="1" applyFont="1" applyBorder="1" applyAlignment="1">
      <alignment horizontal="center" vertical="center"/>
    </xf>
    <xf numFmtId="9" fontId="7" fillId="0" borderId="6" xfId="0" applyNumberFormat="1" applyFont="1" applyBorder="1" applyAlignment="1">
      <alignment horizontal="center" vertical="center"/>
    </xf>
    <xf numFmtId="0" fontId="21" fillId="0" borderId="3" xfId="0" applyFont="1" applyBorder="1" applyAlignment="1">
      <alignment horizontal="left" vertical="center" wrapText="1"/>
    </xf>
    <xf numFmtId="0" fontId="7" fillId="0" borderId="3" xfId="0" applyFont="1" applyBorder="1" applyAlignment="1">
      <alignment vertical="center" wrapText="1"/>
    </xf>
    <xf numFmtId="49" fontId="7" fillId="2" borderId="3" xfId="0" applyNumberFormat="1" applyFont="1" applyFill="1" applyBorder="1" applyAlignment="1">
      <alignment horizontal="center" vertical="center"/>
    </xf>
    <xf numFmtId="9" fontId="7" fillId="2" borderId="3" xfId="0" applyNumberFormat="1" applyFont="1" applyFill="1" applyBorder="1" applyAlignment="1">
      <alignment horizontal="center" vertical="center"/>
    </xf>
    <xf numFmtId="0" fontId="7" fillId="2" borderId="0" xfId="0" applyFont="1" applyFill="1" applyAlignment="1">
      <alignment horizontal="center" vertical="center"/>
    </xf>
    <xf numFmtId="49" fontId="7" fillId="0" borderId="30" xfId="0" applyNumberFormat="1" applyFont="1" applyBorder="1" applyAlignment="1">
      <alignment horizontal="center" vertical="center"/>
    </xf>
    <xf numFmtId="164" fontId="9" fillId="0" borderId="16" xfId="0" applyNumberFormat="1" applyFont="1" applyBorder="1" applyAlignment="1">
      <alignment horizontal="center" vertical="center"/>
    </xf>
    <xf numFmtId="0" fontId="17" fillId="0" borderId="0" xfId="0" applyFont="1" applyAlignment="1">
      <alignment vertical="center"/>
    </xf>
    <xf numFmtId="164" fontId="20" fillId="0" borderId="63" xfId="0" applyNumberFormat="1" applyFont="1" applyBorder="1" applyAlignment="1">
      <alignment horizontal="center" vertical="center" wrapText="1"/>
    </xf>
    <xf numFmtId="0" fontId="5" fillId="0" borderId="0" xfId="0" applyFont="1" applyAlignment="1">
      <alignment vertical="center"/>
    </xf>
    <xf numFmtId="0" fontId="7" fillId="0" borderId="3" xfId="0" applyFont="1" applyBorder="1" applyAlignment="1">
      <alignment horizontal="center" vertical="center" wrapText="1"/>
    </xf>
    <xf numFmtId="164" fontId="20" fillId="0" borderId="16" xfId="0" applyNumberFormat="1" applyFont="1" applyBorder="1" applyAlignment="1">
      <alignment horizontal="center" vertical="center" wrapText="1"/>
    </xf>
    <xf numFmtId="0" fontId="7" fillId="0" borderId="30" xfId="0" applyFont="1" applyBorder="1" applyAlignment="1">
      <alignment horizontal="center" vertical="center"/>
    </xf>
    <xf numFmtId="0" fontId="7" fillId="0" borderId="3" xfId="0" applyFont="1" applyBorder="1"/>
    <xf numFmtId="9" fontId="7" fillId="0" borderId="3" xfId="6" applyFont="1" applyBorder="1" applyAlignment="1">
      <alignment horizontal="center" vertical="center"/>
    </xf>
    <xf numFmtId="0" fontId="7" fillId="0" borderId="0" xfId="0" applyFont="1"/>
    <xf numFmtId="9" fontId="7" fillId="0" borderId="0" xfId="6" applyFont="1"/>
    <xf numFmtId="0" fontId="22" fillId="0" borderId="3" xfId="0" applyFont="1" applyBorder="1" applyAlignment="1">
      <alignment horizontal="center" vertical="center" wrapText="1"/>
    </xf>
    <xf numFmtId="0" fontId="22" fillId="2" borderId="3" xfId="0" applyFont="1" applyFill="1" applyBorder="1" applyAlignment="1">
      <alignment horizontal="center" vertical="center" wrapText="1"/>
    </xf>
    <xf numFmtId="0" fontId="21" fillId="0" borderId="3" xfId="0" applyFont="1" applyBorder="1" applyAlignment="1">
      <alignment horizontal="center" vertical="center" wrapText="1"/>
    </xf>
    <xf numFmtId="44" fontId="20" fillId="0" borderId="1" xfId="5" applyFont="1" applyBorder="1" applyAlignment="1">
      <alignment horizontal="center" vertical="center" wrapText="1"/>
    </xf>
    <xf numFmtId="9" fontId="20" fillId="0" borderId="1" xfId="6" applyFont="1" applyBorder="1" applyAlignment="1">
      <alignment horizontal="center" vertical="center" wrapText="1"/>
    </xf>
    <xf numFmtId="0" fontId="20" fillId="0" borderId="1" xfId="5" applyNumberFormat="1" applyFont="1" applyBorder="1" applyAlignment="1">
      <alignment horizontal="center" vertical="center" wrapText="1"/>
    </xf>
    <xf numFmtId="0" fontId="20" fillId="0" borderId="1" xfId="6" applyNumberFormat="1" applyFont="1" applyBorder="1" applyAlignment="1">
      <alignment horizontal="center" vertical="center" wrapText="1"/>
    </xf>
    <xf numFmtId="49" fontId="22" fillId="0" borderId="3" xfId="0" applyNumberFormat="1" applyFont="1" applyBorder="1" applyAlignment="1">
      <alignment horizontal="center" vertical="center" wrapText="1"/>
    </xf>
    <xf numFmtId="164" fontId="21" fillId="0" borderId="1" xfId="0" applyNumberFormat="1" applyFont="1" applyBorder="1" applyAlignment="1">
      <alignment horizontal="center" vertical="center" wrapText="1"/>
    </xf>
    <xf numFmtId="164" fontId="21" fillId="0" borderId="11" xfId="0" applyNumberFormat="1" applyFont="1" applyBorder="1" applyAlignment="1">
      <alignment horizontal="center" vertical="center" wrapText="1"/>
    </xf>
    <xf numFmtId="164" fontId="21" fillId="0" borderId="51" xfId="0" applyNumberFormat="1" applyFont="1" applyBorder="1" applyAlignment="1">
      <alignment horizontal="center" vertical="center" wrapText="1"/>
    </xf>
    <xf numFmtId="164" fontId="21" fillId="0" borderId="3" xfId="0" applyNumberFormat="1" applyFont="1" applyBorder="1" applyAlignment="1">
      <alignment horizontal="center" vertical="center" wrapText="1"/>
    </xf>
    <xf numFmtId="164" fontId="21" fillId="0" borderId="38" xfId="0" applyNumberFormat="1" applyFont="1" applyBorder="1" applyAlignment="1">
      <alignment horizontal="center" vertical="center" wrapText="1"/>
    </xf>
    <xf numFmtId="164" fontId="20" fillId="0" borderId="1" xfId="0" applyNumberFormat="1" applyFont="1" applyBorder="1" applyAlignment="1">
      <alignment horizontal="center" vertical="center" wrapText="1"/>
    </xf>
    <xf numFmtId="44" fontId="7" fillId="0" borderId="3" xfId="5" applyFont="1" applyBorder="1" applyAlignment="1">
      <alignment horizontal="center" vertical="center"/>
    </xf>
    <xf numFmtId="44" fontId="7" fillId="0" borderId="0" xfId="5" applyFont="1" applyBorder="1" applyAlignment="1">
      <alignment horizontal="center" vertical="center"/>
    </xf>
    <xf numFmtId="44" fontId="7" fillId="0" borderId="0" xfId="5" applyFont="1" applyAlignment="1">
      <alignment horizontal="center" vertical="center"/>
    </xf>
    <xf numFmtId="0" fontId="7" fillId="2" borderId="62" xfId="0" applyFont="1" applyFill="1" applyBorder="1" applyAlignment="1">
      <alignment horizontal="center" vertical="center"/>
    </xf>
    <xf numFmtId="0" fontId="4" fillId="2" borderId="64" xfId="0" applyFont="1" applyFill="1" applyBorder="1" applyAlignment="1">
      <alignment vertical="center"/>
    </xf>
    <xf numFmtId="0" fontId="4" fillId="0" borderId="37" xfId="0" applyFont="1" applyBorder="1" applyAlignment="1">
      <alignment horizontal="center" vertical="center"/>
    </xf>
    <xf numFmtId="0" fontId="20" fillId="0" borderId="0" xfId="0" applyFont="1" applyAlignment="1">
      <alignment horizontal="center" vertical="center" wrapText="1"/>
    </xf>
    <xf numFmtId="164" fontId="7" fillId="0" borderId="0" xfId="0" applyNumberFormat="1" applyFont="1" applyAlignment="1">
      <alignment horizontal="center" vertical="center"/>
    </xf>
    <xf numFmtId="0" fontId="7" fillId="0" borderId="0" xfId="0" applyFont="1" applyAlignment="1">
      <alignment horizontal="justify" vertical="center"/>
    </xf>
    <xf numFmtId="49" fontId="7" fillId="0" borderId="0" xfId="0" applyNumberFormat="1" applyFont="1" applyAlignment="1">
      <alignment horizontal="center" vertical="center"/>
    </xf>
    <xf numFmtId="9" fontId="7" fillId="0" borderId="0" xfId="0" applyNumberFormat="1" applyFont="1" applyAlignment="1">
      <alignment horizontal="center" vertical="center"/>
    </xf>
    <xf numFmtId="49" fontId="7" fillId="0" borderId="62" xfId="0" applyNumberFormat="1" applyFont="1" applyBorder="1" applyAlignment="1">
      <alignment horizontal="center" vertical="center"/>
    </xf>
    <xf numFmtId="49" fontId="7" fillId="0" borderId="5" xfId="0" applyNumberFormat="1" applyFont="1" applyBorder="1" applyAlignment="1">
      <alignment horizontal="center" vertical="center"/>
    </xf>
    <xf numFmtId="49" fontId="7" fillId="2" borderId="62" xfId="0" applyNumberFormat="1" applyFont="1" applyFill="1" applyBorder="1" applyAlignment="1">
      <alignment horizontal="center" vertical="center"/>
    </xf>
    <xf numFmtId="164" fontId="7" fillId="2" borderId="62" xfId="0" applyNumberFormat="1" applyFont="1" applyFill="1" applyBorder="1" applyAlignment="1">
      <alignment horizontal="center" vertical="center"/>
    </xf>
    <xf numFmtId="9" fontId="7" fillId="2" borderId="5" xfId="0" applyNumberFormat="1" applyFont="1" applyFill="1" applyBorder="1" applyAlignment="1">
      <alignment horizontal="center" vertical="center"/>
    </xf>
    <xf numFmtId="9" fontId="7" fillId="2" borderId="62" xfId="0" applyNumberFormat="1" applyFont="1" applyFill="1" applyBorder="1" applyAlignment="1">
      <alignment horizontal="center" vertical="center"/>
    </xf>
    <xf numFmtId="0" fontId="16" fillId="0" borderId="17" xfId="0" applyFont="1" applyBorder="1" applyAlignment="1">
      <alignment horizontal="center" vertical="center" wrapText="1"/>
    </xf>
    <xf numFmtId="0" fontId="7" fillId="0" borderId="60" xfId="0" applyFont="1" applyBorder="1" applyAlignment="1">
      <alignment horizontal="center" vertical="center"/>
    </xf>
    <xf numFmtId="0" fontId="12" fillId="2" borderId="67" xfId="0" applyFont="1" applyFill="1" applyBorder="1" applyAlignment="1">
      <alignment horizontal="center" vertical="center" wrapText="1"/>
    </xf>
    <xf numFmtId="0" fontId="7" fillId="0" borderId="66" xfId="0" applyFont="1" applyBorder="1" applyAlignment="1">
      <alignment horizontal="center" vertical="center"/>
    </xf>
    <xf numFmtId="49" fontId="7" fillId="0" borderId="66" xfId="0" applyNumberFormat="1" applyFont="1" applyBorder="1" applyAlignment="1">
      <alignment horizontal="center" vertical="center"/>
    </xf>
    <xf numFmtId="9" fontId="7" fillId="2" borderId="66" xfId="0" applyNumberFormat="1" applyFont="1" applyFill="1" applyBorder="1" applyAlignment="1">
      <alignment horizontal="center" vertical="center"/>
    </xf>
    <xf numFmtId="0" fontId="7" fillId="2" borderId="66" xfId="0" applyFont="1" applyFill="1" applyBorder="1" applyAlignment="1">
      <alignment horizontal="center" vertical="center"/>
    </xf>
    <xf numFmtId="49" fontId="7" fillId="2" borderId="66" xfId="0" applyNumberFormat="1" applyFont="1" applyFill="1" applyBorder="1" applyAlignment="1">
      <alignment horizontal="center" vertical="center"/>
    </xf>
    <xf numFmtId="164" fontId="7" fillId="2" borderId="66" xfId="0" applyNumberFormat="1" applyFont="1" applyFill="1" applyBorder="1" applyAlignment="1">
      <alignment horizontal="center" vertical="center"/>
    </xf>
    <xf numFmtId="0" fontId="0" fillId="0" borderId="3" xfId="0" applyBorder="1" applyAlignment="1">
      <alignment vertical="center"/>
    </xf>
    <xf numFmtId="164" fontId="9" fillId="0" borderId="3" xfId="0" applyNumberFormat="1" applyFont="1" applyBorder="1" applyAlignment="1">
      <alignment horizontal="center" vertical="center"/>
    </xf>
    <xf numFmtId="0" fontId="7" fillId="0" borderId="64" xfId="0" applyFont="1" applyBorder="1" applyAlignment="1">
      <alignment horizontal="center" vertical="center"/>
    </xf>
    <xf numFmtId="0" fontId="7" fillId="0" borderId="48" xfId="0" applyFont="1" applyBorder="1" applyAlignment="1">
      <alignment vertical="center" wrapText="1"/>
    </xf>
    <xf numFmtId="0" fontId="7" fillId="0" borderId="48" xfId="0" applyFont="1" applyBorder="1" applyAlignment="1">
      <alignment horizontal="center" vertical="center"/>
    </xf>
    <xf numFmtId="49" fontId="7" fillId="0" borderId="48" xfId="0" applyNumberFormat="1" applyFont="1" applyBorder="1" applyAlignment="1">
      <alignment horizontal="center" vertical="center"/>
    </xf>
    <xf numFmtId="44" fontId="22" fillId="0" borderId="48" xfId="5" applyFont="1" applyFill="1" applyBorder="1" applyAlignment="1">
      <alignment horizontal="center" vertical="center"/>
    </xf>
    <xf numFmtId="9" fontId="7" fillId="0" borderId="48" xfId="6" applyFont="1" applyFill="1" applyBorder="1" applyAlignment="1">
      <alignment horizontal="center" vertical="center"/>
    </xf>
    <xf numFmtId="164" fontId="7" fillId="0" borderId="48" xfId="0" applyNumberFormat="1" applyFont="1" applyBorder="1" applyAlignment="1">
      <alignment horizontal="center" vertical="center"/>
    </xf>
    <xf numFmtId="0" fontId="7" fillId="2" borderId="61" xfId="0" applyFont="1" applyFill="1" applyBorder="1" applyAlignment="1">
      <alignment horizontal="center" vertical="center"/>
    </xf>
    <xf numFmtId="164" fontId="9" fillId="2" borderId="3" xfId="0" applyNumberFormat="1" applyFont="1" applyFill="1" applyBorder="1" applyAlignment="1">
      <alignment horizontal="center" vertical="center"/>
    </xf>
    <xf numFmtId="49" fontId="7" fillId="0" borderId="54" xfId="0" applyNumberFormat="1" applyFont="1" applyBorder="1" applyAlignment="1">
      <alignment horizontal="center" vertical="center"/>
    </xf>
    <xf numFmtId="49" fontId="7" fillId="0" borderId="7" xfId="0" applyNumberFormat="1" applyFont="1" applyBorder="1" applyAlignment="1">
      <alignment horizontal="center" vertical="center"/>
    </xf>
    <xf numFmtId="164" fontId="7" fillId="0" borderId="54" xfId="0" applyNumberFormat="1" applyFont="1" applyBorder="1" applyAlignment="1">
      <alignment horizontal="center" vertical="center"/>
    </xf>
    <xf numFmtId="164" fontId="7" fillId="0" borderId="1" xfId="0" applyNumberFormat="1" applyFont="1" applyBorder="1" applyAlignment="1">
      <alignment horizontal="center" vertical="center"/>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20" fillId="0" borderId="51" xfId="0" applyFont="1" applyBorder="1" applyAlignment="1">
      <alignment horizontal="center" vertical="center" wrapText="1"/>
    </xf>
    <xf numFmtId="0" fontId="12" fillId="0" borderId="67" xfId="0" applyFont="1" applyBorder="1" applyAlignment="1">
      <alignment horizontal="center" vertical="center" wrapText="1"/>
    </xf>
    <xf numFmtId="44" fontId="7" fillId="0" borderId="0" xfId="5" applyFont="1" applyAlignment="1">
      <alignment vertical="center"/>
    </xf>
    <xf numFmtId="44" fontId="7" fillId="0" borderId="3" xfId="5" applyFont="1" applyBorder="1" applyAlignment="1">
      <alignment vertical="center"/>
    </xf>
    <xf numFmtId="164" fontId="20" fillId="0" borderId="3" xfId="0" applyNumberFormat="1" applyFont="1" applyBorder="1" applyAlignment="1">
      <alignment horizontal="center" vertical="center" wrapText="1"/>
    </xf>
    <xf numFmtId="164" fontId="22" fillId="0" borderId="3" xfId="0" applyNumberFormat="1" applyFont="1" applyBorder="1" applyAlignment="1">
      <alignment horizontal="center" vertical="center" wrapText="1"/>
    </xf>
    <xf numFmtId="0" fontId="21" fillId="0" borderId="3" xfId="0" applyFont="1" applyBorder="1" applyAlignment="1">
      <alignment horizontal="center" vertical="center"/>
    </xf>
    <xf numFmtId="164" fontId="7" fillId="0" borderId="51" xfId="0" applyNumberFormat="1" applyFont="1" applyBorder="1" applyAlignment="1">
      <alignment horizontal="center" vertical="center"/>
    </xf>
    <xf numFmtId="0" fontId="7" fillId="0" borderId="0" xfId="0" applyFont="1" applyAlignment="1">
      <alignment horizontal="center" vertical="center" wrapText="1"/>
    </xf>
    <xf numFmtId="0" fontId="20" fillId="0" borderId="1" xfId="0" applyFont="1" applyBorder="1" applyAlignment="1">
      <alignment horizontal="left" vertical="center" wrapText="1"/>
    </xf>
    <xf numFmtId="0" fontId="7" fillId="0" borderId="3" xfId="0" applyFont="1" applyBorder="1" applyAlignment="1">
      <alignment horizontal="left" vertical="center" wrapText="1"/>
    </xf>
    <xf numFmtId="164" fontId="21" fillId="0" borderId="63" xfId="0" applyNumberFormat="1" applyFont="1" applyBorder="1" applyAlignment="1">
      <alignment horizontal="center" vertical="center" wrapText="1"/>
    </xf>
    <xf numFmtId="0" fontId="21" fillId="0" borderId="54" xfId="0" applyFont="1" applyBorder="1" applyAlignment="1">
      <alignment horizontal="center" vertical="center"/>
    </xf>
    <xf numFmtId="164" fontId="20" fillId="0" borderId="66" xfId="0" applyNumberFormat="1" applyFont="1" applyBorder="1" applyAlignment="1">
      <alignment horizontal="center" vertical="center" wrapText="1"/>
    </xf>
    <xf numFmtId="9" fontId="7" fillId="0" borderId="0" xfId="6" applyFont="1" applyAlignment="1">
      <alignment horizontal="center" vertical="center"/>
    </xf>
    <xf numFmtId="0" fontId="9" fillId="0" borderId="61" xfId="0" applyFont="1" applyBorder="1" applyAlignment="1">
      <alignment horizontal="center" vertical="center" wrapText="1"/>
    </xf>
    <xf numFmtId="44" fontId="7" fillId="0" borderId="54" xfId="5" applyFont="1" applyBorder="1" applyAlignment="1">
      <alignment horizontal="center" vertical="center"/>
    </xf>
    <xf numFmtId="9" fontId="7" fillId="0" borderId="54" xfId="6" applyFont="1" applyBorder="1" applyAlignment="1">
      <alignment horizontal="center" vertical="center"/>
    </xf>
    <xf numFmtId="164" fontId="25" fillId="0" borderId="51" xfId="0" applyNumberFormat="1" applyFont="1" applyBorder="1" applyAlignment="1">
      <alignment horizontal="center" vertical="center" wrapText="1"/>
    </xf>
    <xf numFmtId="44" fontId="7" fillId="0" borderId="0" xfId="5" applyFont="1"/>
    <xf numFmtId="0" fontId="17" fillId="0" borderId="0" xfId="0" applyFont="1"/>
    <xf numFmtId="0" fontId="7" fillId="0" borderId="10" xfId="0" applyFont="1" applyBorder="1"/>
    <xf numFmtId="0" fontId="7" fillId="0" borderId="14" xfId="0" applyFont="1" applyBorder="1"/>
    <xf numFmtId="0" fontId="7" fillId="0" borderId="0" xfId="0" applyFont="1" applyAlignment="1">
      <alignment horizontal="left" vertical="center" wrapText="1"/>
    </xf>
    <xf numFmtId="44" fontId="7" fillId="0" borderId="51" xfId="5" applyFont="1" applyBorder="1" applyAlignment="1">
      <alignment vertical="center"/>
    </xf>
    <xf numFmtId="0" fontId="7" fillId="0" borderId="54" xfId="0" applyFont="1" applyBorder="1" applyAlignment="1">
      <alignment horizontal="center" vertical="center"/>
    </xf>
    <xf numFmtId="49" fontId="7" fillId="0" borderId="1" xfId="0" applyNumberFormat="1" applyFont="1" applyBorder="1" applyAlignment="1">
      <alignment vertical="center"/>
    </xf>
    <xf numFmtId="49" fontId="7" fillId="0" borderId="7" xfId="0" applyNumberFormat="1" applyFont="1" applyBorder="1" applyAlignment="1">
      <alignment vertical="center"/>
    </xf>
    <xf numFmtId="0" fontId="9" fillId="0" borderId="6" xfId="0" applyFont="1" applyBorder="1" applyAlignment="1">
      <alignment vertical="center" wrapText="1"/>
    </xf>
    <xf numFmtId="44" fontId="7" fillId="0" borderId="6" xfId="5" applyFont="1" applyBorder="1" applyAlignment="1">
      <alignment vertical="center"/>
    </xf>
    <xf numFmtId="9" fontId="7" fillId="0" borderId="6" xfId="6" applyFont="1" applyBorder="1" applyAlignment="1">
      <alignment vertical="center"/>
    </xf>
    <xf numFmtId="164" fontId="9" fillId="0" borderId="6" xfId="0" applyNumberFormat="1" applyFont="1" applyBorder="1" applyAlignment="1">
      <alignment vertical="center"/>
    </xf>
    <xf numFmtId="44" fontId="20" fillId="0" borderId="3" xfId="5" applyFont="1" applyBorder="1" applyAlignment="1">
      <alignment horizontal="center" vertical="center" wrapText="1"/>
    </xf>
    <xf numFmtId="44" fontId="22" fillId="0" borderId="3" xfId="5" applyFont="1" applyBorder="1" applyAlignment="1">
      <alignment horizontal="center" vertical="center"/>
    </xf>
    <xf numFmtId="0" fontId="7" fillId="0" borderId="62" xfId="0" applyFont="1" applyBorder="1" applyAlignment="1">
      <alignment horizontal="center" vertical="center"/>
    </xf>
    <xf numFmtId="44" fontId="7" fillId="0" borderId="62" xfId="5" applyFont="1" applyBorder="1" applyAlignment="1">
      <alignment horizontal="center" vertical="center"/>
    </xf>
    <xf numFmtId="9" fontId="7" fillId="0" borderId="62" xfId="6" applyFont="1" applyBorder="1" applyAlignment="1">
      <alignment horizontal="center" vertical="center"/>
    </xf>
    <xf numFmtId="164" fontId="7" fillId="0" borderId="63" xfId="0" applyNumberFormat="1" applyFont="1" applyBorder="1" applyAlignment="1">
      <alignment horizontal="center" vertical="center"/>
    </xf>
    <xf numFmtId="164" fontId="20" fillId="0" borderId="62" xfId="0" applyNumberFormat="1" applyFont="1" applyBorder="1" applyAlignment="1">
      <alignment horizontal="center" vertical="center" wrapText="1"/>
    </xf>
    <xf numFmtId="44" fontId="7" fillId="0" borderId="48" xfId="5" applyFont="1" applyBorder="1" applyAlignment="1">
      <alignment horizontal="center" vertical="center"/>
    </xf>
    <xf numFmtId="9" fontId="7" fillId="0" borderId="48" xfId="0" applyNumberFormat="1" applyFont="1" applyBorder="1" applyAlignment="1">
      <alignment horizontal="center" vertical="center"/>
    </xf>
    <xf numFmtId="0" fontId="7" fillId="0" borderId="30" xfId="0" applyFont="1" applyBorder="1" applyAlignment="1">
      <alignment horizontal="center" vertical="center" wrapText="1"/>
    </xf>
    <xf numFmtId="44" fontId="7" fillId="0" borderId="30" xfId="5" applyFont="1" applyBorder="1" applyAlignment="1">
      <alignment horizontal="center" vertical="center"/>
    </xf>
    <xf numFmtId="9" fontId="7" fillId="0" borderId="30" xfId="6" applyFont="1" applyBorder="1" applyAlignment="1">
      <alignment horizontal="center" vertical="center"/>
    </xf>
    <xf numFmtId="164" fontId="9" fillId="0" borderId="16" xfId="0" applyNumberFormat="1" applyFont="1" applyBorder="1" applyAlignment="1">
      <alignment vertical="center"/>
    </xf>
    <xf numFmtId="49" fontId="7" fillId="0" borderId="3" xfId="0" applyNumberFormat="1" applyFont="1" applyBorder="1" applyAlignment="1">
      <alignment horizontal="center" vertical="center" wrapText="1"/>
    </xf>
    <xf numFmtId="0" fontId="7" fillId="2" borderId="3" xfId="0" applyFont="1" applyFill="1" applyBorder="1" applyAlignment="1">
      <alignment vertical="center" wrapText="1"/>
    </xf>
    <xf numFmtId="44" fontId="22" fillId="2" borderId="3" xfId="5" applyFont="1" applyFill="1" applyBorder="1" applyAlignment="1">
      <alignment horizontal="center" vertical="center"/>
    </xf>
    <xf numFmtId="9" fontId="7" fillId="2" borderId="3" xfId="6" applyFont="1" applyFill="1" applyBorder="1" applyAlignment="1">
      <alignment horizontal="center" vertical="center"/>
    </xf>
    <xf numFmtId="0" fontId="7" fillId="2" borderId="0" xfId="0" applyFont="1" applyFill="1" applyAlignment="1">
      <alignment vertical="center" wrapText="1"/>
    </xf>
    <xf numFmtId="49" fontId="7" fillId="2" borderId="0" xfId="0" applyNumberFormat="1" applyFont="1" applyFill="1" applyAlignment="1">
      <alignment horizontal="center" vertical="center"/>
    </xf>
    <xf numFmtId="164" fontId="7" fillId="2" borderId="0" xfId="0" applyNumberFormat="1" applyFont="1" applyFill="1" applyAlignment="1">
      <alignment horizontal="center" vertical="center"/>
    </xf>
    <xf numFmtId="44" fontId="7" fillId="0" borderId="18" xfId="5" applyFont="1" applyBorder="1" applyAlignment="1">
      <alignment horizontal="center" vertical="center" wrapText="1"/>
    </xf>
    <xf numFmtId="9" fontId="7" fillId="0" borderId="18" xfId="6" applyFont="1" applyBorder="1" applyAlignment="1">
      <alignment horizontal="center" vertical="center" wrapText="1"/>
    </xf>
    <xf numFmtId="9" fontId="7" fillId="0" borderId="0" xfId="6" applyFont="1" applyAlignment="1">
      <alignment vertical="center"/>
    </xf>
    <xf numFmtId="0" fontId="7" fillId="0" borderId="31" xfId="0" applyFont="1" applyBorder="1" applyAlignment="1">
      <alignment horizontal="center" vertical="center" wrapText="1"/>
    </xf>
    <xf numFmtId="44" fontId="7" fillId="0" borderId="3" xfId="5" applyFont="1" applyFill="1" applyBorder="1" applyAlignment="1">
      <alignment horizontal="center" vertical="center"/>
    </xf>
    <xf numFmtId="9" fontId="7" fillId="0" borderId="3" xfId="6" applyFont="1" applyFill="1" applyBorder="1" applyAlignment="1">
      <alignment horizontal="center" vertical="center"/>
    </xf>
    <xf numFmtId="0" fontId="21" fillId="0" borderId="51" xfId="0" applyFont="1" applyBorder="1" applyAlignment="1">
      <alignment horizontal="center" vertical="center" wrapText="1"/>
    </xf>
    <xf numFmtId="0" fontId="21" fillId="0" borderId="52" xfId="0" applyFont="1" applyBorder="1" applyAlignment="1">
      <alignment horizontal="center" vertical="center" wrapText="1"/>
    </xf>
    <xf numFmtId="164" fontId="21" fillId="0" borderId="62" xfId="0" applyNumberFormat="1" applyFont="1" applyBorder="1" applyAlignment="1">
      <alignment horizontal="center" vertical="center" wrapText="1"/>
    </xf>
    <xf numFmtId="0" fontId="9" fillId="0" borderId="56" xfId="0" applyFont="1" applyBorder="1" applyAlignment="1">
      <alignment horizontal="center" vertical="center" wrapText="1"/>
    </xf>
    <xf numFmtId="0" fontId="20" fillId="0" borderId="56" xfId="0" applyFont="1" applyBorder="1" applyAlignment="1">
      <alignment horizontal="center" vertical="center" wrapText="1"/>
    </xf>
    <xf numFmtId="0" fontId="9" fillId="0" borderId="56" xfId="0" applyFont="1" applyBorder="1"/>
    <xf numFmtId="44" fontId="9" fillId="0" borderId="56" xfId="5" applyFont="1" applyBorder="1" applyAlignment="1">
      <alignment horizontal="center" vertical="center"/>
    </xf>
    <xf numFmtId="9" fontId="9" fillId="0" borderId="56" xfId="6" applyFont="1" applyBorder="1" applyAlignment="1">
      <alignment horizontal="center" vertical="center"/>
    </xf>
    <xf numFmtId="0" fontId="9" fillId="0" borderId="61" xfId="0" applyFont="1" applyBorder="1"/>
    <xf numFmtId="164" fontId="9" fillId="0" borderId="19" xfId="0" applyNumberFormat="1" applyFont="1" applyBorder="1" applyAlignment="1">
      <alignment horizontal="center" vertical="center"/>
    </xf>
    <xf numFmtId="0" fontId="21" fillId="2" borderId="3" xfId="0" applyFont="1" applyFill="1" applyBorder="1" applyAlignment="1">
      <alignment vertical="center" wrapText="1"/>
    </xf>
    <xf numFmtId="9" fontId="7" fillId="0" borderId="62" xfId="6" applyFont="1" applyFill="1" applyBorder="1" applyAlignment="1">
      <alignment horizontal="center" vertical="center"/>
    </xf>
    <xf numFmtId="164" fontId="9" fillId="0" borderId="22" xfId="0" applyNumberFormat="1" applyFont="1" applyBorder="1" applyAlignment="1">
      <alignment horizontal="center" vertical="center"/>
    </xf>
    <xf numFmtId="0" fontId="7" fillId="2" borderId="15" xfId="0" applyFont="1" applyFill="1" applyBorder="1" applyAlignment="1">
      <alignment vertical="center"/>
    </xf>
    <xf numFmtId="0" fontId="7" fillId="2" borderId="0" xfId="0" applyFont="1" applyFill="1" applyAlignment="1">
      <alignment vertical="center"/>
    </xf>
    <xf numFmtId="44" fontId="7" fillId="2" borderId="0" xfId="5" applyFont="1" applyFill="1" applyAlignment="1">
      <alignment vertical="center"/>
    </xf>
    <xf numFmtId="164" fontId="9" fillId="2" borderId="16" xfId="0" applyNumberFormat="1" applyFont="1" applyFill="1" applyBorder="1" applyAlignment="1">
      <alignment horizontal="center" vertical="center"/>
    </xf>
    <xf numFmtId="164" fontId="9" fillId="2" borderId="19" xfId="0" applyNumberFormat="1" applyFont="1" applyFill="1" applyBorder="1" applyAlignment="1">
      <alignment horizontal="center" vertical="center"/>
    </xf>
    <xf numFmtId="44" fontId="21" fillId="0" borderId="3" xfId="5" applyFont="1" applyFill="1" applyBorder="1" applyAlignment="1">
      <alignment horizontal="center" vertical="center" wrapText="1"/>
    </xf>
    <xf numFmtId="44" fontId="22" fillId="0" borderId="3" xfId="5" applyFont="1" applyFill="1" applyBorder="1" applyAlignment="1">
      <alignment horizontal="center" vertical="center"/>
    </xf>
    <xf numFmtId="164" fontId="9" fillId="0" borderId="17" xfId="0" applyNumberFormat="1" applyFont="1" applyBorder="1" applyAlignment="1">
      <alignment horizontal="center" vertical="center"/>
    </xf>
    <xf numFmtId="0" fontId="7" fillId="0" borderId="3" xfId="0" applyFont="1" applyBorder="1" applyAlignment="1">
      <alignment horizontal="center" wrapText="1"/>
    </xf>
    <xf numFmtId="0" fontId="7" fillId="2" borderId="6" xfId="0" applyFont="1" applyFill="1" applyBorder="1" applyAlignment="1">
      <alignment horizontal="center" vertical="center"/>
    </xf>
    <xf numFmtId="0" fontId="7" fillId="2" borderId="6" xfId="0" applyFont="1" applyFill="1" applyBorder="1" applyAlignment="1">
      <alignment vertical="center" wrapText="1"/>
    </xf>
    <xf numFmtId="49" fontId="7" fillId="2" borderId="6" xfId="0" applyNumberFormat="1" applyFont="1" applyFill="1" applyBorder="1" applyAlignment="1">
      <alignment horizontal="center" vertical="center"/>
    </xf>
    <xf numFmtId="44" fontId="7" fillId="2" borderId="6" xfId="5" applyFont="1" applyFill="1" applyBorder="1" applyAlignment="1">
      <alignment horizontal="center" vertical="center"/>
    </xf>
    <xf numFmtId="9" fontId="7" fillId="2" borderId="6" xfId="6" applyFont="1" applyFill="1" applyBorder="1" applyAlignment="1">
      <alignment horizontal="center" vertical="center"/>
    </xf>
    <xf numFmtId="164" fontId="7" fillId="2" borderId="1" xfId="0" applyNumberFormat="1" applyFont="1" applyFill="1" applyBorder="1" applyAlignment="1">
      <alignment horizontal="center" vertical="center"/>
    </xf>
    <xf numFmtId="164" fontId="7" fillId="2" borderId="17" xfId="0" applyNumberFormat="1" applyFont="1" applyFill="1" applyBorder="1" applyAlignment="1">
      <alignment horizontal="center" vertical="center"/>
    </xf>
    <xf numFmtId="164" fontId="7" fillId="2" borderId="16" xfId="0" applyNumberFormat="1" applyFont="1" applyFill="1" applyBorder="1" applyAlignment="1">
      <alignment horizontal="center" vertical="center"/>
    </xf>
    <xf numFmtId="44" fontId="7" fillId="2" borderId="3" xfId="5" applyFont="1" applyFill="1" applyBorder="1" applyAlignment="1">
      <alignment horizontal="center" vertical="center"/>
    </xf>
    <xf numFmtId="44" fontId="21" fillId="0" borderId="3" xfId="5" applyFont="1" applyBorder="1" applyAlignment="1">
      <alignment horizontal="center" vertical="center" wrapText="1"/>
    </xf>
    <xf numFmtId="9" fontId="20" fillId="0" borderId="3" xfId="6" applyFont="1" applyBorder="1" applyAlignment="1">
      <alignment horizontal="center" vertical="center" wrapText="1"/>
    </xf>
    <xf numFmtId="44" fontId="7" fillId="0" borderId="66" xfId="5" applyFont="1" applyBorder="1" applyAlignment="1">
      <alignment horizontal="center" vertical="center"/>
    </xf>
    <xf numFmtId="164" fontId="7" fillId="2" borderId="5" xfId="0" applyNumberFormat="1" applyFont="1" applyFill="1" applyBorder="1" applyAlignment="1">
      <alignment horizontal="center" vertical="center"/>
    </xf>
    <xf numFmtId="164" fontId="9" fillId="2" borderId="17" xfId="0" applyNumberFormat="1" applyFont="1" applyFill="1" applyBorder="1" applyAlignment="1">
      <alignment horizontal="center" vertical="center"/>
    </xf>
    <xf numFmtId="44" fontId="22" fillId="2" borderId="0" xfId="5" applyFont="1" applyFill="1" applyBorder="1" applyAlignment="1">
      <alignment horizontal="center" vertical="center"/>
    </xf>
    <xf numFmtId="9" fontId="7" fillId="2" borderId="0" xfId="6" applyFont="1" applyFill="1" applyBorder="1" applyAlignment="1">
      <alignment horizontal="center" vertical="center"/>
    </xf>
    <xf numFmtId="44" fontId="7" fillId="0" borderId="31" xfId="5" applyFont="1" applyBorder="1" applyAlignment="1">
      <alignment horizontal="center" vertical="center" wrapText="1"/>
    </xf>
    <xf numFmtId="164" fontId="20" fillId="0" borderId="31" xfId="0" applyNumberFormat="1" applyFont="1" applyBorder="1" applyAlignment="1">
      <alignment horizontal="center" vertical="center" wrapText="1"/>
    </xf>
    <xf numFmtId="164" fontId="20" fillId="0" borderId="57" xfId="0" applyNumberFormat="1" applyFont="1" applyBorder="1" applyAlignment="1">
      <alignment horizontal="center" vertical="center" wrapText="1"/>
    </xf>
    <xf numFmtId="0" fontId="22" fillId="2" borderId="37" xfId="0" applyFont="1" applyFill="1" applyBorder="1" applyAlignment="1">
      <alignment vertical="center" wrapText="1"/>
    </xf>
    <xf numFmtId="0" fontId="22" fillId="2" borderId="37" xfId="0" applyFont="1" applyFill="1" applyBorder="1" applyAlignment="1">
      <alignment horizontal="center" vertical="center" wrapText="1"/>
    </xf>
    <xf numFmtId="0" fontId="22" fillId="2" borderId="38" xfId="0" applyFont="1" applyFill="1" applyBorder="1" applyAlignment="1">
      <alignment horizontal="center" vertical="center" wrapText="1"/>
    </xf>
    <xf numFmtId="49" fontId="7" fillId="0" borderId="37" xfId="0" applyNumberFormat="1" applyFont="1" applyBorder="1" applyAlignment="1">
      <alignment horizontal="center" vertical="center"/>
    </xf>
    <xf numFmtId="44" fontId="7" fillId="0" borderId="37" xfId="5" applyFont="1" applyBorder="1" applyAlignment="1">
      <alignment horizontal="center" vertical="center"/>
    </xf>
    <xf numFmtId="0" fontId="7" fillId="0" borderId="69" xfId="0" applyFont="1" applyBorder="1" applyAlignment="1">
      <alignment horizontal="center" vertical="center" wrapText="1"/>
    </xf>
    <xf numFmtId="44" fontId="7" fillId="0" borderId="3" xfId="5" applyFont="1" applyBorder="1" applyAlignment="1">
      <alignment horizontal="center" vertical="center" wrapText="1"/>
    </xf>
    <xf numFmtId="164" fontId="7" fillId="0" borderId="15" xfId="0" applyNumberFormat="1" applyFont="1" applyBorder="1" applyAlignment="1">
      <alignment horizontal="center" vertical="center"/>
    </xf>
    <xf numFmtId="164" fontId="9" fillId="0" borderId="23" xfId="0" applyNumberFormat="1" applyFont="1" applyBorder="1" applyAlignment="1">
      <alignment horizontal="center" vertical="center"/>
    </xf>
    <xf numFmtId="9" fontId="7" fillId="0" borderId="62" xfId="0" applyNumberFormat="1" applyFont="1" applyBorder="1" applyAlignment="1">
      <alignment horizontal="center" vertical="center"/>
    </xf>
    <xf numFmtId="49" fontId="7" fillId="0" borderId="48" xfId="0" applyNumberFormat="1" applyFont="1" applyBorder="1" applyAlignment="1">
      <alignment horizontal="center" vertical="center" wrapText="1"/>
    </xf>
    <xf numFmtId="44" fontId="7" fillId="0" borderId="48" xfId="5" applyFont="1" applyFill="1" applyBorder="1" applyAlignment="1">
      <alignment horizontal="center" vertical="center"/>
    </xf>
    <xf numFmtId="0" fontId="7" fillId="2" borderId="0" xfId="0" applyFont="1" applyFill="1" applyAlignment="1">
      <alignment horizontal="center" vertical="center" wrapText="1"/>
    </xf>
    <xf numFmtId="9" fontId="7" fillId="0" borderId="0" xfId="6" applyFont="1" applyBorder="1" applyAlignment="1">
      <alignment horizontal="center" vertical="center"/>
    </xf>
    <xf numFmtId="164" fontId="7" fillId="0" borderId="0" xfId="0" applyNumberFormat="1" applyFont="1"/>
    <xf numFmtId="0" fontId="7" fillId="0" borderId="51" xfId="0" applyFont="1" applyBorder="1" applyAlignment="1">
      <alignment horizontal="center" vertical="center"/>
    </xf>
    <xf numFmtId="9" fontId="20" fillId="0" borderId="1" xfId="6" applyFont="1" applyFill="1" applyBorder="1" applyAlignment="1">
      <alignment horizontal="center" vertical="center" wrapText="1"/>
    </xf>
    <xf numFmtId="0" fontId="21" fillId="0" borderId="1" xfId="5" applyNumberFormat="1" applyFont="1" applyBorder="1" applyAlignment="1">
      <alignment horizontal="center" vertical="center" wrapText="1"/>
    </xf>
    <xf numFmtId="44" fontId="20" fillId="0" borderId="1" xfId="5" applyFont="1" applyFill="1" applyBorder="1" applyAlignment="1">
      <alignment horizontal="center" vertical="center" wrapText="1"/>
    </xf>
    <xf numFmtId="44" fontId="20" fillId="0" borderId="51" xfId="5" applyFont="1" applyFill="1" applyBorder="1" applyAlignment="1">
      <alignment horizontal="center" vertical="center" wrapText="1"/>
    </xf>
    <xf numFmtId="9" fontId="20" fillId="0" borderId="51" xfId="6" applyFont="1" applyFill="1" applyBorder="1" applyAlignment="1">
      <alignment horizontal="center" vertical="center" wrapText="1"/>
    </xf>
    <xf numFmtId="44" fontId="20" fillId="0" borderId="3" xfId="5" applyFont="1" applyFill="1" applyBorder="1" applyAlignment="1">
      <alignment horizontal="center" vertical="center" wrapText="1"/>
    </xf>
    <xf numFmtId="0" fontId="20" fillId="0" borderId="51" xfId="5" applyNumberFormat="1" applyFont="1" applyFill="1" applyBorder="1" applyAlignment="1">
      <alignment horizontal="center" vertical="center" wrapText="1"/>
    </xf>
    <xf numFmtId="0" fontId="20" fillId="0" borderId="51" xfId="6" applyNumberFormat="1" applyFont="1" applyFill="1" applyBorder="1" applyAlignment="1">
      <alignment horizontal="center" vertical="center" wrapText="1"/>
    </xf>
    <xf numFmtId="0" fontId="20" fillId="0" borderId="3" xfId="5" applyNumberFormat="1" applyFont="1" applyFill="1" applyBorder="1" applyAlignment="1">
      <alignment horizontal="center" vertical="center" wrapText="1"/>
    </xf>
    <xf numFmtId="164" fontId="7" fillId="0" borderId="62" xfId="0" applyNumberFormat="1" applyFont="1" applyBorder="1" applyAlignment="1">
      <alignment horizontal="center" vertical="center"/>
    </xf>
    <xf numFmtId="164" fontId="7" fillId="0" borderId="69" xfId="0" applyNumberFormat="1" applyFont="1" applyBorder="1" applyAlignment="1">
      <alignment horizontal="center" vertical="center"/>
    </xf>
    <xf numFmtId="164" fontId="7" fillId="0" borderId="66" xfId="0" applyNumberFormat="1" applyFont="1" applyBorder="1" applyAlignment="1">
      <alignment horizontal="center" vertical="center"/>
    </xf>
    <xf numFmtId="44" fontId="7" fillId="0" borderId="0" xfId="5" applyFont="1" applyFill="1" applyAlignment="1">
      <alignment vertical="center"/>
    </xf>
    <xf numFmtId="9" fontId="7" fillId="0" borderId="0" xfId="6" applyFont="1" applyFill="1" applyAlignment="1">
      <alignment vertical="center"/>
    </xf>
    <xf numFmtId="0" fontId="9" fillId="0" borderId="0" xfId="0" applyFont="1" applyAlignment="1">
      <alignment horizontal="center" vertical="center"/>
    </xf>
    <xf numFmtId="0" fontId="17" fillId="0" borderId="3" xfId="0" applyFont="1" applyBorder="1" applyAlignment="1">
      <alignment horizontal="center" vertical="center"/>
    </xf>
    <xf numFmtId="0" fontId="20" fillId="0" borderId="10" xfId="0" applyFont="1" applyBorder="1" applyAlignment="1">
      <alignment horizontal="left" vertical="center" wrapText="1"/>
    </xf>
    <xf numFmtId="0" fontId="12" fillId="0" borderId="3" xfId="0" applyFont="1" applyBorder="1" applyAlignment="1">
      <alignment horizontal="center" vertical="center" wrapText="1"/>
    </xf>
    <xf numFmtId="0" fontId="21" fillId="0" borderId="61" xfId="0" applyFont="1" applyBorder="1" applyAlignment="1">
      <alignment horizontal="left" vertical="center" wrapText="1"/>
    </xf>
    <xf numFmtId="0" fontId="7" fillId="0" borderId="66" xfId="0" applyFont="1" applyBorder="1" applyAlignment="1">
      <alignment vertical="center" wrapText="1"/>
    </xf>
    <xf numFmtId="9" fontId="7" fillId="0" borderId="66" xfId="6" applyFont="1" applyBorder="1" applyAlignment="1">
      <alignment horizontal="center" vertical="center"/>
    </xf>
    <xf numFmtId="165" fontId="7" fillId="0" borderId="0" xfId="0" applyNumberFormat="1" applyFont="1" applyAlignment="1">
      <alignment horizontal="center" vertical="center"/>
    </xf>
    <xf numFmtId="44" fontId="22" fillId="0" borderId="0" xfId="5" applyFont="1" applyBorder="1" applyAlignment="1">
      <alignment horizontal="center" vertical="center"/>
    </xf>
    <xf numFmtId="0" fontId="7" fillId="0" borderId="0" xfId="0" applyFont="1" applyAlignment="1">
      <alignment vertical="center" wrapText="1"/>
    </xf>
    <xf numFmtId="164" fontId="20" fillId="0" borderId="72" xfId="0" applyNumberFormat="1" applyFont="1" applyBorder="1" applyAlignment="1">
      <alignment horizontal="center" vertical="center" wrapText="1"/>
    </xf>
    <xf numFmtId="164" fontId="20" fillId="0" borderId="58" xfId="0" applyNumberFormat="1" applyFont="1" applyBorder="1" applyAlignment="1">
      <alignment horizontal="center" vertical="center" wrapText="1"/>
    </xf>
    <xf numFmtId="49" fontId="9" fillId="0" borderId="3" xfId="0" applyNumberFormat="1" applyFont="1" applyBorder="1" applyAlignment="1">
      <alignment horizontal="left" vertical="center"/>
    </xf>
    <xf numFmtId="0" fontId="4" fillId="2" borderId="3" xfId="0" applyFont="1" applyFill="1" applyBorder="1" applyAlignment="1">
      <alignment horizontal="center" vertical="center"/>
    </xf>
    <xf numFmtId="0" fontId="7" fillId="0" borderId="49" xfId="0" applyFont="1" applyBorder="1" applyAlignment="1">
      <alignment horizontal="left" vertical="center" wrapText="1"/>
    </xf>
    <xf numFmtId="0" fontId="7" fillId="0" borderId="50" xfId="0" applyFont="1" applyBorder="1" applyAlignment="1">
      <alignment horizontal="left" vertical="center" wrapText="1"/>
    </xf>
    <xf numFmtId="0" fontId="21" fillId="2" borderId="54" xfId="0" applyFont="1" applyFill="1" applyBorder="1" applyAlignment="1">
      <alignment vertical="center" wrapText="1"/>
    </xf>
    <xf numFmtId="49" fontId="7" fillId="0" borderId="15" xfId="0" applyNumberFormat="1" applyFont="1" applyBorder="1" applyAlignment="1">
      <alignment vertical="center"/>
    </xf>
    <xf numFmtId="49" fontId="7" fillId="0" borderId="54" xfId="0" applyNumberFormat="1" applyFont="1" applyBorder="1" applyAlignment="1">
      <alignment vertical="center"/>
    </xf>
    <xf numFmtId="44" fontId="7" fillId="0" borderId="7" xfId="5" applyFont="1" applyFill="1" applyBorder="1" applyAlignment="1">
      <alignment horizontal="center" vertical="center"/>
    </xf>
    <xf numFmtId="9" fontId="7" fillId="0" borderId="7" xfId="6" applyFont="1" applyFill="1" applyBorder="1" applyAlignment="1">
      <alignment horizontal="center" vertical="center"/>
    </xf>
    <xf numFmtId="164" fontId="9" fillId="0" borderId="72" xfId="0" applyNumberFormat="1" applyFont="1" applyBorder="1" applyAlignment="1">
      <alignment horizontal="center" vertical="center"/>
    </xf>
    <xf numFmtId="164" fontId="9" fillId="2" borderId="21" xfId="0" applyNumberFormat="1" applyFont="1" applyFill="1" applyBorder="1" applyAlignment="1">
      <alignment horizontal="center" vertical="center"/>
    </xf>
    <xf numFmtId="164" fontId="9" fillId="2" borderId="57" xfId="0" applyNumberFormat="1" applyFont="1" applyFill="1" applyBorder="1" applyAlignment="1">
      <alignment horizontal="center" vertical="center"/>
    </xf>
    <xf numFmtId="0" fontId="21" fillId="0" borderId="3" xfId="0" applyFont="1" applyBorder="1" applyAlignment="1">
      <alignment horizontal="left" vertical="center"/>
    </xf>
    <xf numFmtId="0" fontId="7" fillId="2" borderId="3" xfId="0" applyFont="1" applyFill="1" applyBorder="1" applyAlignment="1">
      <alignment horizontal="left" vertical="center" wrapText="1"/>
    </xf>
    <xf numFmtId="0" fontId="7" fillId="2" borderId="66" xfId="0" applyFont="1" applyFill="1" applyBorder="1" applyAlignment="1">
      <alignment vertical="center" wrapText="1"/>
    </xf>
    <xf numFmtId="44" fontId="22" fillId="2" borderId="66" xfId="5" applyFont="1" applyFill="1" applyBorder="1" applyAlignment="1">
      <alignment horizontal="center" vertical="center"/>
    </xf>
    <xf numFmtId="9" fontId="7" fillId="2" borderId="66" xfId="6" applyFont="1" applyFill="1" applyBorder="1" applyAlignment="1">
      <alignment horizontal="center" vertical="center"/>
    </xf>
    <xf numFmtId="0" fontId="21" fillId="0" borderId="3" xfId="2" applyFont="1" applyBorder="1" applyAlignment="1">
      <alignment horizontal="left" vertical="center" wrapText="1"/>
    </xf>
    <xf numFmtId="0" fontId="7" fillId="0" borderId="66" xfId="0" applyFont="1" applyBorder="1" applyAlignment="1">
      <alignment horizontal="center" vertical="center" wrapText="1"/>
    </xf>
    <xf numFmtId="0" fontId="7" fillId="0" borderId="66" xfId="0" applyFont="1" applyBorder="1"/>
    <xf numFmtId="164" fontId="7" fillId="0" borderId="67" xfId="0" applyNumberFormat="1" applyFont="1" applyBorder="1" applyAlignment="1">
      <alignment horizontal="center" vertical="center"/>
    </xf>
    <xf numFmtId="0" fontId="9" fillId="0" borderId="18" xfId="0" applyFont="1" applyBorder="1" applyAlignment="1">
      <alignment horizontal="center" vertical="center" wrapText="1"/>
    </xf>
    <xf numFmtId="164" fontId="9" fillId="0" borderId="6" xfId="0" applyNumberFormat="1" applyFont="1" applyBorder="1" applyAlignment="1">
      <alignment horizontal="center" vertical="center"/>
    </xf>
    <xf numFmtId="0" fontId="4" fillId="0" borderId="30" xfId="0" applyFont="1" applyBorder="1" applyAlignment="1">
      <alignment horizontal="center" vertical="center"/>
    </xf>
    <xf numFmtId="164" fontId="9" fillId="0" borderId="74" xfId="0" applyNumberFormat="1" applyFont="1" applyBorder="1" applyAlignment="1">
      <alignment horizontal="center" vertical="center"/>
    </xf>
    <xf numFmtId="164" fontId="9" fillId="0" borderId="75" xfId="0" applyNumberFormat="1" applyFont="1" applyBorder="1" applyAlignment="1">
      <alignment horizontal="center" vertical="center"/>
    </xf>
    <xf numFmtId="164" fontId="9" fillId="2" borderId="66" xfId="0" applyNumberFormat="1" applyFont="1" applyFill="1" applyBorder="1" applyAlignment="1">
      <alignment horizontal="center" vertical="center"/>
    </xf>
    <xf numFmtId="164" fontId="20" fillId="0" borderId="17" xfId="0" applyNumberFormat="1" applyFont="1" applyBorder="1" applyAlignment="1">
      <alignment horizontal="center" vertical="center" wrapText="1"/>
    </xf>
    <xf numFmtId="164" fontId="20" fillId="0" borderId="75" xfId="0" applyNumberFormat="1" applyFont="1" applyBorder="1" applyAlignment="1">
      <alignment horizontal="center" vertical="center" wrapText="1"/>
    </xf>
    <xf numFmtId="164" fontId="9" fillId="0" borderId="54" xfId="0" applyNumberFormat="1" applyFont="1" applyBorder="1" applyAlignment="1">
      <alignment horizontal="center" vertical="center"/>
    </xf>
    <xf numFmtId="164" fontId="9" fillId="0" borderId="20" xfId="0" applyNumberFormat="1" applyFont="1" applyBorder="1" applyAlignment="1">
      <alignment horizontal="center" vertical="center"/>
    </xf>
    <xf numFmtId="164" fontId="9" fillId="0" borderId="76" xfId="0" applyNumberFormat="1" applyFont="1" applyBorder="1" applyAlignment="1">
      <alignment horizontal="center" vertical="center"/>
    </xf>
    <xf numFmtId="164" fontId="7" fillId="0" borderId="77" xfId="0" applyNumberFormat="1" applyFont="1" applyBorder="1" applyAlignment="1">
      <alignment horizontal="center" vertical="center"/>
    </xf>
    <xf numFmtId="164" fontId="7" fillId="0" borderId="78" xfId="0" applyNumberFormat="1" applyFont="1" applyBorder="1" applyAlignment="1">
      <alignment horizontal="center" vertical="center"/>
    </xf>
    <xf numFmtId="164" fontId="7" fillId="0" borderId="20" xfId="0" applyNumberFormat="1" applyFont="1" applyBorder="1" applyAlignment="1">
      <alignment horizontal="center" vertical="center"/>
    </xf>
    <xf numFmtId="164" fontId="7" fillId="0" borderId="76" xfId="0" applyNumberFormat="1" applyFont="1" applyBorder="1" applyAlignment="1">
      <alignment horizontal="center" vertical="center"/>
    </xf>
    <xf numFmtId="164" fontId="7" fillId="0" borderId="64" xfId="0" applyNumberFormat="1" applyFont="1" applyBorder="1" applyAlignment="1">
      <alignment horizontal="center" vertical="center"/>
    </xf>
    <xf numFmtId="0" fontId="12" fillId="0" borderId="1" xfId="0" applyFont="1" applyBorder="1" applyAlignment="1">
      <alignment horizontal="left" vertical="center" wrapText="1"/>
    </xf>
    <xf numFmtId="164" fontId="7" fillId="0" borderId="7" xfId="0" applyNumberFormat="1" applyFont="1" applyBorder="1" applyAlignment="1">
      <alignment horizontal="center" vertical="center"/>
    </xf>
    <xf numFmtId="0" fontId="20" fillId="0" borderId="67" xfId="0" applyFont="1" applyBorder="1" applyAlignment="1">
      <alignment horizontal="center" vertical="center" wrapText="1"/>
    </xf>
    <xf numFmtId="0" fontId="20" fillId="0" borderId="67" xfId="5" applyNumberFormat="1" applyFont="1" applyBorder="1" applyAlignment="1">
      <alignment horizontal="center" vertical="center" wrapText="1"/>
    </xf>
    <xf numFmtId="0" fontId="20" fillId="0" borderId="67" xfId="6" applyNumberFormat="1" applyFont="1" applyBorder="1" applyAlignment="1">
      <alignment horizontal="center" vertical="center" wrapText="1"/>
    </xf>
    <xf numFmtId="0" fontId="20" fillId="0" borderId="66"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54" xfId="0" applyFont="1" applyBorder="1"/>
    <xf numFmtId="0" fontId="7" fillId="0" borderId="17" xfId="0" applyFont="1" applyBorder="1"/>
    <xf numFmtId="0" fontId="12" fillId="0" borderId="1" xfId="0" applyFont="1" applyBorder="1" applyAlignment="1">
      <alignment horizontal="center" vertical="center" wrapText="1"/>
    </xf>
    <xf numFmtId="0" fontId="8" fillId="0" borderId="1" xfId="0" applyFont="1" applyBorder="1" applyAlignment="1">
      <alignment horizontal="center" vertical="center" wrapText="1"/>
    </xf>
    <xf numFmtId="164" fontId="12" fillId="0" borderId="1" xfId="0" applyNumberFormat="1" applyFont="1" applyBorder="1" applyAlignment="1">
      <alignment horizontal="center" vertical="center" wrapText="1"/>
    </xf>
    <xf numFmtId="9" fontId="12" fillId="0" borderId="1" xfId="6" applyFont="1" applyFill="1" applyBorder="1" applyAlignment="1">
      <alignment horizontal="center" vertical="center" wrapText="1"/>
    </xf>
    <xf numFmtId="164" fontId="12" fillId="0" borderId="3" xfId="0" applyNumberFormat="1" applyFont="1" applyBorder="1" applyAlignment="1">
      <alignment horizontal="center" vertical="center" wrapText="1"/>
    </xf>
    <xf numFmtId="0" fontId="12" fillId="0" borderId="1" xfId="6" applyNumberFormat="1" applyFont="1" applyBorder="1" applyAlignment="1">
      <alignment horizontal="center" vertical="center" wrapText="1"/>
    </xf>
    <xf numFmtId="0" fontId="28" fillId="0" borderId="0" xfId="0" applyFont="1" applyAlignment="1">
      <alignment vertical="center"/>
    </xf>
    <xf numFmtId="0" fontId="8" fillId="0" borderId="4" xfId="0" applyFont="1" applyBorder="1" applyAlignment="1">
      <alignment horizontal="left" vertical="center" wrapText="1"/>
    </xf>
    <xf numFmtId="0" fontId="29" fillId="0" borderId="3" xfId="0" applyFont="1" applyBorder="1" applyAlignment="1">
      <alignment horizontal="center" vertical="center" wrapText="1"/>
    </xf>
    <xf numFmtId="0" fontId="29" fillId="0" borderId="3" xfId="0" applyFont="1" applyBorder="1" applyAlignment="1">
      <alignment horizontal="left" vertical="center" wrapText="1"/>
    </xf>
    <xf numFmtId="0" fontId="29" fillId="2" borderId="3" xfId="0" applyFont="1" applyFill="1" applyBorder="1" applyAlignment="1">
      <alignment horizontal="center" vertical="center" wrapText="1"/>
    </xf>
    <xf numFmtId="49" fontId="29" fillId="0" borderId="3" xfId="0" applyNumberFormat="1" applyFont="1" applyBorder="1" applyAlignment="1">
      <alignment horizontal="center" vertical="center" wrapText="1"/>
    </xf>
    <xf numFmtId="164" fontId="29" fillId="0" borderId="3" xfId="0" applyNumberFormat="1" applyFont="1" applyBorder="1" applyAlignment="1">
      <alignment horizontal="center" vertical="center" wrapText="1"/>
    </xf>
    <xf numFmtId="9" fontId="29" fillId="0" borderId="3" xfId="6" applyFont="1" applyBorder="1" applyAlignment="1">
      <alignment horizontal="center" vertical="center" wrapText="1"/>
    </xf>
    <xf numFmtId="164" fontId="8" fillId="0" borderId="1" xfId="0" applyNumberFormat="1" applyFont="1" applyBorder="1" applyAlignment="1">
      <alignment horizontal="center" vertical="center" wrapText="1"/>
    </xf>
    <xf numFmtId="164" fontId="8" fillId="0" borderId="11" xfId="0" applyNumberFormat="1" applyFont="1" applyBorder="1" applyAlignment="1">
      <alignment horizontal="center" vertical="center" wrapText="1"/>
    </xf>
    <xf numFmtId="164" fontId="8" fillId="0" borderId="3" xfId="0" applyNumberFormat="1" applyFont="1" applyBorder="1" applyAlignment="1">
      <alignment horizontal="center" vertical="center" wrapText="1"/>
    </xf>
    <xf numFmtId="0" fontId="29" fillId="2" borderId="3" xfId="0" applyFont="1" applyFill="1" applyBorder="1" applyAlignment="1">
      <alignment horizontal="left" vertical="center" wrapText="1"/>
    </xf>
    <xf numFmtId="49" fontId="29" fillId="2" borderId="3" xfId="0" applyNumberFormat="1" applyFont="1" applyFill="1" applyBorder="1" applyAlignment="1">
      <alignment horizontal="center" vertical="center" wrapText="1"/>
    </xf>
    <xf numFmtId="0" fontId="8" fillId="0" borderId="3" xfId="0" applyFont="1" applyBorder="1" applyAlignment="1">
      <alignment vertical="center" wrapText="1"/>
    </xf>
    <xf numFmtId="0" fontId="10" fillId="0" borderId="3" xfId="0" applyFont="1" applyBorder="1" applyAlignment="1">
      <alignment vertical="center" wrapText="1"/>
    </xf>
    <xf numFmtId="164" fontId="8" fillId="0" borderId="5" xfId="0" applyNumberFormat="1" applyFont="1" applyBorder="1" applyAlignment="1">
      <alignment horizontal="center" vertical="center" wrapText="1"/>
    </xf>
    <xf numFmtId="0" fontId="8" fillId="0" borderId="3" xfId="0" applyFont="1" applyBorder="1" applyAlignment="1">
      <alignment horizontal="center" vertical="center"/>
    </xf>
    <xf numFmtId="49" fontId="10" fillId="0" borderId="3" xfId="0" applyNumberFormat="1" applyFont="1" applyBorder="1" applyAlignment="1">
      <alignment horizontal="center" vertical="center"/>
    </xf>
    <xf numFmtId="164" fontId="10" fillId="0" borderId="3" xfId="0" applyNumberFormat="1" applyFont="1" applyBorder="1" applyAlignment="1">
      <alignment horizontal="center" vertical="center"/>
    </xf>
    <xf numFmtId="9" fontId="10" fillId="0" borderId="3" xfId="6" applyFont="1" applyBorder="1" applyAlignment="1">
      <alignment horizontal="center" vertical="center"/>
    </xf>
    <xf numFmtId="164" fontId="12" fillId="0" borderId="16" xfId="0" applyNumberFormat="1" applyFont="1" applyBorder="1" applyAlignment="1">
      <alignment horizontal="center" vertical="center" wrapText="1"/>
    </xf>
    <xf numFmtId="0" fontId="10" fillId="0" borderId="3" xfId="0" applyFont="1" applyBorder="1" applyAlignment="1">
      <alignment horizontal="center" vertical="center"/>
    </xf>
    <xf numFmtId="0" fontId="29" fillId="0" borderId="3" xfId="0" applyFont="1" applyBorder="1" applyAlignment="1">
      <alignment vertical="center" wrapText="1"/>
    </xf>
    <xf numFmtId="0" fontId="29" fillId="2" borderId="3" xfId="0" applyFont="1" applyFill="1" applyBorder="1" applyAlignment="1">
      <alignment vertical="center" wrapText="1"/>
    </xf>
    <xf numFmtId="0" fontId="29" fillId="2" borderId="1" xfId="0" applyFont="1" applyFill="1" applyBorder="1" applyAlignment="1">
      <alignment horizontal="center" vertical="center" wrapText="1"/>
    </xf>
    <xf numFmtId="0" fontId="29" fillId="0" borderId="5" xfId="0" applyFont="1" applyBorder="1" applyAlignment="1">
      <alignment vertical="center" wrapText="1"/>
    </xf>
    <xf numFmtId="0" fontId="29" fillId="0" borderId="5" xfId="0" applyFont="1" applyBorder="1" applyAlignment="1">
      <alignment horizontal="center" vertical="center" wrapText="1"/>
    </xf>
    <xf numFmtId="0" fontId="29" fillId="0" borderId="11" xfId="0" applyFont="1" applyBorder="1" applyAlignment="1">
      <alignment horizontal="center" vertical="center" wrapText="1"/>
    </xf>
    <xf numFmtId="49" fontId="10" fillId="0" borderId="5" xfId="0" applyNumberFormat="1" applyFont="1" applyBorder="1" applyAlignment="1">
      <alignment horizontal="center" vertical="center"/>
    </xf>
    <xf numFmtId="164" fontId="10" fillId="0" borderId="5" xfId="0" applyNumberFormat="1" applyFont="1" applyBorder="1" applyAlignment="1">
      <alignment horizontal="center" vertical="center"/>
    </xf>
    <xf numFmtId="0" fontId="8" fillId="0" borderId="6" xfId="0" applyFont="1" applyBorder="1" applyAlignment="1">
      <alignment horizontal="center" vertical="center"/>
    </xf>
    <xf numFmtId="0" fontId="29" fillId="2" borderId="54" xfId="0" applyFont="1" applyFill="1" applyBorder="1" applyAlignment="1">
      <alignment horizontal="center" vertical="center" wrapText="1"/>
    </xf>
    <xf numFmtId="49" fontId="10" fillId="0" borderId="6" xfId="0" applyNumberFormat="1" applyFont="1" applyBorder="1" applyAlignment="1">
      <alignment horizontal="center" vertical="center"/>
    </xf>
    <xf numFmtId="9" fontId="10" fillId="0" borderId="6" xfId="6" applyFont="1" applyBorder="1" applyAlignment="1">
      <alignment horizontal="center" vertical="center"/>
    </xf>
    <xf numFmtId="0" fontId="12" fillId="0" borderId="64" xfId="0" applyFont="1" applyBorder="1" applyAlignment="1">
      <alignment horizontal="center" vertical="center" wrapText="1"/>
    </xf>
    <xf numFmtId="0" fontId="10" fillId="0" borderId="3" xfId="0" applyFont="1" applyBorder="1" applyAlignment="1">
      <alignment horizontal="left" vertical="center" wrapText="1"/>
    </xf>
    <xf numFmtId="0" fontId="8" fillId="0" borderId="1" xfId="0" applyFont="1" applyBorder="1" applyAlignment="1">
      <alignment horizontal="left" vertical="center" wrapText="1"/>
    </xf>
    <xf numFmtId="9" fontId="12" fillId="0" borderId="1" xfId="6" applyFont="1" applyBorder="1" applyAlignment="1">
      <alignment horizontal="center" vertical="center" wrapText="1"/>
    </xf>
    <xf numFmtId="0" fontId="8" fillId="0" borderId="3" xfId="0" applyFont="1" applyBorder="1" applyAlignment="1">
      <alignment horizontal="left" vertical="center" wrapText="1"/>
    </xf>
    <xf numFmtId="0" fontId="8" fillId="0" borderId="10" xfId="0" applyFont="1" applyBorder="1" applyAlignment="1">
      <alignment horizontal="left" vertical="center" wrapText="1"/>
    </xf>
    <xf numFmtId="0" fontId="8" fillId="0" borderId="3" xfId="0" applyFont="1" applyBorder="1" applyAlignment="1">
      <alignment horizontal="center" vertical="center" wrapText="1"/>
    </xf>
    <xf numFmtId="9" fontId="12" fillId="0" borderId="3" xfId="6" applyFont="1" applyBorder="1" applyAlignment="1">
      <alignment horizontal="center" vertical="center" wrapText="1"/>
    </xf>
    <xf numFmtId="49" fontId="8" fillId="0" borderId="3"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167" fontId="29" fillId="0" borderId="3" xfId="0" applyNumberFormat="1" applyFont="1" applyBorder="1" applyAlignment="1">
      <alignment horizontal="center" vertical="center" wrapText="1"/>
    </xf>
    <xf numFmtId="0" fontId="12" fillId="0" borderId="0" xfId="0" applyFont="1" applyAlignment="1">
      <alignment horizontal="center" vertical="center" wrapText="1"/>
    </xf>
    <xf numFmtId="0" fontId="10" fillId="0" borderId="0" xfId="0" applyFont="1" applyAlignment="1">
      <alignment horizontal="center" vertical="center" wrapText="1"/>
    </xf>
    <xf numFmtId="164" fontId="10" fillId="0" borderId="0" xfId="0" applyNumberFormat="1" applyFont="1" applyAlignment="1">
      <alignment horizontal="center" vertical="center" wrapText="1"/>
    </xf>
    <xf numFmtId="9" fontId="10" fillId="0" borderId="0" xfId="6" applyFont="1" applyBorder="1" applyAlignment="1">
      <alignment horizontal="center" vertical="center" wrapText="1"/>
    </xf>
    <xf numFmtId="164" fontId="12" fillId="0" borderId="0" xfId="0" applyNumberFormat="1" applyFont="1" applyAlignment="1">
      <alignment horizontal="center" vertical="center" wrapText="1"/>
    </xf>
    <xf numFmtId="0" fontId="12" fillId="0" borderId="3" xfId="0" applyFont="1" applyBorder="1" applyAlignment="1">
      <alignment horizontal="center" vertical="center"/>
    </xf>
    <xf numFmtId="0" fontId="12" fillId="0" borderId="1" xfId="4" applyFont="1" applyBorder="1" applyAlignment="1">
      <alignment horizontal="center" vertical="center" wrapText="1"/>
    </xf>
    <xf numFmtId="0" fontId="8" fillId="0" borderId="10" xfId="0" applyFont="1" applyBorder="1" applyAlignment="1">
      <alignment horizontal="center" vertical="center"/>
    </xf>
    <xf numFmtId="0" fontId="12" fillId="0" borderId="10" xfId="0" applyFont="1" applyBorder="1" applyAlignment="1">
      <alignment horizontal="center" vertical="center"/>
    </xf>
    <xf numFmtId="49" fontId="8" fillId="0" borderId="3" xfId="0" applyNumberFormat="1" applyFont="1" applyBorder="1" applyAlignment="1">
      <alignment horizontal="center" vertical="center"/>
    </xf>
    <xf numFmtId="0" fontId="8" fillId="0" borderId="5" xfId="0" applyFont="1" applyBorder="1" applyAlignment="1">
      <alignment horizontal="center" vertical="center"/>
    </xf>
    <xf numFmtId="0" fontId="10" fillId="0" borderId="5" xfId="0" applyFont="1" applyBorder="1" applyAlignment="1">
      <alignment horizontal="center" vertical="center"/>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10" fillId="0" borderId="6" xfId="0" applyFont="1" applyBorder="1" applyAlignment="1">
      <alignment horizontal="center" vertical="center"/>
    </xf>
    <xf numFmtId="164" fontId="10" fillId="0" borderId="6" xfId="0" applyNumberFormat="1" applyFont="1" applyBorder="1" applyAlignment="1">
      <alignment horizontal="center" vertical="center"/>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49" fontId="12" fillId="0" borderId="3" xfId="0" applyNumberFormat="1" applyFont="1" applyBorder="1" applyAlignment="1">
      <alignment horizontal="center" vertical="center"/>
    </xf>
    <xf numFmtId="0" fontId="10" fillId="0" borderId="1" xfId="0" applyFont="1" applyBorder="1" applyAlignment="1">
      <alignment horizontal="left" vertical="center" wrapText="1"/>
    </xf>
    <xf numFmtId="0" fontId="8" fillId="0" borderId="6" xfId="0" applyFont="1" applyBorder="1" applyAlignment="1">
      <alignment horizontal="center" vertical="center" wrapText="1"/>
    </xf>
    <xf numFmtId="49" fontId="8" fillId="0" borderId="5" xfId="0" applyNumberFormat="1" applyFont="1" applyBorder="1" applyAlignment="1">
      <alignment horizontal="center" vertical="center"/>
    </xf>
    <xf numFmtId="0" fontId="10" fillId="0" borderId="11" xfId="0" applyFont="1" applyBorder="1" applyAlignment="1">
      <alignment horizontal="left" vertical="center" wrapText="1"/>
    </xf>
    <xf numFmtId="164" fontId="28" fillId="0" borderId="3" xfId="0" applyNumberFormat="1" applyFont="1" applyBorder="1" applyAlignment="1">
      <alignment horizontal="center" vertical="center"/>
    </xf>
    <xf numFmtId="0" fontId="29" fillId="0" borderId="14" xfId="0" applyFont="1" applyBorder="1" applyAlignment="1">
      <alignment horizontal="left" vertical="center" wrapText="1"/>
    </xf>
    <xf numFmtId="0" fontId="8" fillId="0" borderId="6" xfId="0" applyFont="1" applyBorder="1" applyAlignment="1">
      <alignment horizontal="center" wrapText="1"/>
    </xf>
    <xf numFmtId="164" fontId="29" fillId="0" borderId="6" xfId="0" applyNumberFormat="1" applyFont="1" applyBorder="1" applyAlignment="1">
      <alignment horizontal="center" wrapText="1"/>
    </xf>
    <xf numFmtId="0" fontId="29" fillId="0" borderId="4" xfId="0" applyFont="1" applyBorder="1" applyAlignment="1">
      <alignment horizontal="left" vertical="center" wrapText="1"/>
    </xf>
    <xf numFmtId="0" fontId="8" fillId="0" borderId="3" xfId="0" applyFont="1" applyBorder="1" applyAlignment="1">
      <alignment horizontal="center" wrapText="1"/>
    </xf>
    <xf numFmtId="164" fontId="29" fillId="0" borderId="3" xfId="0" applyNumberFormat="1" applyFont="1" applyBorder="1" applyAlignment="1">
      <alignment horizontal="center" wrapText="1"/>
    </xf>
    <xf numFmtId="164" fontId="8" fillId="0" borderId="3" xfId="0" applyNumberFormat="1" applyFont="1" applyBorder="1" applyAlignment="1">
      <alignment horizontal="center" wrapText="1"/>
    </xf>
    <xf numFmtId="0" fontId="8" fillId="0" borderId="24" xfId="0" applyFont="1" applyBorder="1" applyAlignment="1">
      <alignment horizontal="left" vertical="center" wrapText="1"/>
    </xf>
    <xf numFmtId="164" fontId="31" fillId="0" borderId="1" xfId="0" applyNumberFormat="1" applyFont="1" applyBorder="1" applyAlignment="1">
      <alignment horizontal="center" vertical="center" wrapText="1"/>
    </xf>
    <xf numFmtId="0" fontId="28" fillId="0" borderId="3" xfId="0" applyFont="1" applyBorder="1" applyAlignment="1">
      <alignment horizontal="center" vertical="center" wrapText="1"/>
    </xf>
    <xf numFmtId="0" fontId="13" fillId="0" borderId="3" xfId="0" applyFont="1" applyBorder="1"/>
    <xf numFmtId="49" fontId="28" fillId="0" borderId="61" xfId="0" applyNumberFormat="1" applyFont="1" applyBorder="1" applyAlignment="1">
      <alignment vertical="center"/>
    </xf>
    <xf numFmtId="49" fontId="28" fillId="0" borderId="60" xfId="0" applyNumberFormat="1" applyFont="1" applyBorder="1" applyAlignment="1">
      <alignment vertical="center"/>
    </xf>
    <xf numFmtId="164" fontId="12" fillId="0" borderId="51" xfId="0" applyNumberFormat="1" applyFont="1" applyBorder="1" applyAlignment="1">
      <alignment horizontal="center" vertical="center" wrapText="1"/>
    </xf>
    <xf numFmtId="164" fontId="12" fillId="0" borderId="63" xfId="0" applyNumberFormat="1" applyFont="1" applyBorder="1" applyAlignment="1">
      <alignment horizontal="center" vertical="center" wrapText="1"/>
    </xf>
    <xf numFmtId="0" fontId="28" fillId="0" borderId="3" xfId="0" applyFont="1" applyBorder="1" applyAlignment="1">
      <alignment horizontal="left" vertical="center" wrapText="1"/>
    </xf>
    <xf numFmtId="49" fontId="10" fillId="0" borderId="51" xfId="0" applyNumberFormat="1" applyFont="1" applyBorder="1" applyAlignment="1">
      <alignment horizontal="center" vertical="center"/>
    </xf>
    <xf numFmtId="49" fontId="10" fillId="0" borderId="61" xfId="0" applyNumberFormat="1" applyFont="1" applyBorder="1" applyAlignment="1">
      <alignment horizontal="center" vertical="center"/>
    </xf>
    <xf numFmtId="49" fontId="10" fillId="0" borderId="61" xfId="0" applyNumberFormat="1" applyFont="1" applyBorder="1" applyAlignment="1">
      <alignment vertical="center"/>
    </xf>
    <xf numFmtId="49" fontId="10" fillId="0" borderId="60" xfId="0" applyNumberFormat="1" applyFont="1" applyBorder="1" applyAlignment="1">
      <alignment vertical="center"/>
    </xf>
    <xf numFmtId="164" fontId="8" fillId="0" borderId="51" xfId="0" applyNumberFormat="1" applyFont="1" applyBorder="1" applyAlignment="1">
      <alignment horizontal="center" vertical="center" wrapText="1"/>
    </xf>
    <xf numFmtId="164" fontId="8" fillId="0" borderId="63" xfId="0" applyNumberFormat="1" applyFont="1" applyBorder="1" applyAlignment="1">
      <alignment horizontal="center" vertical="center" wrapText="1"/>
    </xf>
    <xf numFmtId="164" fontId="8" fillId="0" borderId="61" xfId="0" applyNumberFormat="1" applyFont="1" applyBorder="1" applyAlignment="1">
      <alignment horizontal="center" vertical="center" wrapText="1"/>
    </xf>
    <xf numFmtId="164" fontId="12" fillId="0" borderId="67" xfId="0" applyNumberFormat="1" applyFont="1" applyBorder="1" applyAlignment="1">
      <alignment horizontal="center" vertical="center" wrapText="1"/>
    </xf>
    <xf numFmtId="0" fontId="32" fillId="0" borderId="3" xfId="0" applyFont="1" applyBorder="1"/>
    <xf numFmtId="0" fontId="32" fillId="0" borderId="3" xfId="0" applyFont="1" applyBorder="1" applyAlignment="1">
      <alignment wrapText="1"/>
    </xf>
    <xf numFmtId="164" fontId="10" fillId="0" borderId="54" xfId="0" applyNumberFormat="1" applyFont="1" applyBorder="1" applyAlignment="1">
      <alignment horizontal="center" vertical="center"/>
    </xf>
    <xf numFmtId="0" fontId="32" fillId="0" borderId="3" xfId="0" applyFont="1" applyBorder="1" applyAlignment="1">
      <alignment horizontal="left" wrapText="1"/>
    </xf>
    <xf numFmtId="164" fontId="31" fillId="0" borderId="67" xfId="0" applyNumberFormat="1" applyFont="1" applyBorder="1" applyAlignment="1">
      <alignment horizontal="center" vertical="center" wrapText="1"/>
    </xf>
    <xf numFmtId="164" fontId="12" fillId="0" borderId="66" xfId="0" applyNumberFormat="1" applyFont="1" applyBorder="1" applyAlignment="1">
      <alignment horizontal="center" vertical="center" wrapText="1"/>
    </xf>
    <xf numFmtId="0" fontId="10" fillId="0" borderId="0" xfId="0" applyFont="1" applyAlignment="1">
      <alignment horizontal="center" vertical="center"/>
    </xf>
    <xf numFmtId="164" fontId="10" fillId="0" borderId="0" xfId="0" applyNumberFormat="1" applyFont="1" applyAlignment="1">
      <alignment horizontal="center" vertical="center"/>
    </xf>
    <xf numFmtId="9" fontId="10" fillId="0" borderId="0" xfId="6" applyFont="1" applyAlignment="1">
      <alignment horizontal="center" vertical="center"/>
    </xf>
    <xf numFmtId="164" fontId="28" fillId="0" borderId="16" xfId="0" applyNumberFormat="1" applyFont="1" applyBorder="1" applyAlignment="1">
      <alignment horizontal="center" vertical="center"/>
    </xf>
    <xf numFmtId="0" fontId="28" fillId="0" borderId="0" xfId="0" applyFont="1" applyAlignment="1">
      <alignment horizontal="center" vertical="center"/>
    </xf>
    <xf numFmtId="0" fontId="12" fillId="4" borderId="1" xfId="0" applyFont="1" applyFill="1" applyBorder="1" applyAlignment="1">
      <alignment horizontal="center" vertical="center" wrapText="1"/>
    </xf>
    <xf numFmtId="164" fontId="13" fillId="0" borderId="3" xfId="0" applyNumberFormat="1" applyFont="1" applyBorder="1" applyAlignment="1">
      <alignment horizontal="center" vertical="center"/>
    </xf>
    <xf numFmtId="0" fontId="8" fillId="0" borderId="79" xfId="0" applyFont="1" applyBorder="1" applyAlignment="1">
      <alignment horizontal="left" vertical="center" wrapText="1"/>
    </xf>
    <xf numFmtId="0" fontId="8" fillId="0" borderId="66" xfId="0" applyFont="1" applyBorder="1" applyAlignment="1">
      <alignment horizontal="center" vertical="center"/>
    </xf>
    <xf numFmtId="0" fontId="10" fillId="0" borderId="66" xfId="0" applyFont="1" applyBorder="1" applyAlignment="1">
      <alignment horizontal="center" vertical="center"/>
    </xf>
    <xf numFmtId="164" fontId="10" fillId="0" borderId="66" xfId="0" applyNumberFormat="1" applyFont="1" applyBorder="1" applyAlignment="1">
      <alignment horizontal="center" vertical="center"/>
    </xf>
    <xf numFmtId="9" fontId="10" fillId="0" borderId="66" xfId="6" applyFont="1" applyBorder="1" applyAlignment="1">
      <alignment horizontal="center" vertical="center"/>
    </xf>
    <xf numFmtId="164" fontId="8" fillId="0" borderId="66" xfId="0" applyNumberFormat="1" applyFont="1" applyBorder="1" applyAlignment="1">
      <alignment horizontal="center" vertical="center" wrapText="1"/>
    </xf>
    <xf numFmtId="0" fontId="20" fillId="4" borderId="1" xfId="0" applyFont="1" applyFill="1" applyBorder="1" applyAlignment="1">
      <alignment horizontal="center" vertical="center" wrapText="1"/>
    </xf>
    <xf numFmtId="164" fontId="7" fillId="0" borderId="51" xfId="5" applyNumberFormat="1" applyFont="1" applyBorder="1" applyAlignment="1">
      <alignment vertical="center"/>
    </xf>
    <xf numFmtId="0" fontId="9" fillId="3" borderId="0" xfId="0" applyFont="1" applyFill="1" applyAlignment="1">
      <alignment vertical="center"/>
    </xf>
    <xf numFmtId="0" fontId="7" fillId="3" borderId="0" xfId="0" applyFont="1" applyFill="1" applyAlignment="1">
      <alignment vertical="center"/>
    </xf>
    <xf numFmtId="44" fontId="7" fillId="3" borderId="0" xfId="5" applyFont="1" applyFill="1" applyBorder="1" applyAlignment="1">
      <alignment vertical="center"/>
    </xf>
    <xf numFmtId="9" fontId="7" fillId="3" borderId="0" xfId="6" applyFont="1" applyFill="1" applyBorder="1" applyAlignment="1">
      <alignment vertical="center"/>
    </xf>
    <xf numFmtId="0" fontId="28" fillId="3" borderId="0" xfId="0" applyFont="1" applyFill="1" applyAlignment="1">
      <alignment horizontal="left" vertical="center"/>
    </xf>
    <xf numFmtId="0" fontId="28" fillId="3" borderId="0" xfId="0" applyFont="1" applyFill="1" applyAlignment="1">
      <alignment vertical="center"/>
    </xf>
    <xf numFmtId="0" fontId="10" fillId="3" borderId="0" xfId="0" applyFont="1" applyFill="1" applyAlignment="1">
      <alignment vertical="center"/>
    </xf>
    <xf numFmtId="0" fontId="28" fillId="3" borderId="0" xfId="0" applyFont="1" applyFill="1" applyAlignment="1">
      <alignment horizontal="center" vertical="center"/>
    </xf>
    <xf numFmtId="164" fontId="28" fillId="3" borderId="0" xfId="0" applyNumberFormat="1" applyFont="1" applyFill="1" applyAlignment="1">
      <alignment horizontal="center" vertical="center"/>
    </xf>
    <xf numFmtId="9" fontId="28" fillId="3" borderId="0" xfId="6" applyFont="1" applyFill="1" applyAlignment="1">
      <alignment horizontal="center" vertical="center"/>
    </xf>
    <xf numFmtId="0" fontId="10" fillId="3" borderId="0" xfId="0" applyFont="1" applyFill="1" applyAlignment="1">
      <alignment horizontal="center" vertical="center"/>
    </xf>
    <xf numFmtId="164" fontId="10" fillId="3" borderId="0" xfId="0" applyNumberFormat="1" applyFont="1" applyFill="1" applyAlignment="1">
      <alignment horizontal="center" vertical="center"/>
    </xf>
    <xf numFmtId="9" fontId="10" fillId="3" borderId="0" xfId="6" applyFont="1" applyFill="1" applyAlignment="1">
      <alignment horizontal="center" vertical="center"/>
    </xf>
    <xf numFmtId="0" fontId="9" fillId="0" borderId="0" xfId="0" applyFont="1" applyAlignment="1">
      <alignment horizontal="center"/>
    </xf>
    <xf numFmtId="9" fontId="33" fillId="0" borderId="0" xfId="6" applyFont="1" applyAlignment="1">
      <alignment horizontal="center" vertical="center"/>
    </xf>
    <xf numFmtId="9" fontId="7" fillId="3" borderId="0" xfId="6" applyFont="1" applyFill="1" applyAlignment="1">
      <alignment horizontal="center" vertical="center"/>
    </xf>
    <xf numFmtId="0" fontId="7" fillId="3" borderId="0" xfId="0" applyFont="1" applyFill="1"/>
    <xf numFmtId="0" fontId="9" fillId="0" borderId="51" xfId="0" applyFont="1" applyBorder="1" applyAlignment="1">
      <alignment horizontal="center" vertical="center"/>
    </xf>
    <xf numFmtId="49" fontId="7" fillId="0" borderId="3" xfId="0" applyNumberFormat="1" applyFont="1" applyBorder="1" applyAlignment="1">
      <alignment vertical="center" wrapText="1"/>
    </xf>
    <xf numFmtId="49" fontId="7" fillId="0" borderId="66" xfId="0" applyNumberFormat="1" applyFont="1" applyBorder="1" applyAlignment="1">
      <alignment vertical="center" wrapText="1"/>
    </xf>
    <xf numFmtId="0" fontId="7" fillId="2" borderId="7" xfId="0" applyFont="1" applyFill="1" applyBorder="1" applyAlignment="1">
      <alignment vertical="center" wrapText="1"/>
    </xf>
    <xf numFmtId="0" fontId="7" fillId="2" borderId="54" xfId="0" applyFont="1" applyFill="1" applyBorder="1" applyAlignment="1">
      <alignment vertical="center" wrapText="1"/>
    </xf>
    <xf numFmtId="44" fontId="7" fillId="0" borderId="0" xfId="5" applyFont="1" applyBorder="1" applyAlignment="1">
      <alignment horizontal="center" vertical="center" wrapText="1"/>
    </xf>
    <xf numFmtId="164" fontId="20" fillId="0" borderId="0" xfId="0" applyNumberFormat="1" applyFont="1" applyAlignment="1">
      <alignment horizontal="center" vertical="center" wrapText="1"/>
    </xf>
    <xf numFmtId="0" fontId="7" fillId="0" borderId="62" xfId="0" applyFont="1" applyBorder="1" applyAlignment="1">
      <alignment horizontal="left" vertical="center" wrapText="1"/>
    </xf>
    <xf numFmtId="164" fontId="9" fillId="0" borderId="66" xfId="0" applyNumberFormat="1" applyFont="1" applyBorder="1" applyAlignment="1">
      <alignment horizontal="center" vertical="center"/>
    </xf>
    <xf numFmtId="164" fontId="9" fillId="0" borderId="13" xfId="0" applyNumberFormat="1" applyFont="1" applyBorder="1" applyAlignment="1">
      <alignment horizontal="center" vertical="center"/>
    </xf>
    <xf numFmtId="44" fontId="12" fillId="0" borderId="1" xfId="5" applyFont="1" applyBorder="1" applyAlignment="1">
      <alignment horizontal="center" vertical="center" wrapText="1"/>
    </xf>
    <xf numFmtId="0" fontId="13" fillId="0" borderId="0" xfId="0" applyFont="1"/>
    <xf numFmtId="0" fontId="12" fillId="0" borderId="1" xfId="5" applyNumberFormat="1" applyFont="1" applyBorder="1" applyAlignment="1">
      <alignment horizontal="center" vertical="center" wrapText="1"/>
    </xf>
    <xf numFmtId="44" fontId="29" fillId="0" borderId="3" xfId="5" applyFont="1" applyBorder="1" applyAlignment="1">
      <alignment horizontal="center" vertical="center" wrapText="1"/>
    </xf>
    <xf numFmtId="0" fontId="8" fillId="0" borderId="3" xfId="2" applyFont="1" applyBorder="1" applyAlignment="1">
      <alignment horizontal="left" vertical="center" wrapText="1"/>
    </xf>
    <xf numFmtId="0" fontId="10" fillId="0" borderId="3" xfId="2" applyFont="1" applyBorder="1" applyAlignment="1">
      <alignment horizontal="left" vertical="center" wrapText="1"/>
    </xf>
    <xf numFmtId="0" fontId="8" fillId="0" borderId="30" xfId="0" applyFont="1" applyBorder="1" applyAlignment="1">
      <alignment horizontal="center" vertical="center" wrapText="1"/>
    </xf>
    <xf numFmtId="0" fontId="10" fillId="0" borderId="30" xfId="0" applyFont="1" applyBorder="1" applyAlignment="1">
      <alignment horizontal="center" vertical="center"/>
    </xf>
    <xf numFmtId="0" fontId="8" fillId="0" borderId="3" xfId="3" applyFont="1" applyBorder="1" applyAlignment="1">
      <alignment horizontal="left" vertical="center" wrapText="1"/>
    </xf>
    <xf numFmtId="0" fontId="29" fillId="0" borderId="37" xfId="0" applyFont="1" applyBorder="1" applyAlignment="1">
      <alignment horizontal="center" vertical="center" wrapText="1"/>
    </xf>
    <xf numFmtId="0" fontId="8" fillId="0" borderId="37" xfId="2" applyFont="1" applyBorder="1" applyAlignment="1">
      <alignment horizontal="left" vertical="center" wrapText="1"/>
    </xf>
    <xf numFmtId="0" fontId="8" fillId="0" borderId="37" xfId="0" applyFont="1" applyBorder="1" applyAlignment="1">
      <alignment horizontal="center" vertical="center" wrapText="1"/>
    </xf>
    <xf numFmtId="49" fontId="29" fillId="0" borderId="37" xfId="0" applyNumberFormat="1" applyFont="1" applyBorder="1" applyAlignment="1">
      <alignment horizontal="center" vertical="center" wrapText="1"/>
    </xf>
    <xf numFmtId="44" fontId="29" fillId="0" borderId="37" xfId="5" applyFont="1" applyBorder="1" applyAlignment="1">
      <alignment horizontal="center" vertical="center" wrapText="1"/>
    </xf>
    <xf numFmtId="164" fontId="8" fillId="0" borderId="38" xfId="0" applyNumberFormat="1" applyFont="1" applyBorder="1" applyAlignment="1">
      <alignment horizontal="center" vertical="center" wrapText="1"/>
    </xf>
    <xf numFmtId="164" fontId="8" fillId="0" borderId="37" xfId="0" applyNumberFormat="1" applyFont="1" applyBorder="1" applyAlignment="1">
      <alignment horizontal="center" vertical="center" wrapText="1"/>
    </xf>
    <xf numFmtId="0" fontId="13" fillId="0" borderId="3" xfId="0" applyFont="1" applyBorder="1" applyAlignment="1">
      <alignment horizontal="center" vertical="center"/>
    </xf>
    <xf numFmtId="0" fontId="10" fillId="0" borderId="3" xfId="0" applyFont="1" applyBorder="1"/>
    <xf numFmtId="44" fontId="10" fillId="0" borderId="3" xfId="5" applyFont="1" applyBorder="1" applyAlignment="1">
      <alignment horizontal="center" vertical="center"/>
    </xf>
    <xf numFmtId="0" fontId="34" fillId="0" borderId="3" xfId="0" applyFont="1" applyBorder="1" applyAlignment="1">
      <alignment horizontal="center" vertical="center"/>
    </xf>
    <xf numFmtId="0" fontId="10" fillId="0" borderId="55" xfId="0" applyFont="1" applyBorder="1" applyAlignment="1">
      <alignment horizontal="center" vertical="center"/>
    </xf>
    <xf numFmtId="0" fontId="35" fillId="0" borderId="56" xfId="0" applyFont="1" applyBorder="1" applyAlignment="1">
      <alignment horizontal="center" vertical="center"/>
    </xf>
    <xf numFmtId="0" fontId="28" fillId="0" borderId="56" xfId="0" applyFont="1" applyBorder="1" applyAlignment="1">
      <alignment horizontal="center" vertical="center"/>
    </xf>
    <xf numFmtId="0" fontId="28" fillId="0" borderId="56" xfId="0" applyFont="1" applyBorder="1"/>
    <xf numFmtId="44" fontId="28" fillId="0" borderId="56" xfId="5" applyFont="1" applyBorder="1" applyAlignment="1">
      <alignment horizontal="center" vertical="center"/>
    </xf>
    <xf numFmtId="9" fontId="28" fillId="0" borderId="55" xfId="6" applyFont="1" applyBorder="1"/>
    <xf numFmtId="0" fontId="35" fillId="0" borderId="0" xfId="0" applyFont="1"/>
    <xf numFmtId="0" fontId="8" fillId="0" borderId="3" xfId="0" applyFont="1" applyBorder="1" applyAlignment="1">
      <alignment horizontal="left" vertical="center"/>
    </xf>
    <xf numFmtId="16" fontId="10" fillId="0" borderId="3" xfId="0" applyNumberFormat="1" applyFont="1" applyBorder="1" applyAlignment="1">
      <alignment horizontal="left" vertical="center" wrapText="1"/>
    </xf>
    <xf numFmtId="0" fontId="10" fillId="0" borderId="3" xfId="0" applyFont="1" applyBorder="1" applyAlignment="1">
      <alignment horizontal="center" vertical="center" wrapText="1"/>
    </xf>
    <xf numFmtId="9" fontId="10" fillId="0" borderId="3" xfId="6" applyFont="1" applyBorder="1"/>
    <xf numFmtId="164" fontId="12" fillId="0" borderId="38" xfId="0" applyNumberFormat="1" applyFont="1" applyBorder="1" applyAlignment="1">
      <alignment horizontal="center" vertical="center" wrapText="1"/>
    </xf>
    <xf numFmtId="0" fontId="37" fillId="0" borderId="3" xfId="0" applyFont="1" applyBorder="1" applyAlignment="1">
      <alignment horizontal="center" vertical="center"/>
    </xf>
    <xf numFmtId="0" fontId="13" fillId="0" borderId="56" xfId="0" applyFont="1" applyBorder="1" applyAlignment="1">
      <alignment horizontal="center" vertical="center"/>
    </xf>
    <xf numFmtId="0" fontId="10" fillId="0" borderId="56" xfId="0" applyFont="1" applyBorder="1" applyAlignment="1">
      <alignment horizontal="center" vertical="center"/>
    </xf>
    <xf numFmtId="0" fontId="10" fillId="0" borderId="56" xfId="0" applyFont="1" applyBorder="1"/>
    <xf numFmtId="44" fontId="10" fillId="0" borderId="56" xfId="5" applyFont="1" applyBorder="1" applyAlignment="1">
      <alignment horizontal="center" vertical="center"/>
    </xf>
    <xf numFmtId="9" fontId="10" fillId="0" borderId="56" xfId="6" applyFont="1" applyBorder="1"/>
    <xf numFmtId="0" fontId="13" fillId="0" borderId="60" xfId="0" applyFont="1" applyBorder="1" applyAlignment="1">
      <alignment horizontal="center" vertical="center"/>
    </xf>
    <xf numFmtId="8" fontId="28" fillId="0" borderId="3" xfId="0" applyNumberFormat="1" applyFont="1" applyBorder="1" applyAlignment="1">
      <alignment horizontal="center" vertical="center"/>
    </xf>
    <xf numFmtId="0" fontId="13" fillId="0" borderId="0" xfId="0" applyFont="1" applyAlignment="1">
      <alignment horizontal="center" vertical="center"/>
    </xf>
    <xf numFmtId="0" fontId="10" fillId="0" borderId="0" xfId="0" applyFont="1"/>
    <xf numFmtId="44" fontId="10" fillId="0" borderId="0" xfId="5" applyFont="1" applyBorder="1" applyAlignment="1">
      <alignment horizontal="center" vertical="center"/>
    </xf>
    <xf numFmtId="9" fontId="10" fillId="0" borderId="0" xfId="6" applyFont="1" applyBorder="1"/>
    <xf numFmtId="8" fontId="10" fillId="0" borderId="0" xfId="0" applyNumberFormat="1" applyFont="1" applyAlignment="1">
      <alignment horizontal="center" vertical="center"/>
    </xf>
    <xf numFmtId="44" fontId="10" fillId="0" borderId="0" xfId="5" applyFont="1" applyAlignment="1">
      <alignment horizontal="center" vertical="center"/>
    </xf>
    <xf numFmtId="9" fontId="10" fillId="0" borderId="0" xfId="6" applyFont="1"/>
    <xf numFmtId="9" fontId="28" fillId="0" borderId="0" xfId="6" applyFont="1"/>
    <xf numFmtId="0" fontId="20" fillId="4" borderId="67" xfId="0" applyFont="1" applyFill="1" applyBorder="1" applyAlignment="1">
      <alignment horizontal="center" vertical="center" wrapText="1"/>
    </xf>
    <xf numFmtId="0" fontId="20" fillId="4" borderId="51" xfId="0" applyFont="1" applyFill="1" applyBorder="1" applyAlignment="1">
      <alignment horizontal="center" vertical="center" wrapText="1"/>
    </xf>
    <xf numFmtId="9" fontId="7" fillId="0" borderId="7" xfId="0" applyNumberFormat="1" applyFont="1" applyBorder="1" applyAlignment="1">
      <alignment horizontal="center" vertical="center"/>
    </xf>
    <xf numFmtId="0" fontId="21" fillId="0" borderId="0" xfId="0" applyFont="1" applyAlignment="1">
      <alignment vertical="center"/>
    </xf>
    <xf numFmtId="0" fontId="20" fillId="0" borderId="0" xfId="0" applyFont="1" applyAlignment="1">
      <alignment vertical="center"/>
    </xf>
    <xf numFmtId="0" fontId="12" fillId="0" borderId="0" xfId="0" applyFont="1" applyAlignment="1">
      <alignment vertical="center"/>
    </xf>
    <xf numFmtId="0" fontId="22" fillId="0" borderId="0" xfId="0" applyFont="1" applyAlignment="1">
      <alignment horizontal="left" vertical="center" wrapText="1"/>
    </xf>
    <xf numFmtId="0" fontId="38" fillId="0" borderId="49" xfId="0" applyFont="1" applyBorder="1" applyAlignment="1">
      <alignment horizontal="left" vertical="center" wrapText="1"/>
    </xf>
    <xf numFmtId="0" fontId="38" fillId="0" borderId="80" xfId="0" applyFont="1" applyBorder="1" applyAlignment="1">
      <alignment horizontal="left" vertical="center" wrapText="1"/>
    </xf>
    <xf numFmtId="0" fontId="39" fillId="0" borderId="3" xfId="0" applyFont="1" applyBorder="1" applyAlignment="1">
      <alignment horizontal="center" vertical="center" wrapText="1"/>
    </xf>
    <xf numFmtId="9" fontId="9" fillId="0" borderId="51" xfId="0" applyNumberFormat="1" applyFont="1" applyBorder="1" applyAlignment="1">
      <alignment horizontal="center" vertical="center"/>
    </xf>
    <xf numFmtId="9" fontId="9" fillId="0" borderId="16" xfId="0" applyNumberFormat="1" applyFont="1" applyBorder="1" applyAlignment="1">
      <alignment horizontal="center" vertical="center"/>
    </xf>
    <xf numFmtId="0" fontId="38" fillId="0" borderId="65" xfId="0" applyFont="1" applyBorder="1" applyAlignment="1">
      <alignment horizontal="left" vertical="center" wrapText="1"/>
    </xf>
    <xf numFmtId="0" fontId="20" fillId="0" borderId="15" xfId="0" applyFont="1" applyBorder="1" applyAlignment="1">
      <alignment horizontal="left" vertical="center" wrapText="1"/>
    </xf>
    <xf numFmtId="0" fontId="20" fillId="0" borderId="0" xfId="0" applyFont="1" applyAlignment="1">
      <alignment vertical="center" wrapText="1"/>
    </xf>
    <xf numFmtId="9" fontId="9" fillId="0" borderId="67" xfId="0" applyNumberFormat="1" applyFont="1" applyBorder="1" applyAlignment="1">
      <alignment vertical="center"/>
    </xf>
    <xf numFmtId="9" fontId="9" fillId="0" borderId="21" xfId="0" applyNumberFormat="1" applyFont="1" applyBorder="1" applyAlignment="1">
      <alignment vertical="center"/>
    </xf>
    <xf numFmtId="9" fontId="22" fillId="0" borderId="3" xfId="0" applyNumberFormat="1" applyFont="1" applyBorder="1" applyAlignment="1">
      <alignment horizontal="center" vertical="center" wrapText="1"/>
    </xf>
    <xf numFmtId="0" fontId="7" fillId="0" borderId="62" xfId="2" applyFont="1" applyBorder="1" applyAlignment="1">
      <alignment horizontal="left" vertical="top" wrapText="1"/>
    </xf>
    <xf numFmtId="164" fontId="21" fillId="0" borderId="30" xfId="0" applyNumberFormat="1" applyFont="1" applyBorder="1" applyAlignment="1">
      <alignment horizontal="center" vertical="center" wrapText="1"/>
    </xf>
    <xf numFmtId="0" fontId="20" fillId="0" borderId="23" xfId="0" applyFont="1" applyBorder="1" applyAlignment="1">
      <alignment horizontal="center" vertical="center" wrapText="1"/>
    </xf>
    <xf numFmtId="0" fontId="20" fillId="0" borderId="16" xfId="0" applyFont="1" applyBorder="1" applyAlignment="1">
      <alignment horizontal="center" vertical="center" wrapText="1"/>
    </xf>
    <xf numFmtId="44" fontId="9" fillId="0" borderId="0" xfId="5" applyFont="1" applyFill="1" applyAlignment="1">
      <alignment vertical="center"/>
    </xf>
    <xf numFmtId="164" fontId="20" fillId="0" borderId="21" xfId="0" applyNumberFormat="1" applyFont="1" applyBorder="1" applyAlignment="1">
      <alignment horizontal="center" vertical="center" wrapText="1"/>
    </xf>
    <xf numFmtId="0" fontId="7" fillId="0" borderId="61" xfId="0" applyFont="1" applyBorder="1" applyAlignment="1">
      <alignment vertical="center"/>
    </xf>
    <xf numFmtId="0" fontId="7" fillId="0" borderId="60" xfId="0" applyFont="1" applyBorder="1" applyAlignment="1">
      <alignment vertical="center"/>
    </xf>
    <xf numFmtId="0" fontId="7" fillId="0" borderId="66" xfId="0" applyFont="1" applyBorder="1" applyAlignment="1">
      <alignment horizontal="justify" vertical="center"/>
    </xf>
    <xf numFmtId="0" fontId="7" fillId="0" borderId="7" xfId="0" applyFont="1" applyBorder="1" applyAlignment="1">
      <alignment horizontal="justify" vertical="center"/>
    </xf>
    <xf numFmtId="0" fontId="7" fillId="0" borderId="54" xfId="0" applyFont="1" applyBorder="1" applyAlignment="1">
      <alignment horizontal="justify" vertical="center"/>
    </xf>
    <xf numFmtId="0" fontId="7" fillId="0" borderId="66" xfId="0" applyFont="1" applyBorder="1" applyAlignment="1">
      <alignment vertical="center"/>
    </xf>
    <xf numFmtId="0" fontId="7" fillId="2" borderId="54" xfId="0" applyFont="1" applyFill="1" applyBorder="1" applyAlignment="1">
      <alignment horizontal="justify" vertical="center"/>
    </xf>
    <xf numFmtId="0" fontId="9" fillId="0" borderId="66" xfId="0" applyFont="1" applyBorder="1" applyAlignment="1">
      <alignment vertical="center"/>
    </xf>
    <xf numFmtId="1" fontId="7" fillId="0" borderId="44" xfId="0" applyNumberFormat="1" applyFont="1" applyBorder="1" applyAlignment="1">
      <alignment horizontal="center" vertical="center"/>
    </xf>
    <xf numFmtId="1" fontId="7" fillId="0" borderId="84" xfId="0" applyNumberFormat="1" applyFont="1" applyBorder="1" applyAlignment="1">
      <alignment horizontal="center" vertical="center"/>
    </xf>
    <xf numFmtId="0" fontId="21" fillId="0" borderId="85" xfId="0" applyFont="1" applyBorder="1" applyAlignment="1">
      <alignment vertical="center" wrapText="1"/>
    </xf>
    <xf numFmtId="0" fontId="7" fillId="0" borderId="40" xfId="0" applyFont="1" applyBorder="1" applyAlignment="1">
      <alignment horizontal="center" vertical="center"/>
    </xf>
    <xf numFmtId="0" fontId="7" fillId="0" borderId="39" xfId="0" applyFont="1" applyBorder="1" applyAlignment="1">
      <alignment horizontal="center" vertical="center"/>
    </xf>
    <xf numFmtId="0" fontId="7" fillId="0" borderId="82" xfId="0" applyFont="1" applyBorder="1" applyAlignment="1">
      <alignment horizontal="center" vertical="center"/>
    </xf>
    <xf numFmtId="0" fontId="7" fillId="0" borderId="83" xfId="0" applyFont="1" applyBorder="1" applyAlignment="1">
      <alignment horizontal="center" vertical="center"/>
    </xf>
    <xf numFmtId="0" fontId="7" fillId="0" borderId="3" xfId="0" applyFont="1" applyBorder="1" applyAlignment="1">
      <alignment horizontal="left" vertical="center" wrapText="1" readingOrder="1"/>
    </xf>
    <xf numFmtId="0" fontId="7" fillId="0" borderId="54" xfId="0" applyFont="1" applyBorder="1" applyAlignment="1">
      <alignment vertical="center" wrapText="1"/>
    </xf>
    <xf numFmtId="0" fontId="33" fillId="0" borderId="0" xfId="0" applyFont="1" applyAlignment="1">
      <alignment horizontal="center" vertical="center"/>
    </xf>
    <xf numFmtId="0" fontId="7" fillId="0" borderId="66" xfId="0" applyFont="1" applyBorder="1" applyAlignment="1">
      <alignment horizontal="justify" vertical="center" readingOrder="1"/>
    </xf>
    <xf numFmtId="0" fontId="7" fillId="0" borderId="54" xfId="0" applyFont="1" applyBorder="1" applyAlignment="1">
      <alignment horizontal="justify" vertical="center" readingOrder="1"/>
    </xf>
    <xf numFmtId="0" fontId="7" fillId="0" borderId="54" xfId="0" applyFont="1" applyBorder="1" applyAlignment="1">
      <alignment horizontal="left" vertical="center" wrapText="1" indent="1" readingOrder="1"/>
    </xf>
    <xf numFmtId="0" fontId="7" fillId="0" borderId="66" xfId="0" applyFont="1" applyBorder="1" applyAlignment="1">
      <alignment horizontal="left" vertical="center" wrapText="1" indent="1" readingOrder="1"/>
    </xf>
    <xf numFmtId="0" fontId="7" fillId="0" borderId="3" xfId="0" applyFont="1" applyBorder="1" applyAlignment="1">
      <alignment horizontal="left" vertical="center" wrapText="1" indent="1" readingOrder="1"/>
    </xf>
    <xf numFmtId="0" fontId="7" fillId="0" borderId="66" xfId="0" applyFont="1" applyBorder="1" applyAlignment="1">
      <alignment horizontal="left" vertical="center" wrapText="1"/>
    </xf>
    <xf numFmtId="49" fontId="8" fillId="0" borderId="51" xfId="0" applyNumberFormat="1" applyFont="1" applyBorder="1" applyAlignment="1">
      <alignment horizontal="left" vertical="top" wrapText="1"/>
    </xf>
    <xf numFmtId="49" fontId="8" fillId="0" borderId="61" xfId="0" applyNumberFormat="1" applyFont="1" applyBorder="1" applyAlignment="1">
      <alignment horizontal="left" vertical="top" wrapText="1"/>
    </xf>
    <xf numFmtId="49" fontId="8" fillId="0" borderId="60" xfId="0" applyNumberFormat="1" applyFont="1" applyBorder="1" applyAlignment="1">
      <alignment horizontal="left" vertical="top" wrapText="1"/>
    </xf>
    <xf numFmtId="49" fontId="28" fillId="0" borderId="51" xfId="0" applyNumberFormat="1" applyFont="1" applyBorder="1" applyAlignment="1">
      <alignment horizontal="center" vertical="center"/>
    </xf>
    <xf numFmtId="49" fontId="28" fillId="0" borderId="61" xfId="0" applyNumberFormat="1" applyFont="1" applyBorder="1" applyAlignment="1">
      <alignment horizontal="center" vertical="center"/>
    </xf>
    <xf numFmtId="0" fontId="28" fillId="3" borderId="0" xfId="0" applyFont="1" applyFill="1" applyAlignment="1">
      <alignment horizontal="left" vertical="center"/>
    </xf>
    <xf numFmtId="0" fontId="12" fillId="0" borderId="3" xfId="0" applyFont="1" applyBorder="1" applyAlignment="1">
      <alignment horizontal="left" vertical="center" wrapText="1"/>
    </xf>
    <xf numFmtId="0" fontId="10" fillId="0" borderId="3" xfId="0" applyFont="1" applyBorder="1" applyAlignment="1">
      <alignment horizontal="left" vertical="center" wrapText="1"/>
    </xf>
    <xf numFmtId="0" fontId="12" fillId="0" borderId="1"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51" xfId="0" applyFont="1" applyBorder="1" applyAlignment="1">
      <alignment horizontal="left" vertical="center" wrapText="1"/>
    </xf>
    <xf numFmtId="0" fontId="10" fillId="0" borderId="61" xfId="0" applyFont="1" applyBorder="1" applyAlignment="1">
      <alignment horizontal="left" vertical="center" wrapText="1"/>
    </xf>
    <xf numFmtId="0" fontId="10" fillId="0" borderId="60" xfId="0" applyFont="1" applyBorder="1" applyAlignment="1">
      <alignment horizontal="left" vertical="center" wrapText="1"/>
    </xf>
    <xf numFmtId="49" fontId="10" fillId="0" borderId="51" xfId="0" applyNumberFormat="1" applyFont="1" applyBorder="1" applyAlignment="1">
      <alignment horizontal="center" vertical="center"/>
    </xf>
    <xf numFmtId="49" fontId="10" fillId="0" borderId="61" xfId="0" applyNumberFormat="1" applyFont="1" applyBorder="1" applyAlignment="1">
      <alignment horizontal="center" vertical="center"/>
    </xf>
    <xf numFmtId="0" fontId="28" fillId="0" borderId="3" xfId="0" applyFont="1" applyBorder="1" applyAlignment="1">
      <alignment horizontal="left" vertical="center"/>
    </xf>
    <xf numFmtId="0" fontId="12" fillId="0" borderId="10" xfId="0" applyFont="1" applyBorder="1" applyAlignment="1">
      <alignment horizontal="left" vertical="center" wrapText="1"/>
    </xf>
    <xf numFmtId="0" fontId="12" fillId="0" borderId="9" xfId="0" applyFont="1" applyBorder="1" applyAlignment="1">
      <alignment horizontal="left" vertical="center" wrapText="1"/>
    </xf>
    <xf numFmtId="0" fontId="12" fillId="0" borderId="14" xfId="0" applyFont="1" applyBorder="1" applyAlignment="1">
      <alignment horizontal="left" vertical="center" wrapText="1"/>
    </xf>
    <xf numFmtId="0" fontId="12"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30" fillId="0" borderId="1" xfId="0" applyFont="1" applyBorder="1" applyAlignment="1">
      <alignment vertical="center" wrapText="1"/>
    </xf>
    <xf numFmtId="0" fontId="28" fillId="0" borderId="2" xfId="0" applyFont="1" applyBorder="1" applyAlignment="1">
      <alignment vertical="center"/>
    </xf>
    <xf numFmtId="0" fontId="28" fillId="0" borderId="4" xfId="0" applyFont="1" applyBorder="1" applyAlignment="1">
      <alignment vertical="center"/>
    </xf>
    <xf numFmtId="0" fontId="12" fillId="0" borderId="2" xfId="0" applyFont="1" applyBorder="1" applyAlignment="1">
      <alignment horizontal="left" vertical="center" wrapText="1"/>
    </xf>
    <xf numFmtId="0" fontId="8" fillId="0" borderId="2" xfId="0" applyFont="1" applyBorder="1" applyAlignment="1">
      <alignment horizontal="left" vertical="center"/>
    </xf>
    <xf numFmtId="0" fontId="8" fillId="0" borderId="4" xfId="0" applyFont="1" applyBorder="1" applyAlignment="1">
      <alignment horizontal="left" vertical="center"/>
    </xf>
    <xf numFmtId="0" fontId="30" fillId="0" borderId="51" xfId="0" applyFont="1" applyBorder="1" applyAlignment="1">
      <alignment horizontal="left" vertical="center" wrapText="1"/>
    </xf>
    <xf numFmtId="0" fontId="30" fillId="0" borderId="61" xfId="0" applyFont="1" applyBorder="1" applyAlignment="1">
      <alignment horizontal="left" vertical="center" wrapText="1"/>
    </xf>
    <xf numFmtId="0" fontId="30" fillId="0" borderId="60" xfId="0" applyFont="1" applyBorder="1" applyAlignment="1">
      <alignment horizontal="left"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2" fillId="0" borderId="46" xfId="0" applyFont="1" applyBorder="1" applyAlignment="1">
      <alignment horizontal="left" vertical="center" wrapText="1"/>
    </xf>
    <xf numFmtId="0" fontId="28" fillId="0" borderId="1" xfId="0" applyFont="1" applyBorder="1" applyAlignment="1">
      <alignment horizontal="center" vertical="center"/>
    </xf>
    <xf numFmtId="0" fontId="28" fillId="0" borderId="4" xfId="0" applyFont="1" applyBorder="1" applyAlignment="1">
      <alignment horizontal="center" vertical="center"/>
    </xf>
    <xf numFmtId="0" fontId="12" fillId="0" borderId="51" xfId="4" applyFont="1" applyBorder="1" applyAlignment="1">
      <alignment horizontal="left" vertical="center" wrapText="1"/>
    </xf>
    <xf numFmtId="0" fontId="12" fillId="0" borderId="61" xfId="4" applyFont="1" applyBorder="1" applyAlignment="1">
      <alignment horizontal="left" vertical="center" wrapText="1"/>
    </xf>
    <xf numFmtId="0" fontId="12" fillId="0" borderId="60" xfId="4" applyFont="1" applyBorder="1" applyAlignment="1">
      <alignment horizontal="left" vertical="center" wrapText="1"/>
    </xf>
    <xf numFmtId="0" fontId="12" fillId="0" borderId="4" xfId="0" applyFont="1" applyBorder="1" applyAlignment="1">
      <alignment horizontal="left" vertical="center" wrapText="1"/>
    </xf>
    <xf numFmtId="0" fontId="10" fillId="0" borderId="51" xfId="0" applyFont="1" applyBorder="1" applyAlignment="1">
      <alignment horizontal="center" vertical="center"/>
    </xf>
    <xf numFmtId="0" fontId="10" fillId="0" borderId="61" xfId="0" applyFont="1" applyBorder="1" applyAlignment="1">
      <alignment horizontal="center" vertical="center"/>
    </xf>
    <xf numFmtId="0" fontId="10" fillId="0" borderId="60" xfId="0" applyFont="1" applyBorder="1" applyAlignment="1">
      <alignment horizontal="center" vertical="center"/>
    </xf>
    <xf numFmtId="0" fontId="8" fillId="0" borderId="51" xfId="0" applyFont="1" applyBorder="1" applyAlignment="1">
      <alignment horizontal="left" vertical="center" wrapText="1"/>
    </xf>
    <xf numFmtId="0" fontId="8" fillId="0" borderId="61" xfId="0" applyFont="1" applyBorder="1" applyAlignment="1">
      <alignment horizontal="left" vertical="center" wrapText="1"/>
    </xf>
    <xf numFmtId="0" fontId="8" fillId="0" borderId="60" xfId="0" applyFont="1" applyBorder="1" applyAlignment="1">
      <alignment horizontal="left" vertical="center" wrapText="1"/>
    </xf>
    <xf numFmtId="0" fontId="12" fillId="0" borderId="61" xfId="0" applyFont="1" applyBorder="1" applyAlignment="1">
      <alignment horizontal="left" vertical="center" wrapText="1"/>
    </xf>
    <xf numFmtId="0" fontId="12" fillId="0" borderId="60" xfId="0" applyFont="1" applyBorder="1" applyAlignment="1">
      <alignment horizontal="left" vertical="center" wrapText="1"/>
    </xf>
    <xf numFmtId="49" fontId="12" fillId="0" borderId="51" xfId="0" applyNumberFormat="1" applyFont="1" applyBorder="1" applyAlignment="1">
      <alignment horizontal="left" vertical="center"/>
    </xf>
    <xf numFmtId="49" fontId="12" fillId="0" borderId="61" xfId="0" applyNumberFormat="1" applyFont="1" applyBorder="1" applyAlignment="1">
      <alignment horizontal="left" vertical="center"/>
    </xf>
    <xf numFmtId="49" fontId="12" fillId="0" borderId="60" xfId="0" applyNumberFormat="1" applyFont="1" applyBorder="1" applyAlignment="1">
      <alignment horizontal="left" vertical="center"/>
    </xf>
    <xf numFmtId="0" fontId="12" fillId="0" borderId="20" xfId="0" applyFont="1" applyBorder="1" applyAlignment="1">
      <alignment horizontal="center" vertical="center" wrapText="1"/>
    </xf>
    <xf numFmtId="0" fontId="9" fillId="3" borderId="0" xfId="0" applyFont="1" applyFill="1" applyAlignment="1">
      <alignment horizontal="left" vertical="center"/>
    </xf>
    <xf numFmtId="0" fontId="16" fillId="0" borderId="51" xfId="0" applyFont="1" applyBorder="1" applyAlignment="1">
      <alignment horizontal="left" vertical="center" wrapText="1"/>
    </xf>
    <xf numFmtId="0" fontId="17" fillId="0" borderId="61" xfId="0" applyFont="1" applyBorder="1" applyAlignment="1">
      <alignment horizontal="left" vertical="center" wrapText="1"/>
    </xf>
    <xf numFmtId="0" fontId="17" fillId="0" borderId="60" xfId="0" applyFont="1" applyBorder="1" applyAlignment="1">
      <alignment horizontal="left" vertical="center" wrapText="1"/>
    </xf>
    <xf numFmtId="0" fontId="16" fillId="0" borderId="51" xfId="0" applyFont="1" applyBorder="1" applyAlignment="1">
      <alignment horizontal="center" vertical="center" wrapText="1"/>
    </xf>
    <xf numFmtId="0" fontId="16" fillId="0" borderId="61" xfId="0" applyFont="1" applyBorder="1" applyAlignment="1">
      <alignment horizontal="center" vertical="center" wrapText="1"/>
    </xf>
    <xf numFmtId="0" fontId="16" fillId="0" borderId="60" xfId="0" applyFont="1" applyBorder="1" applyAlignment="1">
      <alignment horizontal="center" vertical="center" wrapText="1"/>
    </xf>
    <xf numFmtId="0" fontId="9" fillId="0" borderId="3" xfId="0" applyFont="1" applyBorder="1" applyAlignment="1">
      <alignment horizontal="left" vertical="center"/>
    </xf>
    <xf numFmtId="0" fontId="9" fillId="3" borderId="0" xfId="0" applyFont="1" applyFill="1" applyAlignment="1">
      <alignment horizontal="left"/>
    </xf>
    <xf numFmtId="0" fontId="12" fillId="0" borderId="11" xfId="0" applyFont="1" applyBorder="1" applyAlignment="1">
      <alignment horizontal="left" vertical="center" wrapText="1"/>
    </xf>
    <xf numFmtId="0" fontId="12" fillId="0" borderId="8" xfId="0" applyFont="1" applyBorder="1" applyAlignment="1">
      <alignment horizontal="left" vertical="center" wrapText="1"/>
    </xf>
    <xf numFmtId="0" fontId="12" fillId="2" borderId="32" xfId="0" applyFont="1" applyFill="1" applyBorder="1" applyAlignment="1">
      <alignment horizontal="left" vertical="center" wrapText="1"/>
    </xf>
    <xf numFmtId="0" fontId="12" fillId="2" borderId="29" xfId="0" applyFont="1" applyFill="1" applyBorder="1" applyAlignment="1">
      <alignment horizontal="left" vertical="center" wrapText="1"/>
    </xf>
    <xf numFmtId="0" fontId="12" fillId="2" borderId="34" xfId="0" applyFont="1" applyFill="1" applyBorder="1" applyAlignment="1">
      <alignment horizontal="left" vertical="center" wrapText="1"/>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12" fillId="2" borderId="11" xfId="0" applyFont="1" applyFill="1" applyBorder="1" applyAlignment="1">
      <alignment horizontal="left" vertical="center" wrapText="1"/>
    </xf>
    <xf numFmtId="0" fontId="12" fillId="2" borderId="8"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166" fontId="22" fillId="0" borderId="3" xfId="1" applyNumberFormat="1" applyFont="1" applyBorder="1" applyAlignment="1">
      <alignment horizontal="center" vertical="center"/>
    </xf>
    <xf numFmtId="166" fontId="22" fillId="0" borderId="51" xfId="1" applyNumberFormat="1" applyFont="1" applyBorder="1" applyAlignment="1">
      <alignment horizontal="center" vertical="center"/>
    </xf>
    <xf numFmtId="166" fontId="22" fillId="0" borderId="60" xfId="1" applyNumberFormat="1" applyFont="1" applyBorder="1" applyAlignment="1">
      <alignment horizontal="center" vertical="center"/>
    </xf>
    <xf numFmtId="0" fontId="9" fillId="0" borderId="3" xfId="0" applyFont="1" applyBorder="1" applyAlignment="1">
      <alignment horizontal="left" vertical="center" wrapText="1"/>
    </xf>
    <xf numFmtId="49" fontId="9" fillId="0" borderId="3" xfId="0" applyNumberFormat="1" applyFont="1" applyBorder="1" applyAlignment="1">
      <alignment horizontal="left" vertical="center"/>
    </xf>
    <xf numFmtId="0" fontId="26" fillId="0" borderId="3" xfId="0" applyFont="1" applyBorder="1" applyAlignment="1">
      <alignment horizontal="left"/>
    </xf>
    <xf numFmtId="0" fontId="12"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8"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9" fillId="3" borderId="0" xfId="0" applyFont="1" applyFill="1" applyAlignment="1">
      <alignment horizontal="left" vertical="center" wrapText="1"/>
    </xf>
    <xf numFmtId="164" fontId="7" fillId="0" borderId="3" xfId="0" applyNumberFormat="1" applyFont="1" applyBorder="1" applyAlignment="1">
      <alignment horizontal="center" vertical="center"/>
    </xf>
    <xf numFmtId="0" fontId="7" fillId="0" borderId="3" xfId="0" applyFont="1" applyBorder="1" applyAlignment="1">
      <alignment horizontal="center" vertical="center"/>
    </xf>
    <xf numFmtId="49" fontId="7" fillId="0" borderId="3" xfId="0" applyNumberFormat="1" applyFont="1" applyBorder="1" applyAlignment="1">
      <alignment horizontal="center" vertical="center"/>
    </xf>
    <xf numFmtId="9" fontId="7" fillId="0" borderId="3" xfId="0" applyNumberFormat="1" applyFont="1" applyBorder="1" applyAlignment="1">
      <alignment horizontal="center" vertical="center"/>
    </xf>
    <xf numFmtId="164" fontId="7" fillId="0" borderId="5" xfId="0" applyNumberFormat="1" applyFont="1" applyBorder="1" applyAlignment="1">
      <alignment horizontal="center" vertical="center"/>
    </xf>
    <xf numFmtId="164" fontId="7" fillId="0" borderId="6" xfId="0" applyNumberFormat="1" applyFont="1" applyBorder="1" applyAlignment="1">
      <alignment horizontal="center" vertical="center"/>
    </xf>
    <xf numFmtId="0" fontId="7" fillId="0" borderId="64" xfId="0" applyFont="1" applyBorder="1" applyAlignment="1">
      <alignment horizontal="left" vertical="center"/>
    </xf>
    <xf numFmtId="0" fontId="7" fillId="0" borderId="46" xfId="0" applyFont="1" applyBorder="1" applyAlignment="1">
      <alignment horizontal="left" vertical="center"/>
    </xf>
    <xf numFmtId="0" fontId="7" fillId="2" borderId="3" xfId="0" applyFont="1" applyFill="1" applyBorder="1" applyAlignment="1">
      <alignment horizontal="center" vertical="center"/>
    </xf>
    <xf numFmtId="164" fontId="7" fillId="2" borderId="3" xfId="0" applyNumberFormat="1" applyFont="1" applyFill="1" applyBorder="1" applyAlignment="1">
      <alignment horizontal="center" vertical="center"/>
    </xf>
    <xf numFmtId="9" fontId="7" fillId="2" borderId="3" xfId="0" applyNumberFormat="1" applyFont="1" applyFill="1" applyBorder="1" applyAlignment="1">
      <alignment horizontal="center" vertical="center"/>
    </xf>
    <xf numFmtId="49" fontId="7" fillId="2" borderId="3" xfId="0" applyNumberFormat="1" applyFont="1" applyFill="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7" fillId="2" borderId="62" xfId="0" applyFont="1" applyFill="1" applyBorder="1" applyAlignment="1">
      <alignment horizontal="center" vertical="center"/>
    </xf>
    <xf numFmtId="0" fontId="7" fillId="2" borderId="54" xfId="0" applyFont="1" applyFill="1" applyBorder="1" applyAlignment="1">
      <alignment horizontal="center" vertical="center"/>
    </xf>
    <xf numFmtId="0" fontId="20" fillId="0" borderId="10" xfId="0" applyFont="1" applyBorder="1" applyAlignment="1">
      <alignment horizontal="left" vertical="center" wrapText="1"/>
    </xf>
    <xf numFmtId="0" fontId="20" fillId="0" borderId="9" xfId="0" applyFont="1" applyBorder="1" applyAlignment="1">
      <alignment horizontal="left" vertical="center" wrapText="1"/>
    </xf>
    <xf numFmtId="0" fontId="20" fillId="0" borderId="14" xfId="0" applyFont="1" applyBorder="1" applyAlignment="1">
      <alignment horizontal="left" vertical="center" wrapText="1"/>
    </xf>
    <xf numFmtId="0" fontId="9" fillId="0" borderId="20" xfId="0" applyFont="1" applyBorder="1" applyAlignment="1">
      <alignment horizontal="center" vertical="center"/>
    </xf>
    <xf numFmtId="0" fontId="9" fillId="0" borderId="59" xfId="0" applyFont="1" applyBorder="1" applyAlignment="1">
      <alignment horizontal="center" vertical="center"/>
    </xf>
    <xf numFmtId="164" fontId="7" fillId="2" borderId="62" xfId="0" applyNumberFormat="1" applyFont="1" applyFill="1" applyBorder="1" applyAlignment="1">
      <alignment horizontal="center" vertical="center"/>
    </xf>
    <xf numFmtId="164" fontId="7" fillId="2" borderId="7" xfId="0" applyNumberFormat="1" applyFont="1" applyFill="1" applyBorder="1" applyAlignment="1">
      <alignment horizontal="center" vertical="center"/>
    </xf>
    <xf numFmtId="9" fontId="7" fillId="2" borderId="62" xfId="0" applyNumberFormat="1" applyFont="1" applyFill="1" applyBorder="1" applyAlignment="1">
      <alignment horizontal="center" vertical="center"/>
    </xf>
    <xf numFmtId="9" fontId="7" fillId="2" borderId="54" xfId="0" applyNumberFormat="1" applyFont="1" applyFill="1" applyBorder="1" applyAlignment="1">
      <alignment horizontal="center" vertical="center"/>
    </xf>
    <xf numFmtId="49" fontId="7" fillId="0" borderId="62" xfId="0" applyNumberFormat="1" applyFont="1" applyBorder="1" applyAlignment="1">
      <alignment horizontal="center" vertical="center"/>
    </xf>
    <xf numFmtId="49" fontId="7" fillId="0" borderId="54" xfId="0" applyNumberFormat="1" applyFont="1" applyBorder="1" applyAlignment="1">
      <alignment horizontal="center" vertical="center"/>
    </xf>
    <xf numFmtId="49" fontId="7" fillId="2" borderId="62" xfId="0" applyNumberFormat="1" applyFont="1" applyFill="1" applyBorder="1" applyAlignment="1">
      <alignment horizontal="center" vertical="center"/>
    </xf>
    <xf numFmtId="49" fontId="7" fillId="2" borderId="54" xfId="0" applyNumberFormat="1" applyFont="1" applyFill="1" applyBorder="1" applyAlignment="1">
      <alignment horizontal="center" vertical="center"/>
    </xf>
    <xf numFmtId="164" fontId="7" fillId="2" borderId="54" xfId="0" applyNumberFormat="1" applyFont="1" applyFill="1" applyBorder="1" applyAlignment="1">
      <alignment horizontal="center" vertical="center"/>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164" fontId="7" fillId="0" borderId="7" xfId="0" applyNumberFormat="1" applyFont="1" applyBorder="1" applyAlignment="1">
      <alignment horizontal="center" vertical="center"/>
    </xf>
    <xf numFmtId="0" fontId="7" fillId="0" borderId="7" xfId="0" applyFont="1" applyBorder="1" applyAlignment="1">
      <alignment horizontal="center" vertical="center"/>
    </xf>
    <xf numFmtId="0" fontId="9" fillId="0" borderId="51" xfId="0" applyFont="1" applyBorder="1" applyAlignment="1">
      <alignment horizontal="center" vertical="center"/>
    </xf>
    <xf numFmtId="0" fontId="9" fillId="0" borderId="61" xfId="0" applyFont="1" applyBorder="1" applyAlignment="1">
      <alignment horizontal="center" vertical="center"/>
    </xf>
    <xf numFmtId="0" fontId="20" fillId="0" borderId="51" xfId="0" applyFont="1" applyBorder="1" applyAlignment="1">
      <alignment horizontal="left" vertical="center" wrapText="1"/>
    </xf>
    <xf numFmtId="0" fontId="20" fillId="0" borderId="61" xfId="0" applyFont="1" applyBorder="1" applyAlignment="1">
      <alignment horizontal="left" vertical="center" wrapText="1"/>
    </xf>
    <xf numFmtId="0" fontId="20" fillId="0" borderId="60" xfId="0" applyFont="1" applyBorder="1" applyAlignment="1">
      <alignment horizontal="left" vertical="center" wrapText="1"/>
    </xf>
    <xf numFmtId="49" fontId="7" fillId="0" borderId="5" xfId="0" applyNumberFormat="1" applyFont="1" applyBorder="1" applyAlignment="1">
      <alignment horizontal="center" vertical="center"/>
    </xf>
    <xf numFmtId="49" fontId="7" fillId="0" borderId="7" xfId="0" applyNumberFormat="1" applyFont="1" applyBorder="1" applyAlignment="1">
      <alignment horizontal="center" vertical="center"/>
    </xf>
    <xf numFmtId="49" fontId="7" fillId="0" borderId="6" xfId="0" applyNumberFormat="1" applyFont="1" applyBorder="1" applyAlignment="1">
      <alignment horizontal="center" vertical="center"/>
    </xf>
    <xf numFmtId="49" fontId="7" fillId="0" borderId="3" xfId="0" applyNumberFormat="1" applyFont="1" applyBorder="1" applyAlignment="1">
      <alignment vertical="center"/>
    </xf>
    <xf numFmtId="164" fontId="7" fillId="0" borderId="53" xfId="0" applyNumberFormat="1" applyFont="1" applyBorder="1" applyAlignment="1">
      <alignment horizontal="center" vertical="center"/>
    </xf>
    <xf numFmtId="164" fontId="7" fillId="0" borderId="54" xfId="0" applyNumberFormat="1" applyFont="1" applyBorder="1" applyAlignment="1">
      <alignment horizontal="center" vertical="center"/>
    </xf>
    <xf numFmtId="9" fontId="7" fillId="0" borderId="3" xfId="0" applyNumberFormat="1" applyFont="1" applyBorder="1" applyAlignment="1">
      <alignment vertical="center"/>
    </xf>
    <xf numFmtId="0" fontId="7" fillId="0" borderId="66" xfId="0" applyFont="1" applyBorder="1" applyAlignment="1">
      <alignment horizontal="center" vertical="center"/>
    </xf>
    <xf numFmtId="0" fontId="7" fillId="0" borderId="54" xfId="0" applyFont="1" applyBorder="1" applyAlignment="1">
      <alignment horizontal="center" vertical="center"/>
    </xf>
    <xf numFmtId="164" fontId="7" fillId="0" borderId="1" xfId="0" applyNumberFormat="1" applyFont="1" applyBorder="1" applyAlignment="1">
      <alignment horizontal="center" vertical="center"/>
    </xf>
    <xf numFmtId="164" fontId="7" fillId="0" borderId="66" xfId="0" applyNumberFormat="1" applyFont="1" applyBorder="1" applyAlignment="1">
      <alignment horizontal="center" vertical="center"/>
    </xf>
    <xf numFmtId="0" fontId="7" fillId="0" borderId="3" xfId="0" applyFont="1" applyBorder="1" applyAlignment="1">
      <alignment vertical="center"/>
    </xf>
    <xf numFmtId="0" fontId="7" fillId="2" borderId="66" xfId="0" applyFont="1" applyFill="1" applyBorder="1" applyAlignment="1">
      <alignment horizontal="center" vertical="center"/>
    </xf>
    <xf numFmtId="0" fontId="7" fillId="2" borderId="7" xfId="0" applyFont="1" applyFill="1" applyBorder="1" applyAlignment="1">
      <alignment horizontal="center" vertical="center"/>
    </xf>
    <xf numFmtId="9" fontId="7" fillId="2" borderId="66" xfId="0" applyNumberFormat="1" applyFont="1" applyFill="1" applyBorder="1" applyAlignment="1">
      <alignment horizontal="center" vertical="center"/>
    </xf>
    <xf numFmtId="9" fontId="7" fillId="2" borderId="7" xfId="0" applyNumberFormat="1" applyFont="1" applyFill="1" applyBorder="1" applyAlignment="1">
      <alignment horizontal="center" vertical="center"/>
    </xf>
    <xf numFmtId="164" fontId="7" fillId="2" borderId="66" xfId="0" applyNumberFormat="1" applyFont="1" applyFill="1" applyBorder="1" applyAlignment="1">
      <alignment horizontal="center" vertical="center"/>
    </xf>
    <xf numFmtId="49" fontId="7" fillId="0" borderId="66" xfId="0" applyNumberFormat="1" applyFont="1" applyBorder="1" applyAlignment="1">
      <alignment horizontal="center" vertical="center"/>
    </xf>
    <xf numFmtId="49" fontId="7" fillId="2" borderId="66" xfId="0" applyNumberFormat="1" applyFont="1" applyFill="1" applyBorder="1" applyAlignment="1">
      <alignment horizontal="center" vertical="center"/>
    </xf>
    <xf numFmtId="49" fontId="7" fillId="2" borderId="7" xfId="0" applyNumberFormat="1" applyFont="1" applyFill="1" applyBorder="1" applyAlignment="1">
      <alignment horizontal="center" vertical="center"/>
    </xf>
    <xf numFmtId="0" fontId="7" fillId="2" borderId="51" xfId="0" applyFont="1" applyFill="1" applyBorder="1" applyAlignment="1">
      <alignment horizontal="left" vertical="center" wrapText="1"/>
    </xf>
    <xf numFmtId="0" fontId="7" fillId="2" borderId="60" xfId="0" applyFont="1" applyFill="1" applyBorder="1" applyAlignment="1">
      <alignment horizontal="left" vertical="center" wrapText="1"/>
    </xf>
    <xf numFmtId="0" fontId="7" fillId="2" borderId="51" xfId="0" applyFont="1" applyFill="1" applyBorder="1" applyAlignment="1">
      <alignment horizontal="left" vertical="center"/>
    </xf>
    <xf numFmtId="0" fontId="7" fillId="2" borderId="60" xfId="0" applyFont="1" applyFill="1" applyBorder="1" applyAlignment="1">
      <alignment horizontal="left" vertical="center"/>
    </xf>
    <xf numFmtId="0" fontId="21" fillId="0" borderId="3" xfId="0" applyFont="1" applyBorder="1" applyAlignment="1">
      <alignment horizontal="left" vertical="center" wrapText="1"/>
    </xf>
    <xf numFmtId="0" fontId="7" fillId="0" borderId="51" xfId="0" applyFont="1" applyBorder="1" applyAlignment="1">
      <alignment horizontal="left" vertical="center"/>
    </xf>
    <xf numFmtId="0" fontId="7" fillId="0" borderId="60" xfId="0" applyFont="1" applyBorder="1" applyAlignment="1">
      <alignment horizontal="left" vertical="center"/>
    </xf>
    <xf numFmtId="0" fontId="9" fillId="2" borderId="51" xfId="0" applyFont="1" applyFill="1" applyBorder="1" applyAlignment="1">
      <alignment horizontal="left" vertical="center"/>
    </xf>
    <xf numFmtId="0" fontId="9" fillId="2" borderId="60" xfId="0" applyFont="1" applyFill="1" applyBorder="1" applyAlignment="1">
      <alignment horizontal="left" vertical="center"/>
    </xf>
    <xf numFmtId="0" fontId="7" fillId="0" borderId="70" xfId="0" applyFont="1" applyBorder="1" applyAlignment="1">
      <alignment horizontal="left" vertical="center" wrapText="1"/>
    </xf>
    <xf numFmtId="0" fontId="7" fillId="0" borderId="81" xfId="0" applyFont="1" applyBorder="1" applyAlignment="1">
      <alignment horizontal="left" vertical="center" wrapText="1"/>
    </xf>
    <xf numFmtId="0" fontId="7" fillId="0" borderId="51" xfId="0" applyFont="1" applyBorder="1" applyAlignment="1">
      <alignment horizontal="left" vertical="center" wrapText="1"/>
    </xf>
    <xf numFmtId="0" fontId="7" fillId="0" borderId="60" xfId="0" applyFont="1" applyBorder="1" applyAlignment="1">
      <alignment horizontal="left" vertical="center" wrapText="1"/>
    </xf>
    <xf numFmtId="0" fontId="21" fillId="0" borderId="51" xfId="0" applyFont="1" applyBorder="1" applyAlignment="1">
      <alignment horizontal="left" vertical="center" wrapText="1"/>
    </xf>
    <xf numFmtId="0" fontId="21" fillId="0" borderId="60" xfId="0" applyFont="1" applyBorder="1" applyAlignment="1">
      <alignment horizontal="left" vertical="center" wrapText="1"/>
    </xf>
    <xf numFmtId="0" fontId="7" fillId="0" borderId="3" xfId="0" applyFont="1" applyBorder="1" applyAlignment="1">
      <alignment horizontal="left" vertical="center"/>
    </xf>
    <xf numFmtId="0" fontId="7" fillId="0" borderId="67" xfId="0" applyFont="1" applyBorder="1" applyAlignment="1">
      <alignment horizontal="left" vertical="center" wrapText="1"/>
    </xf>
    <xf numFmtId="0" fontId="7" fillId="0" borderId="68" xfId="0" applyFont="1" applyBorder="1" applyAlignment="1">
      <alignment horizontal="left" vertical="center" wrapText="1"/>
    </xf>
    <xf numFmtId="0" fontId="9" fillId="0" borderId="67" xfId="0" applyFont="1" applyBorder="1" applyAlignment="1">
      <alignment horizontal="left" vertical="center"/>
    </xf>
    <xf numFmtId="0" fontId="9" fillId="0" borderId="68" xfId="0" applyFont="1" applyBorder="1" applyAlignment="1">
      <alignment horizontal="left" vertical="center"/>
    </xf>
    <xf numFmtId="0" fontId="7" fillId="0" borderId="15" xfId="0" applyFont="1" applyBorder="1" applyAlignment="1">
      <alignment horizontal="left" vertical="center" wrapText="1"/>
    </xf>
    <xf numFmtId="0" fontId="7" fillId="0" borderId="13" xfId="0" applyFont="1" applyBorder="1" applyAlignment="1">
      <alignment horizontal="left" vertical="center" wrapText="1"/>
    </xf>
    <xf numFmtId="0" fontId="7" fillId="0" borderId="64" xfId="0" applyFont="1" applyBorder="1" applyAlignment="1">
      <alignment horizontal="left" vertical="center" wrapText="1"/>
    </xf>
    <xf numFmtId="0" fontId="7" fillId="0" borderId="46" xfId="0" applyFont="1" applyBorder="1" applyAlignment="1">
      <alignment horizontal="left" vertical="center" wrapText="1"/>
    </xf>
    <xf numFmtId="0" fontId="9" fillId="0" borderId="51" xfId="0" applyFont="1" applyBorder="1" applyAlignment="1">
      <alignment horizontal="left" vertical="center"/>
    </xf>
    <xf numFmtId="0" fontId="9" fillId="0" borderId="60" xfId="0" applyFont="1" applyBorder="1" applyAlignment="1">
      <alignment horizontal="left" vertical="center"/>
    </xf>
    <xf numFmtId="0" fontId="7" fillId="0" borderId="67" xfId="0" applyFont="1" applyBorder="1" applyAlignment="1">
      <alignment horizontal="left" vertical="center" wrapText="1" indent="1"/>
    </xf>
    <xf numFmtId="0" fontId="7" fillId="0" borderId="68" xfId="0" applyFont="1" applyBorder="1" applyAlignment="1">
      <alignment horizontal="left" vertical="center" wrapText="1" indent="1"/>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9" fillId="0" borderId="67" xfId="0" applyFont="1" applyBorder="1" applyAlignment="1">
      <alignment horizontal="left" vertical="center" wrapText="1"/>
    </xf>
    <xf numFmtId="0" fontId="9" fillId="0" borderId="69" xfId="0" applyFont="1" applyBorder="1" applyAlignment="1">
      <alignment horizontal="left" vertical="center" wrapText="1"/>
    </xf>
    <xf numFmtId="0" fontId="9" fillId="0" borderId="68" xfId="0" applyFont="1" applyBorder="1" applyAlignment="1">
      <alignment horizontal="left" vertical="center" wrapText="1"/>
    </xf>
    <xf numFmtId="0" fontId="7" fillId="0" borderId="66" xfId="0" applyFont="1" applyBorder="1" applyAlignment="1">
      <alignment vertical="center" wrapText="1" readingOrder="1"/>
    </xf>
    <xf numFmtId="0" fontId="7" fillId="0" borderId="54" xfId="0" applyFont="1" applyBorder="1" applyAlignment="1">
      <alignment vertical="center" wrapText="1" readingOrder="1"/>
    </xf>
    <xf numFmtId="0" fontId="9" fillId="2" borderId="67" xfId="0" applyFont="1" applyFill="1" applyBorder="1" applyAlignment="1">
      <alignment horizontal="left" vertical="center"/>
    </xf>
    <xf numFmtId="0" fontId="9" fillId="2" borderId="68" xfId="0" applyFont="1" applyFill="1" applyBorder="1" applyAlignment="1">
      <alignment horizontal="left" vertical="center"/>
    </xf>
    <xf numFmtId="0" fontId="7" fillId="2" borderId="64" xfId="0" applyFont="1" applyFill="1" applyBorder="1" applyAlignment="1">
      <alignment horizontal="left" vertical="center"/>
    </xf>
    <xf numFmtId="0" fontId="7" fillId="2" borderId="46" xfId="0" applyFont="1" applyFill="1" applyBorder="1" applyAlignment="1">
      <alignment horizontal="left" vertical="center"/>
    </xf>
    <xf numFmtId="0" fontId="7" fillId="2" borderId="67" xfId="0" applyFont="1" applyFill="1" applyBorder="1" applyAlignment="1">
      <alignment horizontal="left" vertical="center"/>
    </xf>
    <xf numFmtId="0" fontId="7" fillId="2" borderId="68" xfId="0" applyFont="1" applyFill="1" applyBorder="1" applyAlignment="1">
      <alignment horizontal="left" vertical="center"/>
    </xf>
    <xf numFmtId="0" fontId="7" fillId="2" borderId="15" xfId="0" applyFont="1" applyFill="1" applyBorder="1" applyAlignment="1">
      <alignment horizontal="left" vertical="center"/>
    </xf>
    <xf numFmtId="0" fontId="7" fillId="2" borderId="13" xfId="0" applyFont="1" applyFill="1" applyBorder="1" applyAlignment="1">
      <alignment horizontal="left" vertical="center"/>
    </xf>
    <xf numFmtId="0" fontId="7" fillId="0" borderId="15" xfId="0" applyFont="1" applyBorder="1" applyAlignment="1">
      <alignment horizontal="left" vertical="center"/>
    </xf>
    <xf numFmtId="0" fontId="7" fillId="0" borderId="13" xfId="0" applyFont="1" applyBorder="1" applyAlignment="1">
      <alignment horizontal="left" vertical="center"/>
    </xf>
    <xf numFmtId="0" fontId="20" fillId="0" borderId="3" xfId="0" applyFont="1" applyBorder="1" applyAlignment="1">
      <alignment horizontal="left" vertical="center" wrapText="1"/>
    </xf>
    <xf numFmtId="49" fontId="9" fillId="0" borderId="51" xfId="0" applyNumberFormat="1" applyFont="1" applyBorder="1" applyAlignment="1">
      <alignment horizontal="left" vertical="center"/>
    </xf>
    <xf numFmtId="49" fontId="9" fillId="0" borderId="61" xfId="0" applyNumberFormat="1" applyFont="1" applyBorder="1" applyAlignment="1">
      <alignment horizontal="left" vertical="center"/>
    </xf>
    <xf numFmtId="0" fontId="9" fillId="0" borderId="61" xfId="0" applyFont="1" applyBorder="1" applyAlignment="1">
      <alignment horizontal="left" vertical="center" wrapText="1"/>
    </xf>
    <xf numFmtId="0" fontId="9" fillId="0" borderId="51" xfId="0" applyFont="1" applyBorder="1" applyAlignment="1">
      <alignment horizontal="left" vertical="center" wrapText="1"/>
    </xf>
    <xf numFmtId="0" fontId="9" fillId="0" borderId="60" xfId="0" applyFont="1" applyBorder="1" applyAlignment="1">
      <alignment horizontal="left" vertical="center" wrapText="1"/>
    </xf>
    <xf numFmtId="0" fontId="20" fillId="0" borderId="1" xfId="0" applyFont="1" applyBorder="1" applyAlignment="1">
      <alignment horizontal="left" vertical="center" wrapText="1"/>
    </xf>
    <xf numFmtId="0" fontId="20" fillId="0" borderId="2" xfId="0" applyFont="1" applyBorder="1" applyAlignment="1">
      <alignment horizontal="left" vertical="center" wrapText="1"/>
    </xf>
    <xf numFmtId="0" fontId="9" fillId="2" borderId="22" xfId="0" applyFont="1" applyFill="1" applyBorder="1" applyAlignment="1">
      <alignment horizontal="center" vertical="center"/>
    </xf>
    <xf numFmtId="0" fontId="9" fillId="2" borderId="57" xfId="0" applyFont="1" applyFill="1" applyBorder="1" applyAlignment="1">
      <alignment horizontal="center" vertical="center"/>
    </xf>
    <xf numFmtId="0" fontId="20" fillId="0" borderId="4" xfId="0" applyFont="1" applyBorder="1" applyAlignment="1">
      <alignment horizontal="left" vertical="center" wrapText="1"/>
    </xf>
    <xf numFmtId="0" fontId="20"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20" fillId="0" borderId="66" xfId="0" applyFont="1" applyBorder="1" applyAlignment="1">
      <alignment horizontal="left" vertical="center" wrapText="1"/>
    </xf>
    <xf numFmtId="0" fontId="20" fillId="0" borderId="67" xfId="0" applyFont="1" applyBorder="1" applyAlignment="1">
      <alignment horizontal="left" vertical="center" wrapText="1"/>
    </xf>
    <xf numFmtId="0" fontId="20" fillId="0" borderId="69" xfId="0" applyFont="1" applyBorder="1" applyAlignment="1">
      <alignment horizontal="left" vertical="center" wrapText="1"/>
    </xf>
    <xf numFmtId="0" fontId="20" fillId="0" borderId="68" xfId="0" applyFont="1" applyBorder="1" applyAlignment="1">
      <alignment horizontal="left" vertical="center" wrapText="1"/>
    </xf>
    <xf numFmtId="0" fontId="20" fillId="0" borderId="73" xfId="0" applyFont="1" applyBorder="1" applyAlignment="1">
      <alignment horizontal="left" vertical="center" wrapText="1"/>
    </xf>
    <xf numFmtId="0" fontId="20" fillId="0" borderId="31" xfId="0" applyFont="1" applyBorder="1" applyAlignment="1">
      <alignment horizontal="left" vertical="center" wrapText="1"/>
    </xf>
    <xf numFmtId="0" fontId="20" fillId="0" borderId="33" xfId="0" applyFont="1" applyBorder="1" applyAlignment="1">
      <alignment horizontal="left" vertical="center" wrapText="1"/>
    </xf>
    <xf numFmtId="49" fontId="7" fillId="2" borderId="5" xfId="0" applyNumberFormat="1" applyFont="1" applyFill="1" applyBorder="1" applyAlignment="1">
      <alignment horizontal="center" vertical="center"/>
    </xf>
    <xf numFmtId="49" fontId="7" fillId="2" borderId="6" xfId="0" applyNumberFormat="1" applyFont="1" applyFill="1" applyBorder="1" applyAlignment="1">
      <alignment horizontal="center" vertical="center"/>
    </xf>
    <xf numFmtId="44" fontId="7" fillId="2" borderId="66" xfId="5" applyFont="1" applyFill="1" applyBorder="1" applyAlignment="1">
      <alignment horizontal="center" vertical="center"/>
    </xf>
    <xf numFmtId="44" fontId="7" fillId="2" borderId="7" xfId="5" applyFont="1" applyFill="1" applyBorder="1" applyAlignment="1">
      <alignment horizontal="center" vertical="center"/>
    </xf>
    <xf numFmtId="44" fontId="7" fillId="2" borderId="54" xfId="5" applyFont="1" applyFill="1" applyBorder="1" applyAlignment="1">
      <alignment horizontal="center" vertical="center"/>
    </xf>
    <xf numFmtId="9" fontId="7" fillId="2" borderId="3" xfId="6" applyFont="1" applyFill="1" applyBorder="1" applyAlignment="1">
      <alignment horizontal="center" vertical="center"/>
    </xf>
    <xf numFmtId="9" fontId="7" fillId="0" borderId="70" xfId="6" applyFont="1" applyFill="1" applyBorder="1" applyAlignment="1">
      <alignment horizontal="center" vertical="center"/>
    </xf>
    <xf numFmtId="9" fontId="7" fillId="0" borderId="71" xfId="6" applyFont="1" applyFill="1" applyBorder="1" applyAlignment="1">
      <alignment horizontal="center" vertical="center"/>
    </xf>
    <xf numFmtId="164" fontId="7" fillId="2" borderId="51" xfId="0" applyNumberFormat="1" applyFont="1" applyFill="1" applyBorder="1" applyAlignment="1">
      <alignment horizontal="center" vertical="center"/>
    </xf>
    <xf numFmtId="164" fontId="7" fillId="2" borderId="60" xfId="0" applyNumberFormat="1" applyFont="1" applyFill="1" applyBorder="1" applyAlignment="1">
      <alignment horizontal="center" vertical="center"/>
    </xf>
    <xf numFmtId="0" fontId="20" fillId="0" borderId="32" xfId="0" applyFont="1" applyBorder="1" applyAlignment="1">
      <alignment horizontal="left" vertical="center" wrapText="1"/>
    </xf>
    <xf numFmtId="0" fontId="20" fillId="0" borderId="29" xfId="0" applyFont="1" applyBorder="1" applyAlignment="1">
      <alignment horizontal="left" vertical="center" wrapText="1"/>
    </xf>
    <xf numFmtId="0" fontId="20" fillId="0" borderId="34" xfId="0" applyFont="1" applyBorder="1" applyAlignment="1">
      <alignment horizontal="left" vertical="center" wrapText="1"/>
    </xf>
    <xf numFmtId="49" fontId="7" fillId="0" borderId="3" xfId="0" applyNumberFormat="1" applyFont="1" applyBorder="1" applyAlignment="1">
      <alignment horizontal="center" vertical="center" wrapText="1"/>
    </xf>
    <xf numFmtId="0" fontId="20" fillId="0" borderId="11" xfId="0" applyFont="1" applyBorder="1" applyAlignment="1">
      <alignment horizontal="left" vertical="center" wrapText="1"/>
    </xf>
    <xf numFmtId="0" fontId="20" fillId="0" borderId="8" xfId="0" applyFont="1" applyBorder="1" applyAlignment="1">
      <alignment horizontal="left" vertical="center" wrapText="1"/>
    </xf>
    <xf numFmtId="0" fontId="20" fillId="0" borderId="12" xfId="0" applyFont="1" applyBorder="1" applyAlignment="1">
      <alignment horizontal="left" vertical="center" wrapText="1"/>
    </xf>
    <xf numFmtId="0" fontId="20" fillId="0" borderId="48" xfId="0" applyFont="1" applyBorder="1" applyAlignment="1">
      <alignment horizontal="left" vertical="center" wrapText="1"/>
    </xf>
    <xf numFmtId="0" fontId="20" fillId="0" borderId="46" xfId="0" applyFont="1" applyBorder="1" applyAlignment="1">
      <alignment horizontal="left" vertical="center" wrapText="1"/>
    </xf>
    <xf numFmtId="164" fontId="7" fillId="0" borderId="64" xfId="0" applyNumberFormat="1" applyFont="1" applyBorder="1" applyAlignment="1">
      <alignment horizontal="center" vertical="center"/>
    </xf>
    <xf numFmtId="164" fontId="7" fillId="0" borderId="48" xfId="0" applyNumberFormat="1" applyFont="1" applyBorder="1" applyAlignment="1">
      <alignment horizontal="center" vertical="center"/>
    </xf>
    <xf numFmtId="164" fontId="7" fillId="0" borderId="46" xfId="0" applyNumberFormat="1" applyFont="1" applyBorder="1" applyAlignment="1">
      <alignment horizontal="center" vertical="center"/>
    </xf>
    <xf numFmtId="0" fontId="7" fillId="0" borderId="2" xfId="0" applyFont="1" applyBorder="1" applyAlignment="1">
      <alignment horizontal="left" vertical="center" wrapText="1"/>
    </xf>
    <xf numFmtId="0" fontId="7" fillId="0" borderId="69" xfId="0" applyFont="1" applyBorder="1" applyAlignment="1">
      <alignment horizontal="left" vertical="center" wrapText="1"/>
    </xf>
    <xf numFmtId="0" fontId="7" fillId="0" borderId="47" xfId="0" applyFont="1" applyBorder="1" applyAlignment="1">
      <alignment horizontal="left" vertical="center" wrapText="1"/>
    </xf>
    <xf numFmtId="0" fontId="7" fillId="0" borderId="45" xfId="0" applyFont="1" applyBorder="1" applyAlignment="1">
      <alignment horizontal="left" vertical="center" wrapText="1"/>
    </xf>
    <xf numFmtId="0" fontId="7" fillId="0" borderId="4" xfId="0" applyFont="1" applyBorder="1" applyAlignment="1">
      <alignment horizontal="left" vertical="center" wrapText="1"/>
    </xf>
    <xf numFmtId="0" fontId="20" fillId="2" borderId="3" xfId="0" applyFont="1" applyFill="1" applyBorder="1" applyAlignment="1">
      <alignment horizontal="left" vertical="center" wrapText="1"/>
    </xf>
    <xf numFmtId="0" fontId="7" fillId="2" borderId="3" xfId="0" applyFont="1" applyFill="1" applyBorder="1" applyAlignment="1">
      <alignment horizontal="left" vertical="center" wrapText="1"/>
    </xf>
    <xf numFmtId="0" fontId="11" fillId="0" borderId="69" xfId="0" applyFont="1" applyBorder="1" applyAlignment="1">
      <alignment horizontal="center" vertical="center"/>
    </xf>
    <xf numFmtId="0" fontId="35" fillId="0" borderId="3" xfId="0" applyFont="1" applyBorder="1" applyAlignment="1">
      <alignment horizontal="left" vertical="center"/>
    </xf>
    <xf numFmtId="0" fontId="28" fillId="3" borderId="0" xfId="0" applyFont="1" applyFill="1" applyAlignment="1">
      <alignment horizontal="left" vertical="center" wrapText="1"/>
    </xf>
    <xf numFmtId="0" fontId="35" fillId="0" borderId="61" xfId="0" applyFont="1" applyBorder="1" applyAlignment="1">
      <alignment horizontal="center" vertical="center"/>
    </xf>
    <xf numFmtId="0" fontId="35" fillId="0" borderId="60" xfId="0" applyFont="1" applyBorder="1" applyAlignment="1">
      <alignment horizontal="center" vertical="center"/>
    </xf>
    <xf numFmtId="0" fontId="28" fillId="0" borderId="51" xfId="0" applyFont="1" applyBorder="1" applyAlignment="1">
      <alignment horizontal="left" vertical="center" wrapText="1"/>
    </xf>
    <xf numFmtId="0" fontId="28" fillId="0" borderId="56" xfId="0" applyFont="1" applyBorder="1" applyAlignment="1">
      <alignment horizontal="left" vertical="center" wrapText="1"/>
    </xf>
    <xf numFmtId="0" fontId="28" fillId="0" borderId="55" xfId="0" applyFont="1" applyBorder="1" applyAlignment="1">
      <alignment horizontal="left" vertical="center" wrapText="1"/>
    </xf>
    <xf numFmtId="0" fontId="12" fillId="0" borderId="36" xfId="0" applyFont="1" applyBorder="1" applyAlignment="1">
      <alignment horizontal="left" vertical="center" wrapText="1"/>
    </xf>
    <xf numFmtId="0" fontId="12" fillId="0" borderId="35" xfId="0" applyFont="1" applyBorder="1" applyAlignment="1">
      <alignment horizontal="left" vertical="center" wrapText="1"/>
    </xf>
    <xf numFmtId="0" fontId="9" fillId="0" borderId="18" xfId="0" applyFont="1" applyBorder="1" applyAlignment="1">
      <alignment horizontal="left"/>
    </xf>
    <xf numFmtId="0" fontId="9" fillId="0" borderId="19" xfId="0" applyFont="1" applyBorder="1" applyAlignment="1">
      <alignment horizontal="left"/>
    </xf>
    <xf numFmtId="0" fontId="7" fillId="2" borderId="1" xfId="0" applyFont="1" applyFill="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wrapText="1"/>
    </xf>
    <xf numFmtId="0" fontId="7" fillId="2" borderId="2" xfId="0" applyFont="1" applyFill="1" applyBorder="1" applyAlignment="1">
      <alignment horizontal="left" vertical="center" wrapText="1"/>
    </xf>
    <xf numFmtId="0" fontId="7" fillId="2" borderId="54" xfId="0" applyFont="1" applyFill="1" applyBorder="1" applyAlignment="1">
      <alignment horizontal="left" vertical="center" wrapText="1"/>
    </xf>
    <xf numFmtId="0" fontId="7" fillId="2" borderId="64" xfId="0" applyFont="1" applyFill="1" applyBorder="1" applyAlignment="1">
      <alignment horizontal="left" vertical="center" wrapText="1"/>
    </xf>
    <xf numFmtId="0" fontId="7" fillId="2" borderId="66" xfId="0" applyFont="1" applyFill="1" applyBorder="1" applyAlignment="1">
      <alignment horizontal="left" vertical="center" wrapText="1"/>
    </xf>
    <xf numFmtId="0" fontId="7" fillId="2" borderId="67" xfId="0" applyFont="1" applyFill="1" applyBorder="1" applyAlignment="1">
      <alignment horizontal="left" vertical="center" wrapText="1"/>
    </xf>
    <xf numFmtId="0" fontId="9" fillId="2" borderId="3" xfId="0" applyFont="1" applyFill="1" applyBorder="1" applyAlignment="1">
      <alignment horizontal="center" vertical="center" wrapText="1"/>
    </xf>
    <xf numFmtId="0" fontId="39" fillId="0" borderId="15" xfId="0" applyFont="1" applyBorder="1" applyAlignment="1">
      <alignment horizontal="left" vertical="center" wrapText="1"/>
    </xf>
    <xf numFmtId="0" fontId="39" fillId="0" borderId="0" xfId="0" applyFont="1" applyAlignment="1">
      <alignment horizontal="left" vertical="center" wrapText="1"/>
    </xf>
    <xf numFmtId="0" fontId="39" fillId="0" borderId="13" xfId="0" applyFont="1" applyBorder="1" applyAlignment="1">
      <alignment horizontal="left"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9" fillId="0" borderId="23" xfId="0" applyFont="1" applyBorder="1" applyAlignment="1">
      <alignment horizontal="center" vertical="center"/>
    </xf>
    <xf numFmtId="0" fontId="9" fillId="0" borderId="0" xfId="0" applyFont="1" applyAlignment="1">
      <alignment horizontal="center" vertical="center"/>
    </xf>
    <xf numFmtId="0" fontId="9" fillId="0" borderId="58" xfId="0" applyFont="1" applyBorder="1" applyAlignment="1">
      <alignment horizontal="center" vertical="center"/>
    </xf>
    <xf numFmtId="0" fontId="9" fillId="2" borderId="51" xfId="0" applyFont="1" applyFill="1" applyBorder="1" applyAlignment="1">
      <alignment horizontal="center" vertical="center" wrapText="1"/>
    </xf>
  </cellXfs>
  <cellStyles count="9">
    <cellStyle name="Normalny" xfId="0" builtinId="0"/>
    <cellStyle name="Normalny 2" xfId="1" xr:uid="{00000000-0005-0000-0000-000001000000}"/>
    <cellStyle name="Normalny 2 2" xfId="3" xr:uid="{00000000-0005-0000-0000-000002000000}"/>
    <cellStyle name="Normalny 3" xfId="2" xr:uid="{00000000-0005-0000-0000-000003000000}"/>
    <cellStyle name="Normalny 4" xfId="8" xr:uid="{00000000-0005-0000-0000-000004000000}"/>
    <cellStyle name="Normalny_Arkusz1" xfId="4" xr:uid="{00000000-0005-0000-0000-000005000000}"/>
    <cellStyle name="Procentowy" xfId="6" builtinId="5"/>
    <cellStyle name="Walutowy" xfId="5" builtinId="4"/>
    <cellStyle name="Walutowy 2" xfId="7"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FF0000"/>
    <pageSetUpPr fitToPage="1"/>
  </sheetPr>
  <dimension ref="A1:L197"/>
  <sheetViews>
    <sheetView view="pageLayout" topLeftCell="A181" zoomScaleNormal="100" zoomScaleSheetLayoutView="73" workbookViewId="0">
      <selection activeCell="H146" sqref="H146:J146"/>
    </sheetView>
  </sheetViews>
  <sheetFormatPr defaultColWidth="9.140625" defaultRowHeight="12.75" x14ac:dyDescent="0.25"/>
  <cols>
    <col min="1" max="1" width="5.28515625" style="411" customWidth="1"/>
    <col min="2" max="2" width="62.28515625" style="411" customWidth="1"/>
    <col min="3" max="3" width="6.140625" style="411" bestFit="1" customWidth="1"/>
    <col min="4" max="4" width="5.5703125" style="411" bestFit="1" customWidth="1"/>
    <col min="5" max="5" width="14.140625" style="411" customWidth="1"/>
    <col min="6" max="6" width="21.42578125" style="411" customWidth="1"/>
    <col min="7" max="7" width="15.7109375" style="411" customWidth="1"/>
    <col min="8" max="8" width="14.5703125" style="412" customWidth="1"/>
    <col min="9" max="9" width="6.42578125" style="413" bestFit="1" customWidth="1"/>
    <col min="10" max="10" width="14" style="412" customWidth="1"/>
    <col min="11" max="11" width="13" style="412" customWidth="1"/>
    <col min="12" max="12" width="11.28515625" style="412" customWidth="1"/>
    <col min="13" max="16384" width="9.140625" style="12"/>
  </cols>
  <sheetData>
    <row r="1" spans="1:12" ht="51" x14ac:dyDescent="0.25">
      <c r="A1" s="306" t="s">
        <v>0</v>
      </c>
      <c r="B1" s="307" t="s">
        <v>1</v>
      </c>
      <c r="C1" s="306" t="s">
        <v>2</v>
      </c>
      <c r="D1" s="306" t="s">
        <v>3</v>
      </c>
      <c r="E1" s="416" t="s">
        <v>4</v>
      </c>
      <c r="F1" s="416" t="s">
        <v>658</v>
      </c>
      <c r="G1" s="416" t="s">
        <v>659</v>
      </c>
      <c r="H1" s="308" t="s">
        <v>708</v>
      </c>
      <c r="I1" s="309" t="s">
        <v>6</v>
      </c>
      <c r="J1" s="308" t="s">
        <v>709</v>
      </c>
      <c r="K1" s="308" t="s">
        <v>710</v>
      </c>
      <c r="L1" s="310" t="s">
        <v>711</v>
      </c>
    </row>
    <row r="2" spans="1:12" s="312" customFormat="1" x14ac:dyDescent="0.25">
      <c r="A2" s="306">
        <v>1</v>
      </c>
      <c r="B2" s="306">
        <v>2</v>
      </c>
      <c r="C2" s="306">
        <v>3</v>
      </c>
      <c r="D2" s="306">
        <v>4</v>
      </c>
      <c r="E2" s="416">
        <v>5</v>
      </c>
      <c r="F2" s="416">
        <v>6</v>
      </c>
      <c r="G2" s="416">
        <v>7</v>
      </c>
      <c r="H2" s="306">
        <v>8</v>
      </c>
      <c r="I2" s="311">
        <v>9</v>
      </c>
      <c r="J2" s="306">
        <v>10</v>
      </c>
      <c r="K2" s="306">
        <v>11</v>
      </c>
      <c r="L2" s="251">
        <v>12</v>
      </c>
    </row>
    <row r="3" spans="1:12" x14ac:dyDescent="0.25">
      <c r="A3" s="566" t="s">
        <v>660</v>
      </c>
      <c r="B3" s="567"/>
      <c r="C3" s="567"/>
      <c r="D3" s="567"/>
      <c r="E3" s="567"/>
      <c r="F3" s="567"/>
      <c r="G3" s="567"/>
      <c r="H3" s="567"/>
      <c r="I3" s="567"/>
      <c r="J3" s="567"/>
      <c r="K3" s="567"/>
      <c r="L3" s="568"/>
    </row>
    <row r="4" spans="1:12" x14ac:dyDescent="0.25">
      <c r="A4" s="572" t="s">
        <v>104</v>
      </c>
      <c r="B4" s="573"/>
      <c r="C4" s="573"/>
      <c r="D4" s="573"/>
      <c r="E4" s="573"/>
      <c r="F4" s="573"/>
      <c r="G4" s="573"/>
      <c r="H4" s="573"/>
      <c r="I4" s="573"/>
      <c r="J4" s="573"/>
      <c r="K4" s="573"/>
      <c r="L4" s="574"/>
    </row>
    <row r="5" spans="1:12" ht="102" x14ac:dyDescent="0.25">
      <c r="A5" s="314">
        <v>1</v>
      </c>
      <c r="B5" s="315" t="s">
        <v>56</v>
      </c>
      <c r="C5" s="307" t="s">
        <v>51</v>
      </c>
      <c r="D5" s="316">
        <v>100</v>
      </c>
      <c r="E5" s="317"/>
      <c r="F5" s="317"/>
      <c r="G5" s="317"/>
      <c r="H5" s="318"/>
      <c r="I5" s="319">
        <v>0.08</v>
      </c>
      <c r="J5" s="320">
        <f t="shared" ref="J5:J26" si="0">H5*(1+I5)</f>
        <v>0</v>
      </c>
      <c r="K5" s="321">
        <f t="shared" ref="K5:K26" si="1">D5*H5</f>
        <v>0</v>
      </c>
      <c r="L5" s="322">
        <f t="shared" ref="L5:L11" si="2">K5*(1+I5)</f>
        <v>0</v>
      </c>
    </row>
    <row r="6" spans="1:12" x14ac:dyDescent="0.25">
      <c r="A6" s="314">
        <v>2</v>
      </c>
      <c r="B6" s="315" t="s">
        <v>57</v>
      </c>
      <c r="C6" s="307" t="s">
        <v>51</v>
      </c>
      <c r="D6" s="316">
        <v>100</v>
      </c>
      <c r="E6" s="317"/>
      <c r="F6" s="317"/>
      <c r="G6" s="317"/>
      <c r="H6" s="318"/>
      <c r="I6" s="319">
        <v>0.08</v>
      </c>
      <c r="J6" s="320">
        <f t="shared" si="0"/>
        <v>0</v>
      </c>
      <c r="K6" s="321">
        <f t="shared" si="1"/>
        <v>0</v>
      </c>
      <c r="L6" s="322">
        <f t="shared" si="2"/>
        <v>0</v>
      </c>
    </row>
    <row r="7" spans="1:12" ht="25.5" x14ac:dyDescent="0.25">
      <c r="A7" s="314">
        <v>3</v>
      </c>
      <c r="B7" s="315" t="s">
        <v>58</v>
      </c>
      <c r="C7" s="307" t="s">
        <v>51</v>
      </c>
      <c r="D7" s="316">
        <v>100</v>
      </c>
      <c r="E7" s="317"/>
      <c r="F7" s="317"/>
      <c r="G7" s="317"/>
      <c r="H7" s="318"/>
      <c r="I7" s="319">
        <v>0.08</v>
      </c>
      <c r="J7" s="320">
        <f t="shared" si="0"/>
        <v>0</v>
      </c>
      <c r="K7" s="321">
        <f t="shared" si="1"/>
        <v>0</v>
      </c>
      <c r="L7" s="322">
        <f t="shared" si="2"/>
        <v>0</v>
      </c>
    </row>
    <row r="8" spans="1:12" ht="89.25" x14ac:dyDescent="0.25">
      <c r="A8" s="314">
        <v>4</v>
      </c>
      <c r="B8" s="323" t="s">
        <v>59</v>
      </c>
      <c r="C8" s="307" t="s">
        <v>51</v>
      </c>
      <c r="D8" s="316">
        <v>100</v>
      </c>
      <c r="E8" s="317"/>
      <c r="F8" s="324"/>
      <c r="G8" s="317"/>
      <c r="H8" s="318"/>
      <c r="I8" s="319">
        <v>0.08</v>
      </c>
      <c r="J8" s="320">
        <f t="shared" si="0"/>
        <v>0</v>
      </c>
      <c r="K8" s="321">
        <f t="shared" si="1"/>
        <v>0</v>
      </c>
      <c r="L8" s="322">
        <f t="shared" si="2"/>
        <v>0</v>
      </c>
    </row>
    <row r="9" spans="1:12" x14ac:dyDescent="0.25">
      <c r="A9" s="316">
        <v>5</v>
      </c>
      <c r="B9" s="323" t="s">
        <v>60</v>
      </c>
      <c r="C9" s="307" t="s">
        <v>51</v>
      </c>
      <c r="D9" s="316">
        <v>200</v>
      </c>
      <c r="E9" s="317"/>
      <c r="F9" s="317"/>
      <c r="G9" s="317"/>
      <c r="H9" s="318"/>
      <c r="I9" s="319">
        <v>0.08</v>
      </c>
      <c r="J9" s="320">
        <f t="shared" si="0"/>
        <v>0</v>
      </c>
      <c r="K9" s="321">
        <f t="shared" si="1"/>
        <v>0</v>
      </c>
      <c r="L9" s="322">
        <f t="shared" si="2"/>
        <v>0</v>
      </c>
    </row>
    <row r="10" spans="1:12" x14ac:dyDescent="0.25">
      <c r="A10" s="316">
        <v>6</v>
      </c>
      <c r="B10" s="323" t="s">
        <v>61</v>
      </c>
      <c r="C10" s="307" t="s">
        <v>51</v>
      </c>
      <c r="D10" s="316">
        <v>50</v>
      </c>
      <c r="E10" s="317"/>
      <c r="F10" s="324"/>
      <c r="G10" s="317"/>
      <c r="H10" s="318"/>
      <c r="I10" s="319">
        <v>0.08</v>
      </c>
      <c r="J10" s="320">
        <f t="shared" si="0"/>
        <v>0</v>
      </c>
      <c r="K10" s="321">
        <f t="shared" si="1"/>
        <v>0</v>
      </c>
      <c r="L10" s="322">
        <f t="shared" si="2"/>
        <v>0</v>
      </c>
    </row>
    <row r="11" spans="1:12" x14ac:dyDescent="0.25">
      <c r="A11" s="316">
        <v>7</v>
      </c>
      <c r="B11" s="323" t="s">
        <v>62</v>
      </c>
      <c r="C11" s="307" t="s">
        <v>51</v>
      </c>
      <c r="D11" s="316">
        <v>50</v>
      </c>
      <c r="E11" s="317"/>
      <c r="F11" s="324"/>
      <c r="G11" s="317"/>
      <c r="H11" s="318"/>
      <c r="I11" s="319">
        <v>0.08</v>
      </c>
      <c r="J11" s="320">
        <f t="shared" si="0"/>
        <v>0</v>
      </c>
      <c r="K11" s="321">
        <f t="shared" si="1"/>
        <v>0</v>
      </c>
      <c r="L11" s="322">
        <f t="shared" si="2"/>
        <v>0</v>
      </c>
    </row>
    <row r="12" spans="1:12" ht="127.5" x14ac:dyDescent="0.25">
      <c r="A12" s="314">
        <v>8</v>
      </c>
      <c r="B12" s="315" t="s">
        <v>63</v>
      </c>
      <c r="C12" s="307" t="s">
        <v>51</v>
      </c>
      <c r="D12" s="314">
        <v>20</v>
      </c>
      <c r="E12" s="317"/>
      <c r="F12" s="317"/>
      <c r="G12" s="317"/>
      <c r="H12" s="318"/>
      <c r="I12" s="319">
        <v>0.08</v>
      </c>
      <c r="J12" s="320">
        <f t="shared" si="0"/>
        <v>0</v>
      </c>
      <c r="K12" s="320">
        <f t="shared" si="1"/>
        <v>0</v>
      </c>
      <c r="L12" s="322">
        <f t="shared" ref="L12:L26" si="3">D12*J12</f>
        <v>0</v>
      </c>
    </row>
    <row r="13" spans="1:12" ht="38.25" x14ac:dyDescent="0.25">
      <c r="A13" s="316">
        <v>9</v>
      </c>
      <c r="B13" s="325" t="s">
        <v>64</v>
      </c>
      <c r="C13" s="307" t="s">
        <v>51</v>
      </c>
      <c r="D13" s="316">
        <v>10</v>
      </c>
      <c r="E13" s="317"/>
      <c r="F13" s="317"/>
      <c r="G13" s="317"/>
      <c r="H13" s="318"/>
      <c r="I13" s="319">
        <v>0.08</v>
      </c>
      <c r="J13" s="320">
        <f t="shared" si="0"/>
        <v>0</v>
      </c>
      <c r="K13" s="320">
        <f t="shared" si="1"/>
        <v>0</v>
      </c>
      <c r="L13" s="322">
        <f t="shared" si="3"/>
        <v>0</v>
      </c>
    </row>
    <row r="14" spans="1:12" ht="25.5" x14ac:dyDescent="0.25">
      <c r="A14" s="316">
        <v>10</v>
      </c>
      <c r="B14" s="315" t="s">
        <v>65</v>
      </c>
      <c r="C14" s="307" t="s">
        <v>51</v>
      </c>
      <c r="D14" s="316">
        <v>5</v>
      </c>
      <c r="E14" s="317"/>
      <c r="F14" s="317"/>
      <c r="G14" s="317"/>
      <c r="H14" s="318"/>
      <c r="I14" s="319">
        <v>0.08</v>
      </c>
      <c r="J14" s="320">
        <f t="shared" si="0"/>
        <v>0</v>
      </c>
      <c r="K14" s="320">
        <f t="shared" si="1"/>
        <v>0</v>
      </c>
      <c r="L14" s="322">
        <f t="shared" si="3"/>
        <v>0</v>
      </c>
    </row>
    <row r="15" spans="1:12" x14ac:dyDescent="0.25">
      <c r="A15" s="316">
        <v>11</v>
      </c>
      <c r="B15" s="326" t="s">
        <v>66</v>
      </c>
      <c r="C15" s="307" t="s">
        <v>51</v>
      </c>
      <c r="D15" s="316">
        <v>10</v>
      </c>
      <c r="E15" s="317"/>
      <c r="F15" s="317"/>
      <c r="G15" s="317"/>
      <c r="H15" s="318"/>
      <c r="I15" s="319">
        <v>0.08</v>
      </c>
      <c r="J15" s="320">
        <f t="shared" si="0"/>
        <v>0</v>
      </c>
      <c r="K15" s="320">
        <f t="shared" si="1"/>
        <v>0</v>
      </c>
      <c r="L15" s="322">
        <f t="shared" si="3"/>
        <v>0</v>
      </c>
    </row>
    <row r="16" spans="1:12" ht="25.5" x14ac:dyDescent="0.25">
      <c r="A16" s="316">
        <v>12</v>
      </c>
      <c r="B16" s="326" t="s">
        <v>67</v>
      </c>
      <c r="C16" s="307" t="s">
        <v>51</v>
      </c>
      <c r="D16" s="316">
        <v>10</v>
      </c>
      <c r="E16" s="317"/>
      <c r="F16" s="317"/>
      <c r="G16" s="317"/>
      <c r="H16" s="318"/>
      <c r="I16" s="319">
        <v>0.08</v>
      </c>
      <c r="J16" s="320">
        <f t="shared" si="0"/>
        <v>0</v>
      </c>
      <c r="K16" s="320">
        <f t="shared" si="1"/>
        <v>0</v>
      </c>
      <c r="L16" s="322">
        <f t="shared" si="3"/>
        <v>0</v>
      </c>
    </row>
    <row r="17" spans="1:12" x14ac:dyDescent="0.25">
      <c r="A17" s="316">
        <v>13</v>
      </c>
      <c r="B17" s="315" t="s">
        <v>57</v>
      </c>
      <c r="C17" s="307" t="s">
        <v>51</v>
      </c>
      <c r="D17" s="316">
        <v>10</v>
      </c>
      <c r="E17" s="317"/>
      <c r="F17" s="317"/>
      <c r="G17" s="317"/>
      <c r="H17" s="318"/>
      <c r="I17" s="319">
        <v>0.08</v>
      </c>
      <c r="J17" s="320">
        <f t="shared" si="0"/>
        <v>0</v>
      </c>
      <c r="K17" s="320">
        <f t="shared" si="1"/>
        <v>0</v>
      </c>
      <c r="L17" s="322">
        <f t="shared" si="3"/>
        <v>0</v>
      </c>
    </row>
    <row r="18" spans="1:12" ht="25.5" x14ac:dyDescent="0.25">
      <c r="A18" s="316">
        <v>14</v>
      </c>
      <c r="B18" s="315" t="s">
        <v>68</v>
      </c>
      <c r="C18" s="307" t="s">
        <v>51</v>
      </c>
      <c r="D18" s="316">
        <v>10</v>
      </c>
      <c r="E18" s="317"/>
      <c r="F18" s="317"/>
      <c r="G18" s="317"/>
      <c r="H18" s="318"/>
      <c r="I18" s="319">
        <v>0.08</v>
      </c>
      <c r="J18" s="320">
        <f t="shared" si="0"/>
        <v>0</v>
      </c>
      <c r="K18" s="320">
        <f t="shared" si="1"/>
        <v>0</v>
      </c>
      <c r="L18" s="322">
        <f t="shared" si="3"/>
        <v>0</v>
      </c>
    </row>
    <row r="19" spans="1:12" ht="63.75" x14ac:dyDescent="0.25">
      <c r="A19" s="316">
        <v>15</v>
      </c>
      <c r="B19" s="315" t="s">
        <v>69</v>
      </c>
      <c r="C19" s="307" t="s">
        <v>51</v>
      </c>
      <c r="D19" s="316">
        <v>10</v>
      </c>
      <c r="E19" s="317"/>
      <c r="F19" s="317"/>
      <c r="G19" s="317"/>
      <c r="H19" s="318"/>
      <c r="I19" s="319">
        <v>0.08</v>
      </c>
      <c r="J19" s="320">
        <f t="shared" si="0"/>
        <v>0</v>
      </c>
      <c r="K19" s="320">
        <f t="shared" si="1"/>
        <v>0</v>
      </c>
      <c r="L19" s="322">
        <f t="shared" si="3"/>
        <v>0</v>
      </c>
    </row>
    <row r="20" spans="1:12" ht="38.25" x14ac:dyDescent="0.25">
      <c r="A20" s="316">
        <v>16</v>
      </c>
      <c r="B20" s="315" t="s">
        <v>70</v>
      </c>
      <c r="C20" s="307" t="s">
        <v>51</v>
      </c>
      <c r="D20" s="316">
        <v>10</v>
      </c>
      <c r="E20" s="317"/>
      <c r="F20" s="317"/>
      <c r="G20" s="317"/>
      <c r="H20" s="318"/>
      <c r="I20" s="319">
        <v>0.08</v>
      </c>
      <c r="J20" s="320">
        <f t="shared" si="0"/>
        <v>0</v>
      </c>
      <c r="K20" s="320">
        <f t="shared" si="1"/>
        <v>0</v>
      </c>
      <c r="L20" s="322">
        <f t="shared" si="3"/>
        <v>0</v>
      </c>
    </row>
    <row r="21" spans="1:12" ht="25.5" x14ac:dyDescent="0.25">
      <c r="A21" s="316">
        <v>17</v>
      </c>
      <c r="B21" s="315" t="s">
        <v>71</v>
      </c>
      <c r="C21" s="307" t="s">
        <v>51</v>
      </c>
      <c r="D21" s="316">
        <v>10</v>
      </c>
      <c r="E21" s="317"/>
      <c r="F21" s="317"/>
      <c r="G21" s="317"/>
      <c r="H21" s="318"/>
      <c r="I21" s="319">
        <v>0.08</v>
      </c>
      <c r="J21" s="320">
        <f t="shared" si="0"/>
        <v>0</v>
      </c>
      <c r="K21" s="320">
        <f t="shared" si="1"/>
        <v>0</v>
      </c>
      <c r="L21" s="322">
        <f t="shared" si="3"/>
        <v>0</v>
      </c>
    </row>
    <row r="22" spans="1:12" ht="51" x14ac:dyDescent="0.25">
      <c r="A22" s="316">
        <v>18</v>
      </c>
      <c r="B22" s="315" t="s">
        <v>72</v>
      </c>
      <c r="C22" s="307" t="s">
        <v>51</v>
      </c>
      <c r="D22" s="316">
        <v>5</v>
      </c>
      <c r="E22" s="317"/>
      <c r="F22" s="317"/>
      <c r="G22" s="317"/>
      <c r="H22" s="318"/>
      <c r="I22" s="319">
        <v>0.08</v>
      </c>
      <c r="J22" s="320">
        <f t="shared" si="0"/>
        <v>0</v>
      </c>
      <c r="K22" s="320">
        <f t="shared" si="1"/>
        <v>0</v>
      </c>
      <c r="L22" s="322">
        <f t="shared" si="3"/>
        <v>0</v>
      </c>
    </row>
    <row r="23" spans="1:12" ht="63.75" x14ac:dyDescent="0.25">
      <c r="A23" s="316">
        <v>19</v>
      </c>
      <c r="B23" s="323" t="s">
        <v>73</v>
      </c>
      <c r="C23" s="307" t="s">
        <v>51</v>
      </c>
      <c r="D23" s="316">
        <v>50</v>
      </c>
      <c r="E23" s="317"/>
      <c r="F23" s="324"/>
      <c r="G23" s="317"/>
      <c r="H23" s="318"/>
      <c r="I23" s="319">
        <v>0.08</v>
      </c>
      <c r="J23" s="320">
        <f t="shared" si="0"/>
        <v>0</v>
      </c>
      <c r="K23" s="320">
        <f t="shared" si="1"/>
        <v>0</v>
      </c>
      <c r="L23" s="322">
        <f t="shared" si="3"/>
        <v>0</v>
      </c>
    </row>
    <row r="24" spans="1:12" x14ac:dyDescent="0.25">
      <c r="A24" s="316">
        <v>20</v>
      </c>
      <c r="B24" s="323" t="s">
        <v>74</v>
      </c>
      <c r="C24" s="307" t="s">
        <v>51</v>
      </c>
      <c r="D24" s="316">
        <v>50</v>
      </c>
      <c r="E24" s="317"/>
      <c r="F24" s="324"/>
      <c r="G24" s="317"/>
      <c r="H24" s="318"/>
      <c r="I24" s="319">
        <v>0.08</v>
      </c>
      <c r="J24" s="320">
        <f t="shared" si="0"/>
        <v>0</v>
      </c>
      <c r="K24" s="320">
        <f t="shared" si="1"/>
        <v>0</v>
      </c>
      <c r="L24" s="322">
        <f t="shared" si="3"/>
        <v>0</v>
      </c>
    </row>
    <row r="25" spans="1:12" ht="25.5" x14ac:dyDescent="0.25">
      <c r="A25" s="316">
        <v>21</v>
      </c>
      <c r="B25" s="323" t="s">
        <v>75</v>
      </c>
      <c r="C25" s="307" t="s">
        <v>51</v>
      </c>
      <c r="D25" s="316">
        <v>50</v>
      </c>
      <c r="E25" s="317"/>
      <c r="F25" s="324"/>
      <c r="G25" s="317"/>
      <c r="H25" s="318"/>
      <c r="I25" s="319">
        <v>0.08</v>
      </c>
      <c r="J25" s="320">
        <f t="shared" si="0"/>
        <v>0</v>
      </c>
      <c r="K25" s="321">
        <f t="shared" si="1"/>
        <v>0</v>
      </c>
      <c r="L25" s="327">
        <f t="shared" si="3"/>
        <v>0</v>
      </c>
    </row>
    <row r="26" spans="1:12" ht="13.5" thickBot="1" x14ac:dyDescent="0.3">
      <c r="A26" s="316">
        <v>22</v>
      </c>
      <c r="B26" s="323" t="s">
        <v>98</v>
      </c>
      <c r="C26" s="328" t="s">
        <v>51</v>
      </c>
      <c r="D26" s="316">
        <v>10</v>
      </c>
      <c r="E26" s="329"/>
      <c r="F26" s="329"/>
      <c r="G26" s="329"/>
      <c r="H26" s="330"/>
      <c r="I26" s="331">
        <v>0.08</v>
      </c>
      <c r="J26" s="321">
        <f t="shared" si="0"/>
        <v>0</v>
      </c>
      <c r="K26" s="321">
        <f t="shared" si="1"/>
        <v>0</v>
      </c>
      <c r="L26" s="327">
        <f t="shared" si="3"/>
        <v>0</v>
      </c>
    </row>
    <row r="27" spans="1:12" ht="13.5" thickBot="1" x14ac:dyDescent="0.3">
      <c r="A27" s="569" t="s">
        <v>55</v>
      </c>
      <c r="B27" s="570"/>
      <c r="C27" s="570"/>
      <c r="D27" s="570"/>
      <c r="E27" s="570"/>
      <c r="F27" s="570"/>
      <c r="G27" s="570"/>
      <c r="H27" s="570"/>
      <c r="I27" s="570"/>
      <c r="J27" s="571"/>
      <c r="K27" s="332">
        <f>SUM(K5:K26)</f>
        <v>0</v>
      </c>
      <c r="L27" s="332">
        <f>SUM(L5:L26)</f>
        <v>0</v>
      </c>
    </row>
    <row r="28" spans="1:12" s="11" customFormat="1" x14ac:dyDescent="0.25">
      <c r="A28" s="572" t="s">
        <v>52</v>
      </c>
      <c r="B28" s="578"/>
      <c r="C28" s="578"/>
      <c r="D28" s="578"/>
      <c r="E28" s="578"/>
      <c r="F28" s="578"/>
      <c r="G28" s="578"/>
      <c r="H28" s="578"/>
      <c r="I28" s="578"/>
      <c r="J28" s="578"/>
      <c r="K28" s="567"/>
      <c r="L28" s="568"/>
    </row>
    <row r="29" spans="1:12" s="11" customFormat="1" x14ac:dyDescent="0.25">
      <c r="A29" s="572" t="s">
        <v>99</v>
      </c>
      <c r="B29" s="579"/>
      <c r="C29" s="579"/>
      <c r="D29" s="579"/>
      <c r="E29" s="579"/>
      <c r="F29" s="579"/>
      <c r="G29" s="579"/>
      <c r="H29" s="579"/>
      <c r="I29" s="579"/>
      <c r="J29" s="579"/>
      <c r="K29" s="579"/>
      <c r="L29" s="580"/>
    </row>
    <row r="30" spans="1:12" ht="33" customHeight="1" x14ac:dyDescent="0.25">
      <c r="A30" s="575" t="s">
        <v>76</v>
      </c>
      <c r="B30" s="576"/>
      <c r="C30" s="576"/>
      <c r="D30" s="576"/>
      <c r="E30" s="576"/>
      <c r="F30" s="576"/>
      <c r="G30" s="576"/>
      <c r="H30" s="576"/>
      <c r="I30" s="576"/>
      <c r="J30" s="576"/>
      <c r="K30" s="576"/>
      <c r="L30" s="577"/>
    </row>
    <row r="31" spans="1:12" ht="51" x14ac:dyDescent="0.25">
      <c r="A31" s="333">
        <v>1</v>
      </c>
      <c r="B31" s="334" t="s">
        <v>664</v>
      </c>
      <c r="C31" s="314" t="s">
        <v>92</v>
      </c>
      <c r="D31" s="316">
        <v>150</v>
      </c>
      <c r="E31" s="329"/>
      <c r="F31" s="329"/>
      <c r="G31" s="329"/>
      <c r="H31" s="330"/>
      <c r="I31" s="331">
        <v>0.08</v>
      </c>
      <c r="J31" s="320">
        <f t="shared" ref="J31:J42" si="4">H31*(1+I31)</f>
        <v>0</v>
      </c>
      <c r="K31" s="321">
        <f t="shared" ref="K31:K42" si="5">D31*H31</f>
        <v>0</v>
      </c>
      <c r="L31" s="327">
        <f t="shared" ref="L31:L42" si="6">D31*J31</f>
        <v>0</v>
      </c>
    </row>
    <row r="32" spans="1:12" x14ac:dyDescent="0.25">
      <c r="A32" s="333">
        <v>2</v>
      </c>
      <c r="B32" s="334" t="s">
        <v>77</v>
      </c>
      <c r="C32" s="314" t="s">
        <v>92</v>
      </c>
      <c r="D32" s="316">
        <v>150</v>
      </c>
      <c r="E32" s="329"/>
      <c r="F32" s="329"/>
      <c r="G32" s="329"/>
      <c r="H32" s="330"/>
      <c r="I32" s="331">
        <v>0.08</v>
      </c>
      <c r="J32" s="320">
        <f t="shared" si="4"/>
        <v>0</v>
      </c>
      <c r="K32" s="321">
        <f t="shared" si="5"/>
        <v>0</v>
      </c>
      <c r="L32" s="327">
        <f t="shared" si="6"/>
        <v>0</v>
      </c>
    </row>
    <row r="33" spans="1:12" ht="51" x14ac:dyDescent="0.25">
      <c r="A33" s="333">
        <v>3</v>
      </c>
      <c r="B33" s="334" t="s">
        <v>665</v>
      </c>
      <c r="C33" s="314" t="s">
        <v>92</v>
      </c>
      <c r="D33" s="316">
        <v>150</v>
      </c>
      <c r="E33" s="329"/>
      <c r="F33" s="329"/>
      <c r="G33" s="329"/>
      <c r="H33" s="330"/>
      <c r="I33" s="331">
        <v>0.08</v>
      </c>
      <c r="J33" s="320">
        <f t="shared" si="4"/>
        <v>0</v>
      </c>
      <c r="K33" s="321">
        <f t="shared" si="5"/>
        <v>0</v>
      </c>
      <c r="L33" s="327">
        <f t="shared" si="6"/>
        <v>0</v>
      </c>
    </row>
    <row r="34" spans="1:12" ht="38.25" x14ac:dyDescent="0.25">
      <c r="A34" s="333">
        <v>4</v>
      </c>
      <c r="B34" s="335" t="s">
        <v>78</v>
      </c>
      <c r="C34" s="316" t="s">
        <v>92</v>
      </c>
      <c r="D34" s="316">
        <v>20</v>
      </c>
      <c r="E34" s="329"/>
      <c r="F34" s="329"/>
      <c r="G34" s="329"/>
      <c r="H34" s="330"/>
      <c r="I34" s="331">
        <v>0.08</v>
      </c>
      <c r="J34" s="320">
        <f t="shared" si="4"/>
        <v>0</v>
      </c>
      <c r="K34" s="321">
        <f t="shared" si="5"/>
        <v>0</v>
      </c>
      <c r="L34" s="327">
        <f t="shared" si="6"/>
        <v>0</v>
      </c>
    </row>
    <row r="35" spans="1:12" ht="51" x14ac:dyDescent="0.25">
      <c r="A35" s="333">
        <v>5</v>
      </c>
      <c r="B35" s="323" t="s">
        <v>79</v>
      </c>
      <c r="C35" s="316" t="s">
        <v>92</v>
      </c>
      <c r="D35" s="316">
        <v>20</v>
      </c>
      <c r="E35" s="329"/>
      <c r="F35" s="329"/>
      <c r="G35" s="329"/>
      <c r="H35" s="330"/>
      <c r="I35" s="331">
        <v>0.08</v>
      </c>
      <c r="J35" s="320">
        <f t="shared" si="4"/>
        <v>0</v>
      </c>
      <c r="K35" s="321">
        <f t="shared" si="5"/>
        <v>0</v>
      </c>
      <c r="L35" s="327">
        <f t="shared" si="6"/>
        <v>0</v>
      </c>
    </row>
    <row r="36" spans="1:12" ht="51" x14ac:dyDescent="0.25">
      <c r="A36" s="333">
        <v>6</v>
      </c>
      <c r="B36" s="335" t="s">
        <v>80</v>
      </c>
      <c r="C36" s="316" t="s">
        <v>92</v>
      </c>
      <c r="D36" s="316">
        <v>20</v>
      </c>
      <c r="E36" s="329"/>
      <c r="F36" s="329"/>
      <c r="G36" s="329"/>
      <c r="H36" s="330"/>
      <c r="I36" s="331">
        <v>0.08</v>
      </c>
      <c r="J36" s="320">
        <f t="shared" si="4"/>
        <v>0</v>
      </c>
      <c r="K36" s="321">
        <f t="shared" si="5"/>
        <v>0</v>
      </c>
      <c r="L36" s="327">
        <f t="shared" si="6"/>
        <v>0</v>
      </c>
    </row>
    <row r="37" spans="1:12" x14ac:dyDescent="0.25">
      <c r="A37" s="333">
        <v>7</v>
      </c>
      <c r="B37" s="335" t="s">
        <v>81</v>
      </c>
      <c r="C37" s="316" t="s">
        <v>92</v>
      </c>
      <c r="D37" s="316">
        <v>20</v>
      </c>
      <c r="E37" s="329"/>
      <c r="F37" s="329"/>
      <c r="G37" s="329"/>
      <c r="H37" s="330"/>
      <c r="I37" s="331">
        <v>0.08</v>
      </c>
      <c r="J37" s="320">
        <f t="shared" si="4"/>
        <v>0</v>
      </c>
      <c r="K37" s="321">
        <f t="shared" si="5"/>
        <v>0</v>
      </c>
      <c r="L37" s="327">
        <f t="shared" si="6"/>
        <v>0</v>
      </c>
    </row>
    <row r="38" spans="1:12" x14ac:dyDescent="0.25">
      <c r="A38" s="333">
        <v>8</v>
      </c>
      <c r="B38" s="335" t="s">
        <v>82</v>
      </c>
      <c r="C38" s="316" t="s">
        <v>92</v>
      </c>
      <c r="D38" s="316">
        <v>20</v>
      </c>
      <c r="E38" s="329"/>
      <c r="F38" s="329"/>
      <c r="G38" s="329"/>
      <c r="H38" s="330"/>
      <c r="I38" s="331">
        <v>0.08</v>
      </c>
      <c r="J38" s="320">
        <f t="shared" si="4"/>
        <v>0</v>
      </c>
      <c r="K38" s="321">
        <f t="shared" si="5"/>
        <v>0</v>
      </c>
      <c r="L38" s="327">
        <f t="shared" si="6"/>
        <v>0</v>
      </c>
    </row>
    <row r="39" spans="1:12" x14ac:dyDescent="0.25">
      <c r="A39" s="333">
        <v>9</v>
      </c>
      <c r="B39" s="335" t="s">
        <v>83</v>
      </c>
      <c r="C39" s="316" t="s">
        <v>92</v>
      </c>
      <c r="D39" s="316">
        <v>20</v>
      </c>
      <c r="E39" s="329"/>
      <c r="F39" s="329"/>
      <c r="G39" s="329"/>
      <c r="H39" s="330"/>
      <c r="I39" s="331">
        <v>0.08</v>
      </c>
      <c r="J39" s="320">
        <f t="shared" si="4"/>
        <v>0</v>
      </c>
      <c r="K39" s="321">
        <f t="shared" si="5"/>
        <v>0</v>
      </c>
      <c r="L39" s="327">
        <f t="shared" si="6"/>
        <v>0</v>
      </c>
    </row>
    <row r="40" spans="1:12" x14ac:dyDescent="0.25">
      <c r="A40" s="333">
        <v>10</v>
      </c>
      <c r="B40" s="335" t="s">
        <v>84</v>
      </c>
      <c r="C40" s="316" t="s">
        <v>92</v>
      </c>
      <c r="D40" s="316">
        <v>20</v>
      </c>
      <c r="E40" s="329"/>
      <c r="F40" s="329"/>
      <c r="G40" s="329"/>
      <c r="H40" s="330"/>
      <c r="I40" s="331">
        <v>0.08</v>
      </c>
      <c r="J40" s="320">
        <f t="shared" si="4"/>
        <v>0</v>
      </c>
      <c r="K40" s="321">
        <f t="shared" si="5"/>
        <v>0</v>
      </c>
      <c r="L40" s="327">
        <f t="shared" si="6"/>
        <v>0</v>
      </c>
    </row>
    <row r="41" spans="1:12" x14ac:dyDescent="0.25">
      <c r="A41" s="333">
        <v>11</v>
      </c>
      <c r="B41" s="335" t="s">
        <v>85</v>
      </c>
      <c r="C41" s="316" t="s">
        <v>92</v>
      </c>
      <c r="D41" s="316">
        <v>20</v>
      </c>
      <c r="E41" s="329"/>
      <c r="F41" s="329"/>
      <c r="G41" s="329"/>
      <c r="H41" s="330"/>
      <c r="I41" s="331">
        <v>0.08</v>
      </c>
      <c r="J41" s="320">
        <f t="shared" si="4"/>
        <v>0</v>
      </c>
      <c r="K41" s="321">
        <f t="shared" si="5"/>
        <v>0</v>
      </c>
      <c r="L41" s="327">
        <f t="shared" si="6"/>
        <v>0</v>
      </c>
    </row>
    <row r="42" spans="1:12" x14ac:dyDescent="0.25">
      <c r="A42" s="333">
        <v>12</v>
      </c>
      <c r="B42" s="335" t="s">
        <v>86</v>
      </c>
      <c r="C42" s="316" t="s">
        <v>92</v>
      </c>
      <c r="D42" s="316">
        <v>2</v>
      </c>
      <c r="E42" s="329"/>
      <c r="F42" s="329"/>
      <c r="G42" s="329"/>
      <c r="H42" s="330"/>
      <c r="I42" s="331">
        <v>0.08</v>
      </c>
      <c r="J42" s="320">
        <f t="shared" si="4"/>
        <v>0</v>
      </c>
      <c r="K42" s="321">
        <f t="shared" si="5"/>
        <v>0</v>
      </c>
      <c r="L42" s="327">
        <f t="shared" si="6"/>
        <v>0</v>
      </c>
    </row>
    <row r="43" spans="1:12" ht="35.25" customHeight="1" x14ac:dyDescent="0.25">
      <c r="A43" s="581" t="s">
        <v>87</v>
      </c>
      <c r="B43" s="582"/>
      <c r="C43" s="582"/>
      <c r="D43" s="582"/>
      <c r="E43" s="582"/>
      <c r="F43" s="582"/>
      <c r="G43" s="582"/>
      <c r="H43" s="582"/>
      <c r="I43" s="582"/>
      <c r="J43" s="582"/>
      <c r="K43" s="582"/>
      <c r="L43" s="583"/>
    </row>
    <row r="44" spans="1:12" ht="51" x14ac:dyDescent="0.25">
      <c r="A44" s="316">
        <v>13</v>
      </c>
      <c r="B44" s="334" t="s">
        <v>661</v>
      </c>
      <c r="C44" s="316" t="s">
        <v>92</v>
      </c>
      <c r="D44" s="336">
        <v>25</v>
      </c>
      <c r="E44" s="329"/>
      <c r="F44" s="329"/>
      <c r="G44" s="329"/>
      <c r="H44" s="330"/>
      <c r="I44" s="331">
        <v>0.08</v>
      </c>
      <c r="J44" s="320">
        <f t="shared" ref="J44:J50" si="7">H44*(1+I44)</f>
        <v>0</v>
      </c>
      <c r="K44" s="321">
        <f t="shared" ref="K44:K50" si="8">D44*H44</f>
        <v>0</v>
      </c>
      <c r="L44" s="327">
        <f t="shared" ref="L44:L50" si="9">D44*J44</f>
        <v>0</v>
      </c>
    </row>
    <row r="45" spans="1:12" x14ac:dyDescent="0.25">
      <c r="A45" s="316">
        <v>14</v>
      </c>
      <c r="B45" s="334" t="s">
        <v>77</v>
      </c>
      <c r="C45" s="316" t="s">
        <v>92</v>
      </c>
      <c r="D45" s="336">
        <v>25</v>
      </c>
      <c r="E45" s="329"/>
      <c r="F45" s="329"/>
      <c r="G45" s="329"/>
      <c r="H45" s="330"/>
      <c r="I45" s="331">
        <v>0.08</v>
      </c>
      <c r="J45" s="320">
        <f t="shared" si="7"/>
        <v>0</v>
      </c>
      <c r="K45" s="321">
        <f t="shared" si="8"/>
        <v>0</v>
      </c>
      <c r="L45" s="327">
        <f t="shared" si="9"/>
        <v>0</v>
      </c>
    </row>
    <row r="46" spans="1:12" ht="51" x14ac:dyDescent="0.25">
      <c r="A46" s="316">
        <v>15</v>
      </c>
      <c r="B46" s="334" t="s">
        <v>662</v>
      </c>
      <c r="C46" s="316" t="s">
        <v>92</v>
      </c>
      <c r="D46" s="336">
        <v>25</v>
      </c>
      <c r="E46" s="329"/>
      <c r="F46" s="329"/>
      <c r="G46" s="329"/>
      <c r="H46" s="330"/>
      <c r="I46" s="331">
        <v>0.08</v>
      </c>
      <c r="J46" s="320">
        <f t="shared" si="7"/>
        <v>0</v>
      </c>
      <c r="K46" s="321">
        <f t="shared" si="8"/>
        <v>0</v>
      </c>
      <c r="L46" s="327">
        <f t="shared" si="9"/>
        <v>0</v>
      </c>
    </row>
    <row r="47" spans="1:12" ht="51" x14ac:dyDescent="0.25">
      <c r="A47" s="316">
        <v>16</v>
      </c>
      <c r="B47" s="335" t="s">
        <v>88</v>
      </c>
      <c r="C47" s="316" t="s">
        <v>92</v>
      </c>
      <c r="D47" s="336">
        <v>150</v>
      </c>
      <c r="E47" s="329"/>
      <c r="F47" s="329"/>
      <c r="G47" s="329"/>
      <c r="H47" s="330"/>
      <c r="I47" s="331">
        <v>0.08</v>
      </c>
      <c r="J47" s="320">
        <f t="shared" si="7"/>
        <v>0</v>
      </c>
      <c r="K47" s="321">
        <f t="shared" si="8"/>
        <v>0</v>
      </c>
      <c r="L47" s="327">
        <f t="shared" si="9"/>
        <v>0</v>
      </c>
    </row>
    <row r="48" spans="1:12" x14ac:dyDescent="0.25">
      <c r="A48" s="316">
        <v>17</v>
      </c>
      <c r="B48" s="335" t="s">
        <v>89</v>
      </c>
      <c r="C48" s="316" t="s">
        <v>92</v>
      </c>
      <c r="D48" s="336">
        <v>150</v>
      </c>
      <c r="E48" s="329"/>
      <c r="F48" s="329"/>
      <c r="G48" s="329"/>
      <c r="H48" s="330"/>
      <c r="I48" s="331">
        <v>0.08</v>
      </c>
      <c r="J48" s="322">
        <f t="shared" si="7"/>
        <v>0</v>
      </c>
      <c r="K48" s="322">
        <f t="shared" si="8"/>
        <v>0</v>
      </c>
      <c r="L48" s="322">
        <f t="shared" si="9"/>
        <v>0</v>
      </c>
    </row>
    <row r="49" spans="1:12" x14ac:dyDescent="0.25">
      <c r="A49" s="316">
        <v>18</v>
      </c>
      <c r="B49" s="335" t="s">
        <v>90</v>
      </c>
      <c r="C49" s="316" t="s">
        <v>92</v>
      </c>
      <c r="D49" s="336">
        <v>30</v>
      </c>
      <c r="E49" s="329"/>
      <c r="F49" s="329"/>
      <c r="G49" s="329"/>
      <c r="H49" s="330"/>
      <c r="I49" s="331">
        <v>0.08</v>
      </c>
      <c r="J49" s="320">
        <f t="shared" si="7"/>
        <v>0</v>
      </c>
      <c r="K49" s="321">
        <f t="shared" si="8"/>
        <v>0</v>
      </c>
      <c r="L49" s="327">
        <f t="shared" si="9"/>
        <v>0</v>
      </c>
    </row>
    <row r="50" spans="1:12" ht="26.25" thickBot="1" x14ac:dyDescent="0.3">
      <c r="A50" s="316">
        <v>19</v>
      </c>
      <c r="B50" s="337" t="s">
        <v>91</v>
      </c>
      <c r="C50" s="338" t="s">
        <v>93</v>
      </c>
      <c r="D50" s="339">
        <v>10</v>
      </c>
      <c r="E50" s="329"/>
      <c r="F50" s="340"/>
      <c r="G50" s="340"/>
      <c r="H50" s="341"/>
      <c r="I50" s="331">
        <v>0.08</v>
      </c>
      <c r="J50" s="321">
        <f t="shared" si="7"/>
        <v>0</v>
      </c>
      <c r="K50" s="321">
        <f t="shared" si="8"/>
        <v>0</v>
      </c>
      <c r="L50" s="327">
        <f t="shared" si="9"/>
        <v>0</v>
      </c>
    </row>
    <row r="51" spans="1:12" ht="13.5" thickBot="1" x14ac:dyDescent="0.3">
      <c r="A51" s="569" t="s">
        <v>55</v>
      </c>
      <c r="B51" s="570"/>
      <c r="C51" s="570"/>
      <c r="D51" s="570"/>
      <c r="E51" s="570"/>
      <c r="F51" s="570"/>
      <c r="G51" s="570"/>
      <c r="H51" s="570"/>
      <c r="I51" s="570"/>
      <c r="J51" s="571"/>
      <c r="K51" s="332">
        <f>SUM(K31:K50)</f>
        <v>0</v>
      </c>
      <c r="L51" s="332">
        <f>SUM(L31:L50)</f>
        <v>0</v>
      </c>
    </row>
    <row r="52" spans="1:12" s="11" customFormat="1" x14ac:dyDescent="0.25">
      <c r="A52" s="566" t="s">
        <v>305</v>
      </c>
      <c r="B52" s="567"/>
      <c r="C52" s="567"/>
      <c r="D52" s="567"/>
      <c r="E52" s="567"/>
      <c r="F52" s="567"/>
      <c r="G52" s="567"/>
      <c r="H52" s="567"/>
      <c r="I52" s="567"/>
      <c r="J52" s="567"/>
      <c r="K52" s="567"/>
      <c r="L52" s="568"/>
    </row>
    <row r="53" spans="1:12" s="11" customFormat="1" x14ac:dyDescent="0.25">
      <c r="A53" s="572" t="s">
        <v>100</v>
      </c>
      <c r="B53" s="579"/>
      <c r="C53" s="579"/>
      <c r="D53" s="579"/>
      <c r="E53" s="579"/>
      <c r="F53" s="579"/>
      <c r="G53" s="579"/>
      <c r="H53" s="579"/>
      <c r="I53" s="579"/>
      <c r="J53" s="579"/>
      <c r="K53" s="579"/>
      <c r="L53" s="580"/>
    </row>
    <row r="54" spans="1:12" ht="140.25" x14ac:dyDescent="0.25">
      <c r="A54" s="314">
        <v>1</v>
      </c>
      <c r="B54" s="315" t="s">
        <v>663</v>
      </c>
      <c r="C54" s="307" t="s">
        <v>51</v>
      </c>
      <c r="D54" s="316">
        <v>80</v>
      </c>
      <c r="E54" s="317"/>
      <c r="F54" s="317"/>
      <c r="G54" s="317"/>
      <c r="H54" s="318"/>
      <c r="I54" s="319">
        <v>0.08</v>
      </c>
      <c r="J54" s="320">
        <f t="shared" ref="J54:J60" si="10">H54*(1+I54)</f>
        <v>0</v>
      </c>
      <c r="K54" s="321">
        <f t="shared" ref="K54:K60" si="11">D54*H54</f>
        <v>0</v>
      </c>
      <c r="L54" s="322">
        <f t="shared" ref="L54:L59" si="12">K54*(1+I54)</f>
        <v>0</v>
      </c>
    </row>
    <row r="55" spans="1:12" ht="25.5" x14ac:dyDescent="0.25">
      <c r="A55" s="314">
        <v>2</v>
      </c>
      <c r="B55" s="315" t="s">
        <v>202</v>
      </c>
      <c r="C55" s="307" t="s">
        <v>51</v>
      </c>
      <c r="D55" s="316">
        <v>80</v>
      </c>
      <c r="E55" s="317"/>
      <c r="F55" s="317"/>
      <c r="G55" s="317"/>
      <c r="H55" s="318"/>
      <c r="I55" s="319">
        <v>0.08</v>
      </c>
      <c r="J55" s="320">
        <f t="shared" si="10"/>
        <v>0</v>
      </c>
      <c r="K55" s="321">
        <f t="shared" si="11"/>
        <v>0</v>
      </c>
      <c r="L55" s="322">
        <f t="shared" si="12"/>
        <v>0</v>
      </c>
    </row>
    <row r="56" spans="1:12" ht="25.5" x14ac:dyDescent="0.25">
      <c r="A56" s="314">
        <v>3</v>
      </c>
      <c r="B56" s="315" t="s">
        <v>203</v>
      </c>
      <c r="C56" s="307" t="s">
        <v>51</v>
      </c>
      <c r="D56" s="316">
        <v>150</v>
      </c>
      <c r="E56" s="317"/>
      <c r="F56" s="317"/>
      <c r="G56" s="317"/>
      <c r="H56" s="318"/>
      <c r="I56" s="319">
        <v>0.08</v>
      </c>
      <c r="J56" s="320">
        <f t="shared" si="10"/>
        <v>0</v>
      </c>
      <c r="K56" s="321">
        <f t="shared" si="11"/>
        <v>0</v>
      </c>
      <c r="L56" s="322">
        <f t="shared" si="12"/>
        <v>0</v>
      </c>
    </row>
    <row r="57" spans="1:12" ht="76.5" x14ac:dyDescent="0.25">
      <c r="A57" s="314">
        <v>4</v>
      </c>
      <c r="B57" s="323" t="s">
        <v>204</v>
      </c>
      <c r="C57" s="307" t="s">
        <v>51</v>
      </c>
      <c r="D57" s="316">
        <v>80</v>
      </c>
      <c r="E57" s="317"/>
      <c r="F57" s="324"/>
      <c r="G57" s="317"/>
      <c r="H57" s="318"/>
      <c r="I57" s="319">
        <v>0.08</v>
      </c>
      <c r="J57" s="320">
        <f t="shared" si="10"/>
        <v>0</v>
      </c>
      <c r="K57" s="321">
        <f t="shared" si="11"/>
        <v>0</v>
      </c>
      <c r="L57" s="322">
        <f t="shared" si="12"/>
        <v>0</v>
      </c>
    </row>
    <row r="58" spans="1:12" x14ac:dyDescent="0.25">
      <c r="A58" s="314">
        <v>5</v>
      </c>
      <c r="B58" s="323" t="s">
        <v>206</v>
      </c>
      <c r="C58" s="307" t="s">
        <v>51</v>
      </c>
      <c r="D58" s="316">
        <v>160</v>
      </c>
      <c r="E58" s="317"/>
      <c r="F58" s="317"/>
      <c r="G58" s="317"/>
      <c r="H58" s="318"/>
      <c r="I58" s="319">
        <v>0.08</v>
      </c>
      <c r="J58" s="320">
        <f t="shared" si="10"/>
        <v>0</v>
      </c>
      <c r="K58" s="321">
        <f t="shared" si="11"/>
        <v>0</v>
      </c>
      <c r="L58" s="322">
        <f t="shared" si="12"/>
        <v>0</v>
      </c>
    </row>
    <row r="59" spans="1:12" ht="38.25" x14ac:dyDescent="0.25">
      <c r="A59" s="314">
        <v>6</v>
      </c>
      <c r="B59" s="323" t="s">
        <v>205</v>
      </c>
      <c r="C59" s="307" t="s">
        <v>51</v>
      </c>
      <c r="D59" s="316">
        <v>80</v>
      </c>
      <c r="E59" s="317"/>
      <c r="F59" s="324"/>
      <c r="G59" s="317"/>
      <c r="H59" s="318"/>
      <c r="I59" s="319">
        <v>0.08</v>
      </c>
      <c r="J59" s="320">
        <f t="shared" si="10"/>
        <v>0</v>
      </c>
      <c r="K59" s="321">
        <f t="shared" si="11"/>
        <v>0</v>
      </c>
      <c r="L59" s="322">
        <f t="shared" si="12"/>
        <v>0</v>
      </c>
    </row>
    <row r="60" spans="1:12" ht="77.25" thickBot="1" x14ac:dyDescent="0.3">
      <c r="A60" s="314">
        <v>7</v>
      </c>
      <c r="B60" s="315" t="s">
        <v>207</v>
      </c>
      <c r="C60" s="307" t="s">
        <v>51</v>
      </c>
      <c r="D60" s="314">
        <v>40</v>
      </c>
      <c r="E60" s="317"/>
      <c r="F60" s="317"/>
      <c r="G60" s="317"/>
      <c r="H60" s="318"/>
      <c r="I60" s="319">
        <v>0.08</v>
      </c>
      <c r="J60" s="320">
        <f t="shared" si="10"/>
        <v>0</v>
      </c>
      <c r="K60" s="320">
        <f t="shared" si="11"/>
        <v>0</v>
      </c>
      <c r="L60" s="322">
        <f t="shared" ref="L60" si="13">D60*J60</f>
        <v>0</v>
      </c>
    </row>
    <row r="61" spans="1:12" ht="13.5" thickBot="1" x14ac:dyDescent="0.3">
      <c r="A61" s="604" t="s">
        <v>55</v>
      </c>
      <c r="B61" s="570"/>
      <c r="C61" s="570"/>
      <c r="D61" s="570"/>
      <c r="E61" s="570"/>
      <c r="F61" s="570"/>
      <c r="G61" s="570"/>
      <c r="H61" s="570"/>
      <c r="I61" s="570"/>
      <c r="J61" s="571"/>
      <c r="K61" s="332">
        <f>SUM(K54:K60)</f>
        <v>0</v>
      </c>
      <c r="L61" s="332">
        <f>SUM(L54:L60)</f>
        <v>0</v>
      </c>
    </row>
    <row r="62" spans="1:12" s="11" customFormat="1" x14ac:dyDescent="0.25">
      <c r="A62" s="566" t="s">
        <v>105</v>
      </c>
      <c r="B62" s="567"/>
      <c r="C62" s="567"/>
      <c r="D62" s="567"/>
      <c r="E62" s="567"/>
      <c r="F62" s="567"/>
      <c r="G62" s="567"/>
      <c r="H62" s="567"/>
      <c r="I62" s="567"/>
      <c r="J62" s="567"/>
      <c r="K62" s="567"/>
      <c r="L62" s="568"/>
    </row>
    <row r="63" spans="1:12" s="11" customFormat="1" x14ac:dyDescent="0.25">
      <c r="A63" s="572" t="s">
        <v>388</v>
      </c>
      <c r="B63" s="579"/>
      <c r="C63" s="579"/>
      <c r="D63" s="579"/>
      <c r="E63" s="579"/>
      <c r="F63" s="579"/>
      <c r="G63" s="579"/>
      <c r="H63" s="579"/>
      <c r="I63" s="579"/>
      <c r="J63" s="579"/>
      <c r="K63" s="579"/>
      <c r="L63" s="580"/>
    </row>
    <row r="64" spans="1:12" ht="51" x14ac:dyDescent="0.25">
      <c r="A64" s="333">
        <v>1</v>
      </c>
      <c r="B64" s="323" t="s">
        <v>563</v>
      </c>
      <c r="C64" s="342" t="s">
        <v>92</v>
      </c>
      <c r="D64" s="343">
        <v>80</v>
      </c>
      <c r="E64" s="344"/>
      <c r="F64" s="344"/>
      <c r="G64" s="344"/>
      <c r="H64" s="318"/>
      <c r="I64" s="345">
        <v>0.08</v>
      </c>
      <c r="J64" s="321">
        <f t="shared" ref="J64:J68" si="14">H64*(1+I64)</f>
        <v>0</v>
      </c>
      <c r="K64" s="321">
        <f t="shared" ref="K64:K68" si="15">D64*H64</f>
        <v>0</v>
      </c>
      <c r="L64" s="327">
        <f t="shared" ref="L64:L68" si="16">D64*J64</f>
        <v>0</v>
      </c>
    </row>
    <row r="65" spans="1:12" ht="25.5" x14ac:dyDescent="0.25">
      <c r="A65" s="333">
        <v>2</v>
      </c>
      <c r="B65" s="323" t="s">
        <v>564</v>
      </c>
      <c r="C65" s="328" t="s">
        <v>92</v>
      </c>
      <c r="D65" s="316">
        <v>80</v>
      </c>
      <c r="E65" s="344"/>
      <c r="F65" s="329"/>
      <c r="G65" s="329"/>
      <c r="H65" s="318"/>
      <c r="I65" s="345">
        <v>0.08</v>
      </c>
      <c r="J65" s="321">
        <f t="shared" si="14"/>
        <v>0</v>
      </c>
      <c r="K65" s="321">
        <f t="shared" si="15"/>
        <v>0</v>
      </c>
      <c r="L65" s="327">
        <f t="shared" si="16"/>
        <v>0</v>
      </c>
    </row>
    <row r="66" spans="1:12" ht="38.25" x14ac:dyDescent="0.25">
      <c r="A66" s="333">
        <v>3</v>
      </c>
      <c r="B66" s="323" t="s">
        <v>565</v>
      </c>
      <c r="C66" s="328" t="s">
        <v>92</v>
      </c>
      <c r="D66" s="316">
        <v>80</v>
      </c>
      <c r="E66" s="344"/>
      <c r="F66" s="329"/>
      <c r="G66" s="329"/>
      <c r="H66" s="318"/>
      <c r="I66" s="345">
        <v>0.08</v>
      </c>
      <c r="J66" s="321">
        <f t="shared" si="14"/>
        <v>0</v>
      </c>
      <c r="K66" s="321">
        <f t="shared" si="15"/>
        <v>0</v>
      </c>
      <c r="L66" s="327">
        <f t="shared" si="16"/>
        <v>0</v>
      </c>
    </row>
    <row r="67" spans="1:12" x14ac:dyDescent="0.25">
      <c r="A67" s="333">
        <v>4</v>
      </c>
      <c r="B67" s="335" t="s">
        <v>566</v>
      </c>
      <c r="C67" s="328" t="s">
        <v>92</v>
      </c>
      <c r="D67" s="316">
        <v>80</v>
      </c>
      <c r="E67" s="344"/>
      <c r="F67" s="329"/>
      <c r="G67" s="329"/>
      <c r="H67" s="318"/>
      <c r="I67" s="345">
        <v>0.08</v>
      </c>
      <c r="J67" s="321">
        <f t="shared" si="14"/>
        <v>0</v>
      </c>
      <c r="K67" s="321">
        <f t="shared" si="15"/>
        <v>0</v>
      </c>
      <c r="L67" s="327">
        <f t="shared" si="16"/>
        <v>0</v>
      </c>
    </row>
    <row r="68" spans="1:12" ht="13.5" thickBot="1" x14ac:dyDescent="0.3">
      <c r="A68" s="333">
        <v>5</v>
      </c>
      <c r="B68" s="335" t="s">
        <v>567</v>
      </c>
      <c r="C68" s="328" t="s">
        <v>92</v>
      </c>
      <c r="D68" s="316">
        <v>80</v>
      </c>
      <c r="E68" s="344"/>
      <c r="F68" s="329"/>
      <c r="G68" s="329"/>
      <c r="H68" s="318"/>
      <c r="I68" s="345">
        <v>0.08</v>
      </c>
      <c r="J68" s="321">
        <f t="shared" si="14"/>
        <v>0</v>
      </c>
      <c r="K68" s="321">
        <f t="shared" si="15"/>
        <v>0</v>
      </c>
      <c r="L68" s="327">
        <f t="shared" si="16"/>
        <v>0</v>
      </c>
    </row>
    <row r="69" spans="1:12" ht="13.5" thickBot="1" x14ac:dyDescent="0.3">
      <c r="A69" s="569" t="s">
        <v>55</v>
      </c>
      <c r="B69" s="570"/>
      <c r="C69" s="570"/>
      <c r="D69" s="570"/>
      <c r="E69" s="570"/>
      <c r="F69" s="570"/>
      <c r="G69" s="570"/>
      <c r="H69" s="570"/>
      <c r="I69" s="570"/>
      <c r="J69" s="571"/>
      <c r="K69" s="332">
        <f>SUM(K64:K68)</f>
        <v>0</v>
      </c>
      <c r="L69" s="332">
        <f>SUM(L64:L68)</f>
        <v>0</v>
      </c>
    </row>
    <row r="70" spans="1:12" x14ac:dyDescent="0.25">
      <c r="A70" s="572" t="s">
        <v>306</v>
      </c>
      <c r="B70" s="578"/>
      <c r="C70" s="578"/>
      <c r="D70" s="578"/>
      <c r="E70" s="578"/>
      <c r="F70" s="578"/>
      <c r="G70" s="578"/>
      <c r="H70" s="578"/>
      <c r="I70" s="578"/>
      <c r="J70" s="578"/>
      <c r="K70" s="586"/>
      <c r="L70" s="346"/>
    </row>
    <row r="71" spans="1:12" x14ac:dyDescent="0.25">
      <c r="A71" s="555" t="s">
        <v>208</v>
      </c>
      <c r="B71" s="556"/>
      <c r="C71" s="556"/>
      <c r="D71" s="556"/>
      <c r="E71" s="556"/>
      <c r="F71" s="556"/>
      <c r="G71" s="556"/>
      <c r="H71" s="556"/>
      <c r="I71" s="556"/>
      <c r="J71" s="556"/>
      <c r="K71" s="556"/>
      <c r="L71" s="251"/>
    </row>
    <row r="72" spans="1:12" ht="102" x14ac:dyDescent="0.25">
      <c r="A72" s="307">
        <v>1</v>
      </c>
      <c r="B72" s="348" t="s">
        <v>209</v>
      </c>
      <c r="C72" s="307" t="s">
        <v>51</v>
      </c>
      <c r="D72" s="307">
        <v>200</v>
      </c>
      <c r="E72" s="307"/>
      <c r="F72" s="307"/>
      <c r="G72" s="320"/>
      <c r="H72" s="322"/>
      <c r="I72" s="349">
        <v>0.08</v>
      </c>
      <c r="J72" s="320">
        <f>H72*(1+I72)</f>
        <v>0</v>
      </c>
      <c r="K72" s="321">
        <f>D72*H72</f>
        <v>0</v>
      </c>
      <c r="L72" s="322">
        <f t="shared" ref="L72" si="17">K72*(1+I72)</f>
        <v>0</v>
      </c>
    </row>
    <row r="73" spans="1:12" ht="127.5" x14ac:dyDescent="0.25">
      <c r="A73" s="307">
        <v>2</v>
      </c>
      <c r="B73" s="348" t="s">
        <v>210</v>
      </c>
      <c r="C73" s="307" t="s">
        <v>51</v>
      </c>
      <c r="D73" s="307">
        <v>200</v>
      </c>
      <c r="E73" s="307"/>
      <c r="F73" s="307"/>
      <c r="G73" s="320"/>
      <c r="H73" s="417"/>
      <c r="I73" s="349">
        <v>0.08</v>
      </c>
      <c r="J73" s="320">
        <f t="shared" ref="J73:J92" si="18">H73*(1+I73)</f>
        <v>0</v>
      </c>
      <c r="K73" s="321">
        <f t="shared" ref="K73:K92" si="19">D73*H73</f>
        <v>0</v>
      </c>
      <c r="L73" s="322">
        <f t="shared" ref="L73:L92" si="20">K73*(1+I73)</f>
        <v>0</v>
      </c>
    </row>
    <row r="74" spans="1:12" ht="63.75" x14ac:dyDescent="0.25">
      <c r="A74" s="307">
        <v>3</v>
      </c>
      <c r="B74" s="348" t="s">
        <v>526</v>
      </c>
      <c r="C74" s="307" t="s">
        <v>51</v>
      </c>
      <c r="D74" s="307">
        <v>150</v>
      </c>
      <c r="E74" s="307"/>
      <c r="F74" s="307"/>
      <c r="G74" s="320"/>
      <c r="H74" s="322"/>
      <c r="I74" s="349">
        <v>0.08</v>
      </c>
      <c r="J74" s="320">
        <f t="shared" si="18"/>
        <v>0</v>
      </c>
      <c r="K74" s="321">
        <f t="shared" si="19"/>
        <v>0</v>
      </c>
      <c r="L74" s="322">
        <f t="shared" si="20"/>
        <v>0</v>
      </c>
    </row>
    <row r="75" spans="1:12" ht="140.25" x14ac:dyDescent="0.25">
      <c r="A75" s="307">
        <v>4</v>
      </c>
      <c r="B75" s="348" t="s">
        <v>700</v>
      </c>
      <c r="C75" s="307" t="s">
        <v>51</v>
      </c>
      <c r="D75" s="307">
        <v>30</v>
      </c>
      <c r="E75" s="307"/>
      <c r="F75" s="307"/>
      <c r="G75" s="320"/>
      <c r="H75" s="322"/>
      <c r="I75" s="349">
        <v>0.08</v>
      </c>
      <c r="J75" s="320">
        <f t="shared" si="18"/>
        <v>0</v>
      </c>
      <c r="K75" s="321">
        <f t="shared" si="19"/>
        <v>0</v>
      </c>
      <c r="L75" s="322">
        <f t="shared" si="20"/>
        <v>0</v>
      </c>
    </row>
    <row r="76" spans="1:12" ht="51" x14ac:dyDescent="0.25">
      <c r="A76" s="307">
        <v>5</v>
      </c>
      <c r="B76" s="348" t="s">
        <v>211</v>
      </c>
      <c r="C76" s="307" t="s">
        <v>51</v>
      </c>
      <c r="D76" s="307">
        <v>30</v>
      </c>
      <c r="E76" s="307"/>
      <c r="F76" s="307"/>
      <c r="G76" s="320"/>
      <c r="H76" s="322"/>
      <c r="I76" s="349">
        <v>0.08</v>
      </c>
      <c r="J76" s="320">
        <f t="shared" si="18"/>
        <v>0</v>
      </c>
      <c r="K76" s="321">
        <f t="shared" si="19"/>
        <v>0</v>
      </c>
      <c r="L76" s="322">
        <f t="shared" si="20"/>
        <v>0</v>
      </c>
    </row>
    <row r="77" spans="1:12" ht="38.25" x14ac:dyDescent="0.25">
      <c r="A77" s="307">
        <v>6</v>
      </c>
      <c r="B77" s="348" t="s">
        <v>212</v>
      </c>
      <c r="C77" s="307" t="s">
        <v>51</v>
      </c>
      <c r="D77" s="307">
        <v>160</v>
      </c>
      <c r="E77" s="307"/>
      <c r="F77" s="307"/>
      <c r="G77" s="320"/>
      <c r="H77" s="322"/>
      <c r="I77" s="349">
        <v>0.08</v>
      </c>
      <c r="J77" s="320">
        <f t="shared" si="18"/>
        <v>0</v>
      </c>
      <c r="K77" s="321">
        <f t="shared" si="19"/>
        <v>0</v>
      </c>
      <c r="L77" s="322">
        <f t="shared" si="20"/>
        <v>0</v>
      </c>
    </row>
    <row r="78" spans="1:12" ht="25.5" x14ac:dyDescent="0.25">
      <c r="A78" s="307">
        <v>7</v>
      </c>
      <c r="B78" s="348" t="s">
        <v>701</v>
      </c>
      <c r="C78" s="307" t="s">
        <v>51</v>
      </c>
      <c r="D78" s="307">
        <v>350</v>
      </c>
      <c r="E78" s="307"/>
      <c r="F78" s="307"/>
      <c r="G78" s="320"/>
      <c r="H78" s="322"/>
      <c r="I78" s="349">
        <v>0.08</v>
      </c>
      <c r="J78" s="320">
        <f t="shared" si="18"/>
        <v>0</v>
      </c>
      <c r="K78" s="321">
        <f t="shared" si="19"/>
        <v>0</v>
      </c>
      <c r="L78" s="322">
        <f t="shared" si="20"/>
        <v>0</v>
      </c>
    </row>
    <row r="79" spans="1:12" ht="25.5" x14ac:dyDescent="0.25">
      <c r="A79" s="307">
        <v>8</v>
      </c>
      <c r="B79" s="348" t="s">
        <v>702</v>
      </c>
      <c r="C79" s="307" t="s">
        <v>51</v>
      </c>
      <c r="D79" s="307">
        <v>90</v>
      </c>
      <c r="E79" s="307"/>
      <c r="F79" s="307"/>
      <c r="G79" s="320"/>
      <c r="H79" s="322"/>
      <c r="I79" s="349">
        <v>0.08</v>
      </c>
      <c r="J79" s="320">
        <f t="shared" si="18"/>
        <v>0</v>
      </c>
      <c r="K79" s="321">
        <f t="shared" si="19"/>
        <v>0</v>
      </c>
      <c r="L79" s="322">
        <f t="shared" si="20"/>
        <v>0</v>
      </c>
    </row>
    <row r="80" spans="1:12" ht="51" x14ac:dyDescent="0.25">
      <c r="A80" s="307">
        <v>9</v>
      </c>
      <c r="B80" s="348" t="s">
        <v>703</v>
      </c>
      <c r="C80" s="307" t="s">
        <v>51</v>
      </c>
      <c r="D80" s="307">
        <v>150</v>
      </c>
      <c r="E80" s="307"/>
      <c r="F80" s="307"/>
      <c r="G80" s="320"/>
      <c r="H80" s="322"/>
      <c r="I80" s="349">
        <v>0.08</v>
      </c>
      <c r="J80" s="320">
        <f t="shared" si="18"/>
        <v>0</v>
      </c>
      <c r="K80" s="321">
        <f t="shared" si="19"/>
        <v>0</v>
      </c>
      <c r="L80" s="322">
        <f t="shared" si="20"/>
        <v>0</v>
      </c>
    </row>
    <row r="81" spans="1:12" ht="63.75" x14ac:dyDescent="0.25">
      <c r="A81" s="307">
        <v>10</v>
      </c>
      <c r="B81" s="350" t="s">
        <v>213</v>
      </c>
      <c r="C81" s="307" t="s">
        <v>51</v>
      </c>
      <c r="D81" s="307">
        <v>350</v>
      </c>
      <c r="E81" s="307"/>
      <c r="F81" s="307"/>
      <c r="G81" s="320"/>
      <c r="H81" s="322"/>
      <c r="I81" s="349">
        <v>0.08</v>
      </c>
      <c r="J81" s="320">
        <f t="shared" si="18"/>
        <v>0</v>
      </c>
      <c r="K81" s="321">
        <f t="shared" si="19"/>
        <v>0</v>
      </c>
      <c r="L81" s="322">
        <f t="shared" si="20"/>
        <v>0</v>
      </c>
    </row>
    <row r="82" spans="1:12" ht="51" x14ac:dyDescent="0.25">
      <c r="A82" s="307">
        <v>11</v>
      </c>
      <c r="B82" s="351" t="s">
        <v>214</v>
      </c>
      <c r="C82" s="307" t="s">
        <v>51</v>
      </c>
      <c r="D82" s="307">
        <v>10</v>
      </c>
      <c r="E82" s="307"/>
      <c r="F82" s="307"/>
      <c r="G82" s="320"/>
      <c r="H82" s="322"/>
      <c r="I82" s="349">
        <v>0.08</v>
      </c>
      <c r="J82" s="320">
        <f t="shared" si="18"/>
        <v>0</v>
      </c>
      <c r="K82" s="322">
        <f t="shared" si="19"/>
        <v>0</v>
      </c>
      <c r="L82" s="322">
        <f t="shared" si="20"/>
        <v>0</v>
      </c>
    </row>
    <row r="83" spans="1:12" ht="51" x14ac:dyDescent="0.25">
      <c r="A83" s="307">
        <v>12</v>
      </c>
      <c r="B83" s="348" t="s">
        <v>215</v>
      </c>
      <c r="C83" s="307" t="s">
        <v>51</v>
      </c>
      <c r="D83" s="307">
        <v>40</v>
      </c>
      <c r="E83" s="307"/>
      <c r="F83" s="307"/>
      <c r="G83" s="320"/>
      <c r="H83" s="320"/>
      <c r="I83" s="349">
        <v>0.08</v>
      </c>
      <c r="J83" s="320">
        <f t="shared" si="18"/>
        <v>0</v>
      </c>
      <c r="K83" s="321">
        <f t="shared" si="19"/>
        <v>0</v>
      </c>
      <c r="L83" s="322">
        <f t="shared" si="20"/>
        <v>0</v>
      </c>
    </row>
    <row r="84" spans="1:12" x14ac:dyDescent="0.25">
      <c r="A84" s="352">
        <v>13</v>
      </c>
      <c r="B84" s="350" t="s">
        <v>527</v>
      </c>
      <c r="C84" s="352" t="s">
        <v>51</v>
      </c>
      <c r="D84" s="352">
        <v>80</v>
      </c>
      <c r="E84" s="352"/>
      <c r="F84" s="352"/>
      <c r="G84" s="322"/>
      <c r="H84" s="322"/>
      <c r="I84" s="353">
        <v>0.08</v>
      </c>
      <c r="J84" s="322">
        <f t="shared" si="18"/>
        <v>0</v>
      </c>
      <c r="K84" s="322">
        <f t="shared" si="19"/>
        <v>0</v>
      </c>
      <c r="L84" s="322">
        <f t="shared" si="20"/>
        <v>0</v>
      </c>
    </row>
    <row r="85" spans="1:12" ht="38.25" x14ac:dyDescent="0.25">
      <c r="A85" s="352">
        <v>15</v>
      </c>
      <c r="B85" s="350" t="s">
        <v>216</v>
      </c>
      <c r="C85" s="352" t="s">
        <v>51</v>
      </c>
      <c r="D85" s="352">
        <v>25</v>
      </c>
      <c r="E85" s="354"/>
      <c r="F85" s="354"/>
      <c r="G85" s="322"/>
      <c r="H85" s="322"/>
      <c r="I85" s="353">
        <v>0.08</v>
      </c>
      <c r="J85" s="322">
        <f t="shared" si="18"/>
        <v>0</v>
      </c>
      <c r="K85" s="322">
        <f t="shared" si="19"/>
        <v>0</v>
      </c>
      <c r="L85" s="322">
        <f t="shared" si="20"/>
        <v>0</v>
      </c>
    </row>
    <row r="86" spans="1:12" x14ac:dyDescent="0.25">
      <c r="A86" s="307">
        <v>16</v>
      </c>
      <c r="B86" s="348" t="s">
        <v>217</v>
      </c>
      <c r="C86" s="307" t="s">
        <v>51</v>
      </c>
      <c r="D86" s="307">
        <v>25</v>
      </c>
      <c r="E86" s="355"/>
      <c r="F86" s="355"/>
      <c r="G86" s="320"/>
      <c r="H86" s="320"/>
      <c r="I86" s="349">
        <v>0.08</v>
      </c>
      <c r="J86" s="320">
        <f t="shared" si="18"/>
        <v>0</v>
      </c>
      <c r="K86" s="321">
        <f t="shared" si="19"/>
        <v>0</v>
      </c>
      <c r="L86" s="322">
        <f t="shared" si="20"/>
        <v>0</v>
      </c>
    </row>
    <row r="87" spans="1:12" ht="51" x14ac:dyDescent="0.25">
      <c r="A87" s="307">
        <v>17</v>
      </c>
      <c r="B87" s="348" t="s">
        <v>528</v>
      </c>
      <c r="C87" s="307" t="s">
        <v>51</v>
      </c>
      <c r="D87" s="307">
        <v>400</v>
      </c>
      <c r="E87" s="355"/>
      <c r="F87" s="355"/>
      <c r="G87" s="320"/>
      <c r="H87" s="320"/>
      <c r="I87" s="349">
        <v>0.08</v>
      </c>
      <c r="J87" s="320">
        <f t="shared" si="18"/>
        <v>0</v>
      </c>
      <c r="K87" s="321">
        <f t="shared" si="19"/>
        <v>0</v>
      </c>
      <c r="L87" s="322">
        <f t="shared" si="20"/>
        <v>0</v>
      </c>
    </row>
    <row r="88" spans="1:12" ht="140.25" x14ac:dyDescent="0.25">
      <c r="A88" s="307">
        <v>18</v>
      </c>
      <c r="B88" s="315" t="s">
        <v>218</v>
      </c>
      <c r="C88" s="314" t="s">
        <v>219</v>
      </c>
      <c r="D88" s="314">
        <v>30</v>
      </c>
      <c r="E88" s="317"/>
      <c r="F88" s="317"/>
      <c r="G88" s="356"/>
      <c r="H88" s="318"/>
      <c r="I88" s="349">
        <v>0.08</v>
      </c>
      <c r="J88" s="320">
        <f t="shared" si="18"/>
        <v>0</v>
      </c>
      <c r="K88" s="321">
        <f t="shared" si="19"/>
        <v>0</v>
      </c>
      <c r="L88" s="322">
        <f t="shared" si="20"/>
        <v>0</v>
      </c>
    </row>
    <row r="89" spans="1:12" x14ac:dyDescent="0.25">
      <c r="A89" s="307">
        <v>19</v>
      </c>
      <c r="B89" s="348" t="s">
        <v>220</v>
      </c>
      <c r="C89" s="307" t="s">
        <v>51</v>
      </c>
      <c r="D89" s="307">
        <v>420</v>
      </c>
      <c r="E89" s="355"/>
      <c r="F89" s="355"/>
      <c r="G89" s="320"/>
      <c r="H89" s="320"/>
      <c r="I89" s="349">
        <v>0.08</v>
      </c>
      <c r="J89" s="320">
        <f t="shared" si="18"/>
        <v>0</v>
      </c>
      <c r="K89" s="321">
        <f t="shared" si="19"/>
        <v>0</v>
      </c>
      <c r="L89" s="322">
        <f t="shared" si="20"/>
        <v>0</v>
      </c>
    </row>
    <row r="90" spans="1:12" ht="25.5" x14ac:dyDescent="0.25">
      <c r="A90" s="307">
        <v>20</v>
      </c>
      <c r="B90" s="348" t="s">
        <v>529</v>
      </c>
      <c r="C90" s="307" t="s">
        <v>51</v>
      </c>
      <c r="D90" s="307">
        <v>80</v>
      </c>
      <c r="E90" s="355"/>
      <c r="F90" s="355"/>
      <c r="G90" s="320"/>
      <c r="H90" s="320"/>
      <c r="I90" s="349">
        <v>0.08</v>
      </c>
      <c r="J90" s="320">
        <f t="shared" si="18"/>
        <v>0</v>
      </c>
      <c r="K90" s="321">
        <f t="shared" si="19"/>
        <v>0</v>
      </c>
      <c r="L90" s="322">
        <f t="shared" si="20"/>
        <v>0</v>
      </c>
    </row>
    <row r="91" spans="1:12" x14ac:dyDescent="0.25">
      <c r="A91" s="307">
        <v>21</v>
      </c>
      <c r="B91" s="348" t="s">
        <v>221</v>
      </c>
      <c r="C91" s="307" t="s">
        <v>51</v>
      </c>
      <c r="D91" s="307">
        <v>80</v>
      </c>
      <c r="E91" s="355"/>
      <c r="F91" s="355"/>
      <c r="G91" s="320"/>
      <c r="H91" s="320"/>
      <c r="I91" s="349">
        <v>0.08</v>
      </c>
      <c r="J91" s="320">
        <f t="shared" si="18"/>
        <v>0</v>
      </c>
      <c r="K91" s="321">
        <f t="shared" si="19"/>
        <v>0</v>
      </c>
      <c r="L91" s="322">
        <f t="shared" si="20"/>
        <v>0</v>
      </c>
    </row>
    <row r="92" spans="1:12" x14ac:dyDescent="0.25">
      <c r="A92" s="307">
        <v>22</v>
      </c>
      <c r="B92" s="348" t="s">
        <v>222</v>
      </c>
      <c r="C92" s="307" t="s">
        <v>51</v>
      </c>
      <c r="D92" s="307">
        <v>50</v>
      </c>
      <c r="E92" s="355"/>
      <c r="F92" s="355"/>
      <c r="G92" s="320"/>
      <c r="H92" s="320"/>
      <c r="I92" s="349">
        <v>0.08</v>
      </c>
      <c r="J92" s="320">
        <f t="shared" si="18"/>
        <v>0</v>
      </c>
      <c r="K92" s="321">
        <f t="shared" si="19"/>
        <v>0</v>
      </c>
      <c r="L92" s="322">
        <f t="shared" si="20"/>
        <v>0</v>
      </c>
    </row>
    <row r="93" spans="1:12" ht="13.5" thickBot="1" x14ac:dyDescent="0.3">
      <c r="A93" s="307">
        <v>23</v>
      </c>
      <c r="B93" s="348" t="s">
        <v>223</v>
      </c>
      <c r="C93" s="307" t="s">
        <v>51</v>
      </c>
      <c r="D93" s="307">
        <v>300</v>
      </c>
      <c r="E93" s="355"/>
      <c r="F93" s="355"/>
      <c r="G93" s="320"/>
      <c r="H93" s="320"/>
      <c r="I93" s="349">
        <v>0.08</v>
      </c>
      <c r="J93" s="320">
        <f t="shared" ref="J93" si="21">H93*(1+I93)</f>
        <v>0</v>
      </c>
      <c r="K93" s="321">
        <f t="shared" ref="K93" si="22">D93*H93</f>
        <v>0</v>
      </c>
      <c r="L93" s="322">
        <f t="shared" ref="L93" si="23">K93*(1+I93)</f>
        <v>0</v>
      </c>
    </row>
    <row r="94" spans="1:12" ht="13.5" thickBot="1" x14ac:dyDescent="0.3">
      <c r="A94" s="569" t="s">
        <v>55</v>
      </c>
      <c r="B94" s="570"/>
      <c r="C94" s="570"/>
      <c r="D94" s="570"/>
      <c r="E94" s="570"/>
      <c r="F94" s="570"/>
      <c r="G94" s="570"/>
      <c r="H94" s="570"/>
      <c r="I94" s="570"/>
      <c r="J94" s="571"/>
      <c r="K94" s="332">
        <f>SUM(K72:K93)</f>
        <v>0</v>
      </c>
      <c r="L94" s="332">
        <f>SUM(L72:L93)</f>
        <v>0</v>
      </c>
    </row>
    <row r="95" spans="1:12" x14ac:dyDescent="0.25">
      <c r="A95" s="357"/>
      <c r="B95" s="358"/>
      <c r="C95" s="358"/>
      <c r="D95" s="358"/>
      <c r="E95" s="358"/>
      <c r="F95" s="358"/>
      <c r="G95" s="358"/>
      <c r="H95" s="359"/>
      <c r="I95" s="360"/>
      <c r="J95" s="358"/>
      <c r="K95" s="361"/>
      <c r="L95" s="361"/>
    </row>
    <row r="96" spans="1:12" x14ac:dyDescent="0.25">
      <c r="A96" s="362"/>
      <c r="B96" s="589" t="s">
        <v>307</v>
      </c>
      <c r="C96" s="590"/>
      <c r="D96" s="590"/>
      <c r="E96" s="590"/>
      <c r="F96" s="590"/>
      <c r="G96" s="590"/>
      <c r="H96" s="590"/>
      <c r="I96" s="590"/>
      <c r="J96" s="590"/>
      <c r="K96" s="591"/>
      <c r="L96" s="363"/>
    </row>
    <row r="97" spans="1:12" ht="68.25" customHeight="1" x14ac:dyDescent="0.25">
      <c r="A97" s="364"/>
      <c r="B97" s="596" t="s">
        <v>745</v>
      </c>
      <c r="C97" s="597"/>
      <c r="D97" s="597"/>
      <c r="E97" s="597"/>
      <c r="F97" s="597"/>
      <c r="G97" s="597"/>
      <c r="H97" s="597"/>
      <c r="I97" s="597"/>
      <c r="J97" s="597"/>
      <c r="K97" s="597"/>
      <c r="L97" s="598"/>
    </row>
    <row r="98" spans="1:12" x14ac:dyDescent="0.25">
      <c r="A98" s="365">
        <v>1</v>
      </c>
      <c r="B98" s="560" t="s">
        <v>252</v>
      </c>
      <c r="C98" s="599"/>
      <c r="D98" s="599"/>
      <c r="E98" s="599"/>
      <c r="F98" s="599"/>
      <c r="G98" s="599"/>
      <c r="H98" s="599"/>
      <c r="I98" s="599"/>
      <c r="J98" s="599"/>
      <c r="K98" s="599"/>
      <c r="L98" s="600"/>
    </row>
    <row r="99" spans="1:12" x14ac:dyDescent="0.25">
      <c r="A99" s="366" t="s">
        <v>237</v>
      </c>
      <c r="B99" s="348" t="s">
        <v>253</v>
      </c>
      <c r="C99" s="328" t="s">
        <v>92</v>
      </c>
      <c r="D99" s="328">
        <v>12</v>
      </c>
      <c r="E99" s="333"/>
      <c r="F99" s="333"/>
      <c r="G99" s="330"/>
      <c r="H99" s="330"/>
      <c r="I99" s="331">
        <v>0.08</v>
      </c>
      <c r="J99" s="320">
        <f>H99*(1+I99)</f>
        <v>0</v>
      </c>
      <c r="K99" s="321">
        <f>D99*H99</f>
        <v>0</v>
      </c>
      <c r="L99" s="322">
        <f t="shared" ref="L99" si="24">K99*(1+I99)</f>
        <v>0</v>
      </c>
    </row>
    <row r="100" spans="1:12" x14ac:dyDescent="0.25">
      <c r="A100" s="366" t="s">
        <v>239</v>
      </c>
      <c r="B100" s="348" t="s">
        <v>254</v>
      </c>
      <c r="C100" s="328" t="s">
        <v>92</v>
      </c>
      <c r="D100" s="328">
        <v>12</v>
      </c>
      <c r="E100" s="333"/>
      <c r="F100" s="333"/>
      <c r="G100" s="330"/>
      <c r="H100" s="330"/>
      <c r="I100" s="331">
        <v>0.08</v>
      </c>
      <c r="J100" s="320">
        <f t="shared" ref="J100:J120" si="25">H100*(1+I100)</f>
        <v>0</v>
      </c>
      <c r="K100" s="321">
        <f t="shared" ref="K100:K120" si="26">D100*H100</f>
        <v>0</v>
      </c>
      <c r="L100" s="322">
        <f t="shared" ref="L100:L121" si="27">K100*(1+I100)</f>
        <v>0</v>
      </c>
    </row>
    <row r="101" spans="1:12" x14ac:dyDescent="0.25">
      <c r="A101" s="366" t="s">
        <v>241</v>
      </c>
      <c r="B101" s="348" t="s">
        <v>255</v>
      </c>
      <c r="C101" s="328" t="s">
        <v>92</v>
      </c>
      <c r="D101" s="328">
        <v>12</v>
      </c>
      <c r="E101" s="333"/>
      <c r="F101" s="333"/>
      <c r="G101" s="330"/>
      <c r="H101" s="330"/>
      <c r="I101" s="331">
        <v>0.08</v>
      </c>
      <c r="J101" s="320">
        <f t="shared" si="25"/>
        <v>0</v>
      </c>
      <c r="K101" s="321">
        <f t="shared" si="26"/>
        <v>0</v>
      </c>
      <c r="L101" s="322">
        <f t="shared" si="27"/>
        <v>0</v>
      </c>
    </row>
    <row r="102" spans="1:12" x14ac:dyDescent="0.25">
      <c r="A102" s="366" t="s">
        <v>243</v>
      </c>
      <c r="B102" s="348" t="s">
        <v>256</v>
      </c>
      <c r="C102" s="328" t="s">
        <v>92</v>
      </c>
      <c r="D102" s="328">
        <v>24</v>
      </c>
      <c r="E102" s="333"/>
      <c r="F102" s="333"/>
      <c r="G102" s="330"/>
      <c r="H102" s="330"/>
      <c r="I102" s="331">
        <v>0.08</v>
      </c>
      <c r="J102" s="320">
        <f t="shared" si="25"/>
        <v>0</v>
      </c>
      <c r="K102" s="321">
        <f t="shared" si="26"/>
        <v>0</v>
      </c>
      <c r="L102" s="322">
        <f t="shared" si="27"/>
        <v>0</v>
      </c>
    </row>
    <row r="103" spans="1:12" x14ac:dyDescent="0.25">
      <c r="A103" s="366" t="s">
        <v>257</v>
      </c>
      <c r="B103" s="348" t="s">
        <v>258</v>
      </c>
      <c r="C103" s="328" t="s">
        <v>92</v>
      </c>
      <c r="D103" s="328">
        <v>2</v>
      </c>
      <c r="E103" s="333"/>
      <c r="F103" s="333"/>
      <c r="G103" s="330"/>
      <c r="H103" s="330"/>
      <c r="I103" s="331">
        <v>0.08</v>
      </c>
      <c r="J103" s="320">
        <f t="shared" si="25"/>
        <v>0</v>
      </c>
      <c r="K103" s="321">
        <f t="shared" si="26"/>
        <v>0</v>
      </c>
      <c r="L103" s="322">
        <f t="shared" si="27"/>
        <v>0</v>
      </c>
    </row>
    <row r="104" spans="1:12" x14ac:dyDescent="0.25">
      <c r="A104" s="366" t="s">
        <v>259</v>
      </c>
      <c r="B104" s="348" t="s">
        <v>260</v>
      </c>
      <c r="C104" s="328" t="s">
        <v>92</v>
      </c>
      <c r="D104" s="328">
        <v>12</v>
      </c>
      <c r="E104" s="333"/>
      <c r="F104" s="333"/>
      <c r="G104" s="330"/>
      <c r="H104" s="330"/>
      <c r="I104" s="331">
        <v>0.08</v>
      </c>
      <c r="J104" s="320">
        <f t="shared" si="25"/>
        <v>0</v>
      </c>
      <c r="K104" s="321">
        <f t="shared" si="26"/>
        <v>0</v>
      </c>
      <c r="L104" s="322">
        <f t="shared" si="27"/>
        <v>0</v>
      </c>
    </row>
    <row r="105" spans="1:12" x14ac:dyDescent="0.25">
      <c r="A105" s="366" t="s">
        <v>261</v>
      </c>
      <c r="B105" s="350" t="s">
        <v>262</v>
      </c>
      <c r="C105" s="328" t="s">
        <v>92</v>
      </c>
      <c r="D105" s="328">
        <v>12</v>
      </c>
      <c r="E105" s="333"/>
      <c r="F105" s="333"/>
      <c r="G105" s="330"/>
      <c r="H105" s="330"/>
      <c r="I105" s="331">
        <v>0.08</v>
      </c>
      <c r="J105" s="320">
        <f t="shared" si="25"/>
        <v>0</v>
      </c>
      <c r="K105" s="321">
        <f t="shared" si="26"/>
        <v>0</v>
      </c>
      <c r="L105" s="322">
        <f t="shared" si="27"/>
        <v>0</v>
      </c>
    </row>
    <row r="106" spans="1:12" x14ac:dyDescent="0.25">
      <c r="A106" s="366" t="s">
        <v>263</v>
      </c>
      <c r="B106" s="350" t="s">
        <v>264</v>
      </c>
      <c r="C106" s="328" t="s">
        <v>92</v>
      </c>
      <c r="D106" s="328">
        <v>2</v>
      </c>
      <c r="E106" s="333"/>
      <c r="F106" s="333"/>
      <c r="G106" s="330"/>
      <c r="H106" s="330"/>
      <c r="I106" s="331">
        <v>0.08</v>
      </c>
      <c r="J106" s="320">
        <f t="shared" si="25"/>
        <v>0</v>
      </c>
      <c r="K106" s="321">
        <f t="shared" si="26"/>
        <v>0</v>
      </c>
      <c r="L106" s="322">
        <f t="shared" si="27"/>
        <v>0</v>
      </c>
    </row>
    <row r="107" spans="1:12" x14ac:dyDescent="0.25">
      <c r="A107" s="366" t="s">
        <v>265</v>
      </c>
      <c r="B107" s="350" t="s">
        <v>266</v>
      </c>
      <c r="C107" s="367" t="s">
        <v>92</v>
      </c>
      <c r="D107" s="367">
        <v>2</v>
      </c>
      <c r="E107" s="368"/>
      <c r="F107" s="368"/>
      <c r="G107" s="341"/>
      <c r="H107" s="341"/>
      <c r="I107" s="331">
        <v>0.08</v>
      </c>
      <c r="J107" s="320">
        <f t="shared" si="25"/>
        <v>0</v>
      </c>
      <c r="K107" s="321">
        <f t="shared" si="26"/>
        <v>0</v>
      </c>
      <c r="L107" s="322">
        <f t="shared" si="27"/>
        <v>0</v>
      </c>
    </row>
    <row r="108" spans="1:12" x14ac:dyDescent="0.25">
      <c r="A108" s="362" t="s">
        <v>116</v>
      </c>
      <c r="B108" s="560" t="s">
        <v>267</v>
      </c>
      <c r="C108" s="599"/>
      <c r="D108" s="599"/>
      <c r="E108" s="599"/>
      <c r="F108" s="599"/>
      <c r="G108" s="599"/>
      <c r="H108" s="599"/>
      <c r="I108" s="599"/>
      <c r="J108" s="599"/>
      <c r="K108" s="599"/>
      <c r="L108" s="600"/>
    </row>
    <row r="109" spans="1:12" x14ac:dyDescent="0.25">
      <c r="A109" s="328" t="s">
        <v>247</v>
      </c>
      <c r="B109" s="350" t="s">
        <v>253</v>
      </c>
      <c r="C109" s="328" t="s">
        <v>92</v>
      </c>
      <c r="D109" s="328">
        <v>20</v>
      </c>
      <c r="E109" s="333"/>
      <c r="F109" s="333"/>
      <c r="G109" s="330"/>
      <c r="H109" s="330"/>
      <c r="I109" s="331">
        <v>0.08</v>
      </c>
      <c r="J109" s="322">
        <f t="shared" ref="J109:J118" si="28">H109*(1+I109)</f>
        <v>0</v>
      </c>
      <c r="K109" s="322">
        <f t="shared" ref="K109:K118" si="29">D109*H109</f>
        <v>0</v>
      </c>
      <c r="L109" s="322">
        <f t="shared" si="27"/>
        <v>0</v>
      </c>
    </row>
    <row r="110" spans="1:12" x14ac:dyDescent="0.25">
      <c r="A110" s="366" t="s">
        <v>249</v>
      </c>
      <c r="B110" s="350" t="s">
        <v>268</v>
      </c>
      <c r="C110" s="328" t="s">
        <v>92</v>
      </c>
      <c r="D110" s="328">
        <v>2</v>
      </c>
      <c r="E110" s="333"/>
      <c r="F110" s="333"/>
      <c r="G110" s="330"/>
      <c r="H110" s="330"/>
      <c r="I110" s="331">
        <v>0.08</v>
      </c>
      <c r="J110" s="322">
        <f t="shared" si="28"/>
        <v>0</v>
      </c>
      <c r="K110" s="322">
        <f t="shared" si="29"/>
        <v>0</v>
      </c>
      <c r="L110" s="322">
        <f t="shared" si="27"/>
        <v>0</v>
      </c>
    </row>
    <row r="111" spans="1:12" x14ac:dyDescent="0.25">
      <c r="A111" s="328" t="s">
        <v>250</v>
      </c>
      <c r="B111" s="348" t="s">
        <v>269</v>
      </c>
      <c r="C111" s="328" t="s">
        <v>92</v>
      </c>
      <c r="D111" s="328">
        <v>20</v>
      </c>
      <c r="E111" s="333"/>
      <c r="F111" s="333"/>
      <c r="G111" s="330"/>
      <c r="H111" s="330"/>
      <c r="I111" s="331">
        <v>0.08</v>
      </c>
      <c r="J111" s="320">
        <f t="shared" si="28"/>
        <v>0</v>
      </c>
      <c r="K111" s="321">
        <f t="shared" si="29"/>
        <v>0</v>
      </c>
      <c r="L111" s="322">
        <f t="shared" si="27"/>
        <v>0</v>
      </c>
    </row>
    <row r="112" spans="1:12" x14ac:dyDescent="0.25">
      <c r="A112" s="366" t="s">
        <v>251</v>
      </c>
      <c r="B112" s="348" t="s">
        <v>270</v>
      </c>
      <c r="C112" s="328" t="s">
        <v>92</v>
      </c>
      <c r="D112" s="328">
        <v>15</v>
      </c>
      <c r="E112" s="333"/>
      <c r="F112" s="333"/>
      <c r="G112" s="330"/>
      <c r="H112" s="330"/>
      <c r="I112" s="331">
        <v>0.08</v>
      </c>
      <c r="J112" s="320">
        <f t="shared" si="28"/>
        <v>0</v>
      </c>
      <c r="K112" s="321">
        <f t="shared" si="29"/>
        <v>0</v>
      </c>
      <c r="L112" s="322">
        <f t="shared" si="27"/>
        <v>0</v>
      </c>
    </row>
    <row r="113" spans="1:12" x14ac:dyDescent="0.25">
      <c r="A113" s="328" t="s">
        <v>271</v>
      </c>
      <c r="B113" s="348" t="s">
        <v>272</v>
      </c>
      <c r="C113" s="328" t="s">
        <v>92</v>
      </c>
      <c r="D113" s="328">
        <v>10</v>
      </c>
      <c r="E113" s="333"/>
      <c r="F113" s="333"/>
      <c r="G113" s="330"/>
      <c r="H113" s="330"/>
      <c r="I113" s="331">
        <v>0.08</v>
      </c>
      <c r="J113" s="320">
        <f t="shared" si="28"/>
        <v>0</v>
      </c>
      <c r="K113" s="321">
        <f t="shared" si="29"/>
        <v>0</v>
      </c>
      <c r="L113" s="322">
        <f t="shared" si="27"/>
        <v>0</v>
      </c>
    </row>
    <row r="114" spans="1:12" x14ac:dyDescent="0.25">
      <c r="A114" s="366" t="s">
        <v>273</v>
      </c>
      <c r="B114" s="348" t="s">
        <v>274</v>
      </c>
      <c r="C114" s="328" t="s">
        <v>92</v>
      </c>
      <c r="D114" s="328">
        <v>5</v>
      </c>
      <c r="E114" s="333"/>
      <c r="F114" s="333"/>
      <c r="G114" s="330"/>
      <c r="H114" s="330"/>
      <c r="I114" s="331">
        <v>0.08</v>
      </c>
      <c r="J114" s="320">
        <f t="shared" si="28"/>
        <v>0</v>
      </c>
      <c r="K114" s="321">
        <f t="shared" si="29"/>
        <v>0</v>
      </c>
      <c r="L114" s="322">
        <f t="shared" si="27"/>
        <v>0</v>
      </c>
    </row>
    <row r="115" spans="1:12" x14ac:dyDescent="0.25">
      <c r="A115" s="328" t="s">
        <v>275</v>
      </c>
      <c r="B115" s="348" t="s">
        <v>276</v>
      </c>
      <c r="C115" s="328" t="s">
        <v>92</v>
      </c>
      <c r="D115" s="328">
        <v>5</v>
      </c>
      <c r="E115" s="333"/>
      <c r="F115" s="333"/>
      <c r="G115" s="330"/>
      <c r="H115" s="330"/>
      <c r="I115" s="331">
        <v>0.08</v>
      </c>
      <c r="J115" s="320">
        <f t="shared" si="28"/>
        <v>0</v>
      </c>
      <c r="K115" s="321">
        <f t="shared" si="29"/>
        <v>0</v>
      </c>
      <c r="L115" s="322">
        <f t="shared" si="27"/>
        <v>0</v>
      </c>
    </row>
    <row r="116" spans="1:12" x14ac:dyDescent="0.25">
      <c r="A116" s="366" t="s">
        <v>277</v>
      </c>
      <c r="B116" s="348" t="s">
        <v>278</v>
      </c>
      <c r="C116" s="328" t="s">
        <v>92</v>
      </c>
      <c r="D116" s="328">
        <v>15</v>
      </c>
      <c r="E116" s="333"/>
      <c r="F116" s="333"/>
      <c r="G116" s="330"/>
      <c r="H116" s="330"/>
      <c r="I116" s="331">
        <v>0.08</v>
      </c>
      <c r="J116" s="320">
        <f t="shared" si="28"/>
        <v>0</v>
      </c>
      <c r="K116" s="321">
        <f t="shared" si="29"/>
        <v>0</v>
      </c>
      <c r="L116" s="322">
        <f t="shared" si="27"/>
        <v>0</v>
      </c>
    </row>
    <row r="117" spans="1:12" x14ac:dyDescent="0.25">
      <c r="A117" s="328" t="s">
        <v>279</v>
      </c>
      <c r="B117" s="348" t="s">
        <v>280</v>
      </c>
      <c r="C117" s="328" t="s">
        <v>92</v>
      </c>
      <c r="D117" s="328">
        <v>10</v>
      </c>
      <c r="E117" s="333"/>
      <c r="F117" s="333"/>
      <c r="G117" s="330"/>
      <c r="H117" s="330"/>
      <c r="I117" s="331">
        <v>0.08</v>
      </c>
      <c r="J117" s="320">
        <f t="shared" si="28"/>
        <v>0</v>
      </c>
      <c r="K117" s="321">
        <f t="shared" si="29"/>
        <v>0</v>
      </c>
      <c r="L117" s="322">
        <f t="shared" si="27"/>
        <v>0</v>
      </c>
    </row>
    <row r="118" spans="1:12" x14ac:dyDescent="0.25">
      <c r="A118" s="366" t="s">
        <v>281</v>
      </c>
      <c r="B118" s="348" t="s">
        <v>255</v>
      </c>
      <c r="C118" s="328" t="s">
        <v>92</v>
      </c>
      <c r="D118" s="328">
        <v>20</v>
      </c>
      <c r="E118" s="333"/>
      <c r="F118" s="333"/>
      <c r="G118" s="330"/>
      <c r="H118" s="330"/>
      <c r="I118" s="331">
        <v>0.08</v>
      </c>
      <c r="J118" s="320">
        <f t="shared" si="28"/>
        <v>0</v>
      </c>
      <c r="K118" s="321">
        <f t="shared" si="29"/>
        <v>0</v>
      </c>
      <c r="L118" s="322">
        <f t="shared" si="27"/>
        <v>0</v>
      </c>
    </row>
    <row r="119" spans="1:12" x14ac:dyDescent="0.25">
      <c r="A119" s="328" t="s">
        <v>282</v>
      </c>
      <c r="B119" s="369" t="s">
        <v>283</v>
      </c>
      <c r="C119" s="328" t="s">
        <v>92</v>
      </c>
      <c r="D119" s="328">
        <v>2</v>
      </c>
      <c r="E119" s="333"/>
      <c r="F119" s="333"/>
      <c r="G119" s="330"/>
      <c r="H119" s="330"/>
      <c r="I119" s="331">
        <v>0.08</v>
      </c>
      <c r="J119" s="320">
        <f t="shared" si="25"/>
        <v>0</v>
      </c>
      <c r="K119" s="321">
        <f t="shared" si="26"/>
        <v>0</v>
      </c>
      <c r="L119" s="322">
        <f t="shared" si="27"/>
        <v>0</v>
      </c>
    </row>
    <row r="120" spans="1:12" x14ac:dyDescent="0.25">
      <c r="A120" s="366" t="s">
        <v>284</v>
      </c>
      <c r="B120" s="418" t="s">
        <v>285</v>
      </c>
      <c r="C120" s="419" t="s">
        <v>92</v>
      </c>
      <c r="D120" s="419">
        <v>2</v>
      </c>
      <c r="E120" s="420"/>
      <c r="F120" s="420"/>
      <c r="G120" s="421"/>
      <c r="H120" s="421"/>
      <c r="I120" s="422">
        <v>0.08</v>
      </c>
      <c r="J120" s="423">
        <f t="shared" si="25"/>
        <v>0</v>
      </c>
      <c r="K120" s="322">
        <f t="shared" si="26"/>
        <v>0</v>
      </c>
      <c r="L120" s="322">
        <f t="shared" si="27"/>
        <v>0</v>
      </c>
    </row>
    <row r="121" spans="1:12" x14ac:dyDescent="0.25">
      <c r="A121" s="328" t="s">
        <v>286</v>
      </c>
      <c r="B121" s="350" t="s">
        <v>256</v>
      </c>
      <c r="C121" s="328" t="s">
        <v>92</v>
      </c>
      <c r="D121" s="328">
        <v>40</v>
      </c>
      <c r="E121" s="333"/>
      <c r="F121" s="333"/>
      <c r="G121" s="330"/>
      <c r="H121" s="330"/>
      <c r="I121" s="331">
        <v>0.08</v>
      </c>
      <c r="J121" s="322">
        <f>H121*(1+I121)</f>
        <v>0</v>
      </c>
      <c r="K121" s="322">
        <f>D121*H121</f>
        <v>0</v>
      </c>
      <c r="L121" s="322">
        <f t="shared" si="27"/>
        <v>0</v>
      </c>
    </row>
    <row r="122" spans="1:12" x14ac:dyDescent="0.25">
      <c r="A122" s="362" t="s">
        <v>118</v>
      </c>
      <c r="B122" s="560" t="s">
        <v>287</v>
      </c>
      <c r="C122" s="599"/>
      <c r="D122" s="599"/>
      <c r="E122" s="599"/>
      <c r="F122" s="599"/>
      <c r="G122" s="599"/>
      <c r="H122" s="599"/>
      <c r="I122" s="599"/>
      <c r="J122" s="599"/>
      <c r="K122" s="599"/>
      <c r="L122" s="600"/>
    </row>
    <row r="123" spans="1:12" x14ac:dyDescent="0.25">
      <c r="A123" s="366" t="s">
        <v>288</v>
      </c>
      <c r="B123" s="370" t="s">
        <v>289</v>
      </c>
      <c r="C123" s="342" t="s">
        <v>92</v>
      </c>
      <c r="D123" s="342">
        <v>4</v>
      </c>
      <c r="E123" s="371"/>
      <c r="F123" s="371"/>
      <c r="G123" s="372"/>
      <c r="H123" s="372"/>
      <c r="I123" s="331">
        <v>0.08</v>
      </c>
      <c r="J123" s="320">
        <f>H123*(1+I123)</f>
        <v>0</v>
      </c>
      <c r="K123" s="321">
        <f>D123*H123</f>
        <v>0</v>
      </c>
      <c r="L123" s="322">
        <f t="shared" ref="L123" si="30">K123*(1+I123)</f>
        <v>0</v>
      </c>
    </row>
    <row r="124" spans="1:12" x14ac:dyDescent="0.25">
      <c r="A124" s="328" t="s">
        <v>290</v>
      </c>
      <c r="B124" s="373" t="s">
        <v>291</v>
      </c>
      <c r="C124" s="328" t="s">
        <v>92</v>
      </c>
      <c r="D124" s="328">
        <v>4</v>
      </c>
      <c r="E124" s="333"/>
      <c r="F124" s="333"/>
      <c r="G124" s="330"/>
      <c r="H124" s="330"/>
      <c r="I124" s="331">
        <v>0.08</v>
      </c>
      <c r="J124" s="320">
        <f t="shared" ref="J124:J134" si="31">H124*(1+I124)</f>
        <v>0</v>
      </c>
      <c r="K124" s="321">
        <f t="shared" ref="K124:K134" si="32">D124*H124</f>
        <v>0</v>
      </c>
      <c r="L124" s="322">
        <f t="shared" ref="L124:L134" si="33">K124*(1+I124)</f>
        <v>0</v>
      </c>
    </row>
    <row r="125" spans="1:12" x14ac:dyDescent="0.25">
      <c r="A125" s="366" t="s">
        <v>292</v>
      </c>
      <c r="B125" s="373" t="s">
        <v>293</v>
      </c>
      <c r="C125" s="328" t="s">
        <v>92</v>
      </c>
      <c r="D125" s="328">
        <v>2</v>
      </c>
      <c r="E125" s="333"/>
      <c r="F125" s="333"/>
      <c r="G125" s="330"/>
      <c r="H125" s="330"/>
      <c r="I125" s="331">
        <v>0.08</v>
      </c>
      <c r="J125" s="320">
        <f t="shared" si="31"/>
        <v>0</v>
      </c>
      <c r="K125" s="321">
        <f t="shared" si="32"/>
        <v>0</v>
      </c>
      <c r="L125" s="322">
        <f t="shared" si="33"/>
        <v>0</v>
      </c>
    </row>
    <row r="126" spans="1:12" x14ac:dyDescent="0.25">
      <c r="A126" s="366" t="s">
        <v>294</v>
      </c>
      <c r="B126" s="373" t="s">
        <v>260</v>
      </c>
      <c r="C126" s="328" t="s">
        <v>92</v>
      </c>
      <c r="D126" s="328">
        <v>2</v>
      </c>
      <c r="E126" s="333"/>
      <c r="F126" s="333"/>
      <c r="G126" s="330"/>
      <c r="H126" s="330"/>
      <c r="I126" s="331">
        <v>0.08</v>
      </c>
      <c r="J126" s="320">
        <f t="shared" si="31"/>
        <v>0</v>
      </c>
      <c r="K126" s="321">
        <f t="shared" si="32"/>
        <v>0</v>
      </c>
      <c r="L126" s="322">
        <f t="shared" si="33"/>
        <v>0</v>
      </c>
    </row>
    <row r="127" spans="1:12" x14ac:dyDescent="0.25">
      <c r="A127" s="366" t="s">
        <v>295</v>
      </c>
      <c r="B127" s="373" t="s">
        <v>255</v>
      </c>
      <c r="C127" s="328" t="s">
        <v>92</v>
      </c>
      <c r="D127" s="328">
        <v>4</v>
      </c>
      <c r="E127" s="333"/>
      <c r="F127" s="333"/>
      <c r="G127" s="330"/>
      <c r="H127" s="330"/>
      <c r="I127" s="331">
        <v>0.08</v>
      </c>
      <c r="J127" s="320">
        <f t="shared" si="31"/>
        <v>0</v>
      </c>
      <c r="K127" s="321">
        <f t="shared" si="32"/>
        <v>0</v>
      </c>
      <c r="L127" s="322">
        <f t="shared" si="33"/>
        <v>0</v>
      </c>
    </row>
    <row r="128" spans="1:12" x14ac:dyDescent="0.25">
      <c r="A128" s="328" t="s">
        <v>296</v>
      </c>
      <c r="B128" s="373" t="s">
        <v>256</v>
      </c>
      <c r="C128" s="328" t="s">
        <v>92</v>
      </c>
      <c r="D128" s="328">
        <v>8</v>
      </c>
      <c r="E128" s="333"/>
      <c r="F128" s="333"/>
      <c r="G128" s="330"/>
      <c r="H128" s="330"/>
      <c r="I128" s="331">
        <v>0.08</v>
      </c>
      <c r="J128" s="320">
        <f t="shared" si="31"/>
        <v>0</v>
      </c>
      <c r="K128" s="321">
        <f t="shared" si="32"/>
        <v>0</v>
      </c>
      <c r="L128" s="322">
        <f t="shared" si="33"/>
        <v>0</v>
      </c>
    </row>
    <row r="129" spans="1:12" x14ac:dyDescent="0.25">
      <c r="A129" s="366" t="s">
        <v>297</v>
      </c>
      <c r="B129" s="373" t="s">
        <v>298</v>
      </c>
      <c r="C129" s="328" t="s">
        <v>92</v>
      </c>
      <c r="D129" s="328">
        <v>4</v>
      </c>
      <c r="E129" s="333"/>
      <c r="F129" s="333"/>
      <c r="G129" s="330"/>
      <c r="H129" s="330"/>
      <c r="I129" s="331">
        <v>0.08</v>
      </c>
      <c r="J129" s="320">
        <f t="shared" si="31"/>
        <v>0</v>
      </c>
      <c r="K129" s="321">
        <f t="shared" si="32"/>
        <v>0</v>
      </c>
      <c r="L129" s="322">
        <f t="shared" si="33"/>
        <v>0</v>
      </c>
    </row>
    <row r="130" spans="1:12" x14ac:dyDescent="0.25">
      <c r="A130" s="366" t="s">
        <v>299</v>
      </c>
      <c r="B130" s="374" t="s">
        <v>270</v>
      </c>
      <c r="C130" s="328" t="s">
        <v>92</v>
      </c>
      <c r="D130" s="328">
        <v>4</v>
      </c>
      <c r="E130" s="333"/>
      <c r="F130" s="333"/>
      <c r="G130" s="330"/>
      <c r="H130" s="330"/>
      <c r="I130" s="331">
        <v>0.08</v>
      </c>
      <c r="J130" s="320">
        <f t="shared" si="31"/>
        <v>0</v>
      </c>
      <c r="K130" s="321">
        <f t="shared" si="32"/>
        <v>0</v>
      </c>
      <c r="L130" s="322">
        <f t="shared" si="33"/>
        <v>0</v>
      </c>
    </row>
    <row r="131" spans="1:12" x14ac:dyDescent="0.25">
      <c r="A131" s="366" t="s">
        <v>300</v>
      </c>
      <c r="B131" s="348" t="s">
        <v>272</v>
      </c>
      <c r="C131" s="367" t="s">
        <v>92</v>
      </c>
      <c r="D131" s="367">
        <v>4</v>
      </c>
      <c r="E131" s="368"/>
      <c r="F131" s="368"/>
      <c r="G131" s="341"/>
      <c r="H131" s="341"/>
      <c r="I131" s="331">
        <v>0.08</v>
      </c>
      <c r="J131" s="320">
        <f t="shared" si="31"/>
        <v>0</v>
      </c>
      <c r="K131" s="321">
        <f t="shared" si="32"/>
        <v>0</v>
      </c>
      <c r="L131" s="322">
        <f t="shared" si="33"/>
        <v>0</v>
      </c>
    </row>
    <row r="132" spans="1:12" x14ac:dyDescent="0.25">
      <c r="A132" s="375" t="s">
        <v>120</v>
      </c>
      <c r="B132" s="601" t="s">
        <v>301</v>
      </c>
      <c r="C132" s="602"/>
      <c r="D132" s="602"/>
      <c r="E132" s="602"/>
      <c r="F132" s="602"/>
      <c r="G132" s="602"/>
      <c r="H132" s="602"/>
      <c r="I132" s="602"/>
      <c r="J132" s="602"/>
      <c r="K132" s="603"/>
      <c r="L132" s="322"/>
    </row>
    <row r="133" spans="1:12" ht="102" x14ac:dyDescent="0.25">
      <c r="A133" s="329" t="s">
        <v>302</v>
      </c>
      <c r="B133" s="376" t="s">
        <v>704</v>
      </c>
      <c r="C133" s="377" t="s">
        <v>246</v>
      </c>
      <c r="D133" s="377">
        <v>4</v>
      </c>
      <c r="E133" s="371"/>
      <c r="F133" s="371"/>
      <c r="G133" s="372"/>
      <c r="H133" s="372"/>
      <c r="I133" s="331">
        <v>0.08</v>
      </c>
      <c r="J133" s="320">
        <f t="shared" si="31"/>
        <v>0</v>
      </c>
      <c r="K133" s="321">
        <f t="shared" si="32"/>
        <v>0</v>
      </c>
      <c r="L133" s="322">
        <f t="shared" si="33"/>
        <v>0</v>
      </c>
    </row>
    <row r="134" spans="1:12" ht="102" x14ac:dyDescent="0.25">
      <c r="A134" s="378" t="s">
        <v>303</v>
      </c>
      <c r="B134" s="379" t="s">
        <v>705</v>
      </c>
      <c r="C134" s="328" t="s">
        <v>246</v>
      </c>
      <c r="D134" s="328">
        <v>4</v>
      </c>
      <c r="E134" s="333"/>
      <c r="F134" s="333"/>
      <c r="G134" s="330"/>
      <c r="H134" s="330"/>
      <c r="I134" s="331">
        <v>0.08</v>
      </c>
      <c r="J134" s="320">
        <f t="shared" si="31"/>
        <v>0</v>
      </c>
      <c r="K134" s="321">
        <f t="shared" si="32"/>
        <v>0</v>
      </c>
      <c r="L134" s="322">
        <f t="shared" si="33"/>
        <v>0</v>
      </c>
    </row>
    <row r="135" spans="1:12" x14ac:dyDescent="0.25">
      <c r="A135" s="587" t="s">
        <v>304</v>
      </c>
      <c r="B135" s="588"/>
      <c r="C135" s="593"/>
      <c r="D135" s="594"/>
      <c r="E135" s="594"/>
      <c r="F135" s="594"/>
      <c r="G135" s="594"/>
      <c r="H135" s="594"/>
      <c r="I135" s="594"/>
      <c r="J135" s="595"/>
      <c r="K135" s="380">
        <f>SUM(K99:K134)</f>
        <v>0</v>
      </c>
      <c r="L135" s="380">
        <f>SUM(L99:L134)</f>
        <v>0</v>
      </c>
    </row>
    <row r="136" spans="1:12" x14ac:dyDescent="0.25">
      <c r="A136" s="572" t="s">
        <v>308</v>
      </c>
      <c r="B136" s="579"/>
      <c r="C136" s="579"/>
      <c r="D136" s="579"/>
      <c r="E136" s="579"/>
      <c r="F136" s="579"/>
      <c r="G136" s="579"/>
      <c r="H136" s="579"/>
      <c r="I136" s="579"/>
      <c r="J136" s="579"/>
      <c r="K136" s="579"/>
      <c r="L136" s="580"/>
    </row>
    <row r="137" spans="1:12" x14ac:dyDescent="0.25">
      <c r="A137" s="572" t="s">
        <v>309</v>
      </c>
      <c r="B137" s="578"/>
      <c r="C137" s="578"/>
      <c r="D137" s="578"/>
      <c r="E137" s="578"/>
      <c r="F137" s="578"/>
      <c r="G137" s="578"/>
      <c r="H137" s="578"/>
      <c r="I137" s="578"/>
      <c r="J137" s="578"/>
      <c r="K137" s="592"/>
      <c r="L137" s="297"/>
    </row>
    <row r="138" spans="1:12" ht="67.5" customHeight="1" x14ac:dyDescent="0.25">
      <c r="A138" s="549" t="s">
        <v>706</v>
      </c>
      <c r="B138" s="550"/>
      <c r="C138" s="550"/>
      <c r="D138" s="550"/>
      <c r="E138" s="550"/>
      <c r="F138" s="550"/>
      <c r="G138" s="550"/>
      <c r="H138" s="550"/>
      <c r="I138" s="550"/>
      <c r="J138" s="550"/>
      <c r="K138" s="550"/>
      <c r="L138" s="551"/>
    </row>
    <row r="139" spans="1:12" x14ac:dyDescent="0.2">
      <c r="A139" s="333" t="s">
        <v>114</v>
      </c>
      <c r="B139" s="381" t="s">
        <v>224</v>
      </c>
      <c r="C139" s="382" t="s">
        <v>92</v>
      </c>
      <c r="D139" s="382">
        <v>150</v>
      </c>
      <c r="E139" s="344"/>
      <c r="F139" s="344"/>
      <c r="G139" s="383"/>
      <c r="H139" s="372"/>
      <c r="I139" s="345">
        <v>0.08</v>
      </c>
      <c r="J139" s="320">
        <f t="shared" ref="J139" si="34">H139*(1+I139)</f>
        <v>0</v>
      </c>
      <c r="K139" s="321">
        <f t="shared" ref="K139" si="35">D139*H139</f>
        <v>0</v>
      </c>
      <c r="L139" s="322">
        <f t="shared" ref="L139" si="36">K139*(1+I139)</f>
        <v>0</v>
      </c>
    </row>
    <row r="140" spans="1:12" x14ac:dyDescent="0.2">
      <c r="A140" s="333" t="s">
        <v>116</v>
      </c>
      <c r="B140" s="384" t="s">
        <v>225</v>
      </c>
      <c r="C140" s="385" t="s">
        <v>92</v>
      </c>
      <c r="D140" s="385">
        <v>150</v>
      </c>
      <c r="E140" s="329"/>
      <c r="F140" s="329"/>
      <c r="G140" s="386"/>
      <c r="H140" s="330"/>
      <c r="I140" s="345">
        <v>0.08</v>
      </c>
      <c r="J140" s="320">
        <f t="shared" ref="J140:J149" si="37">H140*(1+I140)</f>
        <v>0</v>
      </c>
      <c r="K140" s="321">
        <f t="shared" ref="K140:K149" si="38">D140*H140</f>
        <v>0</v>
      </c>
      <c r="L140" s="322">
        <f t="shared" ref="L140:L149" si="39">K140*(1+I140)</f>
        <v>0</v>
      </c>
    </row>
    <row r="141" spans="1:12" x14ac:dyDescent="0.2">
      <c r="A141" s="333" t="s">
        <v>118</v>
      </c>
      <c r="B141" s="384" t="s">
        <v>226</v>
      </c>
      <c r="C141" s="385" t="s">
        <v>92</v>
      </c>
      <c r="D141" s="385">
        <v>150</v>
      </c>
      <c r="E141" s="329"/>
      <c r="F141" s="329"/>
      <c r="G141" s="386"/>
      <c r="H141" s="330"/>
      <c r="I141" s="345">
        <v>0.08</v>
      </c>
      <c r="J141" s="320">
        <f t="shared" si="37"/>
        <v>0</v>
      </c>
      <c r="K141" s="321">
        <f t="shared" si="38"/>
        <v>0</v>
      </c>
      <c r="L141" s="322">
        <f t="shared" si="39"/>
        <v>0</v>
      </c>
    </row>
    <row r="142" spans="1:12" x14ac:dyDescent="0.2">
      <c r="A142" s="333" t="s">
        <v>120</v>
      </c>
      <c r="B142" s="384" t="s">
        <v>227</v>
      </c>
      <c r="C142" s="385" t="s">
        <v>92</v>
      </c>
      <c r="D142" s="385">
        <v>20</v>
      </c>
      <c r="E142" s="329"/>
      <c r="F142" s="329"/>
      <c r="G142" s="387"/>
      <c r="H142" s="330"/>
      <c r="I142" s="345">
        <v>0.08</v>
      </c>
      <c r="J142" s="320">
        <f t="shared" si="37"/>
        <v>0</v>
      </c>
      <c r="K142" s="321">
        <f t="shared" si="38"/>
        <v>0</v>
      </c>
      <c r="L142" s="322">
        <f t="shared" si="39"/>
        <v>0</v>
      </c>
    </row>
    <row r="143" spans="1:12" x14ac:dyDescent="0.2">
      <c r="A143" s="333" t="s">
        <v>122</v>
      </c>
      <c r="B143" s="384" t="s">
        <v>228</v>
      </c>
      <c r="C143" s="385" t="s">
        <v>92</v>
      </c>
      <c r="D143" s="385">
        <v>20</v>
      </c>
      <c r="E143" s="329"/>
      <c r="F143" s="329"/>
      <c r="G143" s="387"/>
      <c r="H143" s="330"/>
      <c r="I143" s="345">
        <v>0.08</v>
      </c>
      <c r="J143" s="320">
        <f t="shared" si="37"/>
        <v>0</v>
      </c>
      <c r="K143" s="321">
        <f t="shared" si="38"/>
        <v>0</v>
      </c>
      <c r="L143" s="322">
        <f t="shared" si="39"/>
        <v>0</v>
      </c>
    </row>
    <row r="144" spans="1:12" x14ac:dyDescent="0.2">
      <c r="A144" s="333" t="s">
        <v>124</v>
      </c>
      <c r="B144" s="384" t="s">
        <v>229</v>
      </c>
      <c r="C144" s="385" t="s">
        <v>92</v>
      </c>
      <c r="D144" s="385">
        <v>150</v>
      </c>
      <c r="E144" s="329"/>
      <c r="F144" s="329"/>
      <c r="G144" s="387"/>
      <c r="H144" s="330"/>
      <c r="I144" s="345">
        <v>0.08</v>
      </c>
      <c r="J144" s="320">
        <f t="shared" si="37"/>
        <v>0</v>
      </c>
      <c r="K144" s="321">
        <f t="shared" si="38"/>
        <v>0</v>
      </c>
      <c r="L144" s="322">
        <f t="shared" si="39"/>
        <v>0</v>
      </c>
    </row>
    <row r="145" spans="1:12" ht="25.5" x14ac:dyDescent="0.2">
      <c r="A145" s="333" t="s">
        <v>126</v>
      </c>
      <c r="B145" s="313" t="s">
        <v>230</v>
      </c>
      <c r="C145" s="385" t="s">
        <v>92</v>
      </c>
      <c r="D145" s="385">
        <v>5</v>
      </c>
      <c r="E145" s="329"/>
      <c r="F145" s="329"/>
      <c r="G145" s="387"/>
      <c r="H145" s="330"/>
      <c r="I145" s="345">
        <v>0.08</v>
      </c>
      <c r="J145" s="320">
        <f t="shared" si="37"/>
        <v>0</v>
      </c>
      <c r="K145" s="321">
        <f t="shared" si="38"/>
        <v>0</v>
      </c>
      <c r="L145" s="322">
        <f t="shared" si="39"/>
        <v>0</v>
      </c>
    </row>
    <row r="146" spans="1:12" ht="89.25" x14ac:dyDescent="0.25">
      <c r="A146" s="333" t="s">
        <v>128</v>
      </c>
      <c r="B146" s="388" t="s">
        <v>231</v>
      </c>
      <c r="C146" s="352" t="s">
        <v>92</v>
      </c>
      <c r="D146" s="352">
        <v>150</v>
      </c>
      <c r="E146" s="329"/>
      <c r="F146" s="329"/>
      <c r="G146" s="322"/>
      <c r="H146" s="330"/>
      <c r="I146" s="331">
        <v>0.08</v>
      </c>
      <c r="J146" s="322">
        <f t="shared" si="37"/>
        <v>0</v>
      </c>
      <c r="K146" s="321">
        <f t="shared" si="38"/>
        <v>0</v>
      </c>
      <c r="L146" s="322">
        <f t="shared" si="39"/>
        <v>0</v>
      </c>
    </row>
    <row r="147" spans="1:12" ht="38.25" x14ac:dyDescent="0.25">
      <c r="A147" s="333" t="s">
        <v>130</v>
      </c>
      <c r="B147" s="313" t="s">
        <v>232</v>
      </c>
      <c r="C147" s="352" t="s">
        <v>92</v>
      </c>
      <c r="D147" s="352">
        <v>150</v>
      </c>
      <c r="E147" s="329"/>
      <c r="F147" s="329"/>
      <c r="G147" s="322"/>
      <c r="H147" s="330"/>
      <c r="I147" s="345">
        <v>0.08</v>
      </c>
      <c r="J147" s="320">
        <f t="shared" si="37"/>
        <v>0</v>
      </c>
      <c r="K147" s="321">
        <f t="shared" si="38"/>
        <v>0</v>
      </c>
      <c r="L147" s="322">
        <f t="shared" si="39"/>
        <v>0</v>
      </c>
    </row>
    <row r="148" spans="1:12" x14ac:dyDescent="0.25">
      <c r="A148" s="333" t="s">
        <v>132</v>
      </c>
      <c r="B148" s="313" t="s">
        <v>233</v>
      </c>
      <c r="C148" s="352" t="s">
        <v>92</v>
      </c>
      <c r="D148" s="352">
        <v>150</v>
      </c>
      <c r="E148" s="329"/>
      <c r="F148" s="329"/>
      <c r="G148" s="322"/>
      <c r="H148" s="330"/>
      <c r="I148" s="345">
        <v>0.08</v>
      </c>
      <c r="J148" s="320">
        <f t="shared" si="37"/>
        <v>0</v>
      </c>
      <c r="K148" s="321">
        <f t="shared" si="38"/>
        <v>0</v>
      </c>
      <c r="L148" s="322">
        <f t="shared" si="39"/>
        <v>0</v>
      </c>
    </row>
    <row r="149" spans="1:12" x14ac:dyDescent="0.2">
      <c r="A149" s="333" t="s">
        <v>134</v>
      </c>
      <c r="B149" s="313" t="s">
        <v>234</v>
      </c>
      <c r="C149" s="385" t="s">
        <v>92</v>
      </c>
      <c r="D149" s="385">
        <v>150</v>
      </c>
      <c r="E149" s="329"/>
      <c r="F149" s="329"/>
      <c r="G149" s="387"/>
      <c r="H149" s="330"/>
      <c r="I149" s="345">
        <v>0.08</v>
      </c>
      <c r="J149" s="320">
        <f t="shared" si="37"/>
        <v>0</v>
      </c>
      <c r="K149" s="321">
        <f t="shared" si="38"/>
        <v>0</v>
      </c>
      <c r="L149" s="322">
        <f t="shared" si="39"/>
        <v>0</v>
      </c>
    </row>
    <row r="150" spans="1:12" x14ac:dyDescent="0.25">
      <c r="A150" s="557" t="s">
        <v>55</v>
      </c>
      <c r="B150" s="584"/>
      <c r="C150" s="584"/>
      <c r="D150" s="584"/>
      <c r="E150" s="584"/>
      <c r="F150" s="584"/>
      <c r="G150" s="584"/>
      <c r="H150" s="584"/>
      <c r="I150" s="585"/>
      <c r="J150" s="389"/>
      <c r="K150" s="310">
        <f>SUM(K139:K149)</f>
        <v>0</v>
      </c>
      <c r="L150" s="310">
        <f>SUM(L139:L149)</f>
        <v>0</v>
      </c>
    </row>
    <row r="151" spans="1:12" x14ac:dyDescent="0.25">
      <c r="A151" s="555" t="s">
        <v>378</v>
      </c>
      <c r="B151" s="556"/>
      <c r="C151" s="556"/>
      <c r="D151" s="556"/>
      <c r="E151" s="556"/>
      <c r="F151" s="556"/>
      <c r="G151" s="556"/>
      <c r="H151" s="556"/>
      <c r="I151" s="556"/>
      <c r="J151" s="556"/>
      <c r="K151" s="556"/>
      <c r="L151" s="251"/>
    </row>
    <row r="152" spans="1:12" x14ac:dyDescent="0.25">
      <c r="A152" s="556" t="s">
        <v>707</v>
      </c>
      <c r="B152" s="556"/>
      <c r="C152" s="556"/>
      <c r="D152" s="556"/>
      <c r="E152" s="556"/>
      <c r="F152" s="556"/>
      <c r="G152" s="556"/>
      <c r="H152" s="556"/>
      <c r="I152" s="556"/>
      <c r="J152" s="556"/>
      <c r="K152" s="556"/>
      <c r="L152" s="556"/>
    </row>
    <row r="153" spans="1:12" ht="25.5" x14ac:dyDescent="0.2">
      <c r="A153" s="333" t="s">
        <v>114</v>
      </c>
      <c r="B153" s="390" t="s">
        <v>235</v>
      </c>
      <c r="C153" s="328" t="s">
        <v>236</v>
      </c>
      <c r="D153" s="328">
        <v>25</v>
      </c>
      <c r="E153" s="329"/>
      <c r="F153" s="330"/>
      <c r="G153" s="391"/>
      <c r="H153" s="330"/>
      <c r="I153" s="331"/>
      <c r="J153" s="322"/>
      <c r="K153" s="322"/>
      <c r="L153" s="322"/>
    </row>
    <row r="154" spans="1:12" ht="89.25" x14ac:dyDescent="0.25">
      <c r="A154" s="329" t="s">
        <v>237</v>
      </c>
      <c r="B154" s="347" t="s">
        <v>238</v>
      </c>
      <c r="C154" s="328" t="s">
        <v>92</v>
      </c>
      <c r="D154" s="328">
        <v>25</v>
      </c>
      <c r="E154" s="329"/>
      <c r="F154" s="329"/>
      <c r="G154" s="330"/>
      <c r="H154" s="330"/>
      <c r="I154" s="331">
        <v>0.08</v>
      </c>
      <c r="J154" s="320">
        <f t="shared" ref="J154:J168" si="40">H154*(1+I154)</f>
        <v>0</v>
      </c>
      <c r="K154" s="321">
        <f t="shared" ref="K154:K168" si="41">D154*H154</f>
        <v>0</v>
      </c>
      <c r="L154" s="322">
        <f t="shared" ref="L154:L168" si="42">K154*(1+I154)</f>
        <v>0</v>
      </c>
    </row>
    <row r="155" spans="1:12" ht="102" x14ac:dyDescent="0.25">
      <c r="A155" s="329" t="s">
        <v>239</v>
      </c>
      <c r="B155" s="347" t="s">
        <v>240</v>
      </c>
      <c r="C155" s="328" t="s">
        <v>92</v>
      </c>
      <c r="D155" s="328">
        <v>75</v>
      </c>
      <c r="E155" s="329"/>
      <c r="F155" s="329"/>
      <c r="G155" s="330"/>
      <c r="H155" s="330"/>
      <c r="I155" s="331">
        <v>0.08</v>
      </c>
      <c r="J155" s="322">
        <f t="shared" si="40"/>
        <v>0</v>
      </c>
      <c r="K155" s="322">
        <f t="shared" si="41"/>
        <v>0</v>
      </c>
      <c r="L155" s="322">
        <f t="shared" si="42"/>
        <v>0</v>
      </c>
    </row>
    <row r="156" spans="1:12" ht="89.25" x14ac:dyDescent="0.25">
      <c r="A156" s="329" t="s">
        <v>241</v>
      </c>
      <c r="B156" s="347" t="s">
        <v>242</v>
      </c>
      <c r="C156" s="328" t="s">
        <v>94</v>
      </c>
      <c r="D156" s="328">
        <v>25</v>
      </c>
      <c r="E156" s="329"/>
      <c r="F156" s="329"/>
      <c r="G156" s="330"/>
      <c r="H156" s="330"/>
      <c r="I156" s="331">
        <v>0.08</v>
      </c>
      <c r="J156" s="320">
        <f t="shared" si="40"/>
        <v>0</v>
      </c>
      <c r="K156" s="321">
        <f t="shared" si="41"/>
        <v>0</v>
      </c>
      <c r="L156" s="322">
        <f t="shared" si="42"/>
        <v>0</v>
      </c>
    </row>
    <row r="157" spans="1:12" ht="38.25" x14ac:dyDescent="0.25">
      <c r="A157" s="329" t="s">
        <v>243</v>
      </c>
      <c r="B157" s="347" t="s">
        <v>232</v>
      </c>
      <c r="C157" s="328" t="s">
        <v>92</v>
      </c>
      <c r="D157" s="328">
        <v>25</v>
      </c>
      <c r="E157" s="329"/>
      <c r="F157" s="329"/>
      <c r="G157" s="330"/>
      <c r="H157" s="330"/>
      <c r="I157" s="331">
        <v>0.08</v>
      </c>
      <c r="J157" s="320">
        <f t="shared" si="40"/>
        <v>0</v>
      </c>
      <c r="K157" s="321">
        <f t="shared" si="41"/>
        <v>0</v>
      </c>
      <c r="L157" s="322">
        <f t="shared" si="42"/>
        <v>0</v>
      </c>
    </row>
    <row r="158" spans="1:12" x14ac:dyDescent="0.25">
      <c r="A158" s="552" t="s">
        <v>55</v>
      </c>
      <c r="B158" s="553"/>
      <c r="C158" s="392"/>
      <c r="D158" s="392"/>
      <c r="E158" s="392"/>
      <c r="F158" s="392"/>
      <c r="G158" s="392"/>
      <c r="H158" s="392"/>
      <c r="I158" s="393"/>
      <c r="J158" s="394"/>
      <c r="K158" s="395">
        <f>SUM(K154:K157)</f>
        <v>0</v>
      </c>
      <c r="L158" s="395">
        <f>SUM(L154:L157)</f>
        <v>0</v>
      </c>
    </row>
    <row r="159" spans="1:12" ht="25.5" x14ac:dyDescent="0.25">
      <c r="A159" s="329" t="s">
        <v>244</v>
      </c>
      <c r="B159" s="396" t="s">
        <v>245</v>
      </c>
      <c r="C159" s="328" t="s">
        <v>246</v>
      </c>
      <c r="D159" s="328">
        <v>25</v>
      </c>
      <c r="E159" s="329"/>
      <c r="F159" s="329"/>
      <c r="G159" s="330"/>
      <c r="H159" s="330"/>
      <c r="I159" s="331"/>
      <c r="J159" s="320"/>
      <c r="K159" s="321"/>
      <c r="L159" s="322"/>
    </row>
    <row r="160" spans="1:12" ht="63.75" x14ac:dyDescent="0.25">
      <c r="A160" s="329" t="s">
        <v>247</v>
      </c>
      <c r="B160" s="347" t="s">
        <v>248</v>
      </c>
      <c r="C160" s="328" t="s">
        <v>92</v>
      </c>
      <c r="D160" s="328">
        <v>25</v>
      </c>
      <c r="E160" s="329"/>
      <c r="F160" s="329"/>
      <c r="G160" s="330"/>
      <c r="H160" s="330"/>
      <c r="I160" s="331">
        <v>0.08</v>
      </c>
      <c r="J160" s="320">
        <f t="shared" si="40"/>
        <v>0</v>
      </c>
      <c r="K160" s="321">
        <f t="shared" si="41"/>
        <v>0</v>
      </c>
      <c r="L160" s="322">
        <f t="shared" si="42"/>
        <v>0</v>
      </c>
    </row>
    <row r="161" spans="1:12" ht="102" x14ac:dyDescent="0.25">
      <c r="A161" s="329" t="s">
        <v>249</v>
      </c>
      <c r="B161" s="347" t="s">
        <v>240</v>
      </c>
      <c r="C161" s="328" t="s">
        <v>92</v>
      </c>
      <c r="D161" s="328">
        <v>75</v>
      </c>
      <c r="E161" s="329"/>
      <c r="F161" s="329"/>
      <c r="G161" s="330"/>
      <c r="H161" s="330"/>
      <c r="I161" s="331">
        <v>0.08</v>
      </c>
      <c r="J161" s="320">
        <f t="shared" si="40"/>
        <v>0</v>
      </c>
      <c r="K161" s="321">
        <f t="shared" si="41"/>
        <v>0</v>
      </c>
      <c r="L161" s="322">
        <f t="shared" si="42"/>
        <v>0</v>
      </c>
    </row>
    <row r="162" spans="1:12" ht="89.25" x14ac:dyDescent="0.25">
      <c r="A162" s="329" t="s">
        <v>250</v>
      </c>
      <c r="B162" s="347" t="s">
        <v>242</v>
      </c>
      <c r="C162" s="328" t="s">
        <v>92</v>
      </c>
      <c r="D162" s="328">
        <v>25</v>
      </c>
      <c r="E162" s="329"/>
      <c r="F162" s="329"/>
      <c r="G162" s="330"/>
      <c r="H162" s="330"/>
      <c r="I162" s="331">
        <v>0.08</v>
      </c>
      <c r="J162" s="320">
        <f t="shared" si="40"/>
        <v>0</v>
      </c>
      <c r="K162" s="321">
        <f t="shared" si="41"/>
        <v>0</v>
      </c>
      <c r="L162" s="322">
        <f t="shared" si="42"/>
        <v>0</v>
      </c>
    </row>
    <row r="163" spans="1:12" ht="38.25" x14ac:dyDescent="0.25">
      <c r="A163" s="329" t="s">
        <v>251</v>
      </c>
      <c r="B163" s="347" t="s">
        <v>232</v>
      </c>
      <c r="C163" s="328" t="s">
        <v>92</v>
      </c>
      <c r="D163" s="328">
        <v>75</v>
      </c>
      <c r="E163" s="329"/>
      <c r="F163" s="329"/>
      <c r="G163" s="330"/>
      <c r="H163" s="330"/>
      <c r="I163" s="331">
        <v>0.08</v>
      </c>
      <c r="J163" s="322">
        <f t="shared" si="40"/>
        <v>0</v>
      </c>
      <c r="K163" s="322">
        <f t="shared" si="41"/>
        <v>0</v>
      </c>
      <c r="L163" s="322">
        <f t="shared" si="42"/>
        <v>0</v>
      </c>
    </row>
    <row r="164" spans="1:12" s="312" customFormat="1" x14ac:dyDescent="0.25">
      <c r="A164" s="552" t="s">
        <v>55</v>
      </c>
      <c r="B164" s="553"/>
      <c r="C164" s="392"/>
      <c r="D164" s="392"/>
      <c r="E164" s="392"/>
      <c r="F164" s="392"/>
      <c r="G164" s="392"/>
      <c r="H164" s="392"/>
      <c r="I164" s="393"/>
      <c r="J164" s="394"/>
      <c r="K164" s="395">
        <f>SUM(K160:K163)</f>
        <v>0</v>
      </c>
      <c r="L164" s="395">
        <f>SUM(L160:L163)</f>
        <v>0</v>
      </c>
    </row>
    <row r="165" spans="1:12" ht="25.5" x14ac:dyDescent="0.25">
      <c r="A165" s="329" t="s">
        <v>372</v>
      </c>
      <c r="B165" s="396" t="s">
        <v>373</v>
      </c>
      <c r="C165" s="328" t="s">
        <v>246</v>
      </c>
      <c r="D165" s="328">
        <v>15</v>
      </c>
      <c r="E165" s="329"/>
      <c r="F165" s="329"/>
      <c r="G165" s="330"/>
      <c r="H165" s="330"/>
      <c r="I165" s="331"/>
      <c r="J165" s="320"/>
      <c r="K165" s="322"/>
      <c r="L165" s="322"/>
    </row>
    <row r="166" spans="1:12" ht="102" x14ac:dyDescent="0.25">
      <c r="A166" s="329" t="s">
        <v>288</v>
      </c>
      <c r="B166" s="347" t="s">
        <v>374</v>
      </c>
      <c r="C166" s="328" t="s">
        <v>92</v>
      </c>
      <c r="D166" s="328">
        <v>15</v>
      </c>
      <c r="E166" s="329"/>
      <c r="F166" s="329"/>
      <c r="G166" s="330"/>
      <c r="H166" s="330"/>
      <c r="I166" s="331">
        <v>0.08</v>
      </c>
      <c r="J166" s="320">
        <f t="shared" si="40"/>
        <v>0</v>
      </c>
      <c r="K166" s="321">
        <f t="shared" si="41"/>
        <v>0</v>
      </c>
      <c r="L166" s="322">
        <f t="shared" si="42"/>
        <v>0</v>
      </c>
    </row>
    <row r="167" spans="1:12" ht="102" x14ac:dyDescent="0.25">
      <c r="A167" s="329" t="s">
        <v>290</v>
      </c>
      <c r="B167" s="347" t="s">
        <v>375</v>
      </c>
      <c r="C167" s="328" t="s">
        <v>92</v>
      </c>
      <c r="D167" s="328">
        <v>45</v>
      </c>
      <c r="E167" s="329"/>
      <c r="F167" s="329"/>
      <c r="G167" s="330"/>
      <c r="H167" s="330"/>
      <c r="I167" s="331">
        <v>0.08</v>
      </c>
      <c r="J167" s="320">
        <f t="shared" si="40"/>
        <v>0</v>
      </c>
      <c r="K167" s="321">
        <f t="shared" si="41"/>
        <v>0</v>
      </c>
      <c r="L167" s="322">
        <f t="shared" si="42"/>
        <v>0</v>
      </c>
    </row>
    <row r="168" spans="1:12" ht="89.25" x14ac:dyDescent="0.25">
      <c r="A168" s="329" t="s">
        <v>292</v>
      </c>
      <c r="B168" s="347" t="s">
        <v>376</v>
      </c>
      <c r="C168" s="328" t="s">
        <v>92</v>
      </c>
      <c r="D168" s="328">
        <v>15</v>
      </c>
      <c r="E168" s="329"/>
      <c r="F168" s="329"/>
      <c r="G168" s="330"/>
      <c r="H168" s="330"/>
      <c r="I168" s="331">
        <v>0.08</v>
      </c>
      <c r="J168" s="320">
        <f t="shared" si="40"/>
        <v>0</v>
      </c>
      <c r="K168" s="321">
        <f t="shared" si="41"/>
        <v>0</v>
      </c>
      <c r="L168" s="322">
        <f t="shared" si="42"/>
        <v>0</v>
      </c>
    </row>
    <row r="169" spans="1:12" x14ac:dyDescent="0.25">
      <c r="A169" s="563" t="s">
        <v>55</v>
      </c>
      <c r="B169" s="564"/>
      <c r="C169" s="399"/>
      <c r="D169" s="399"/>
      <c r="E169" s="399"/>
      <c r="F169" s="399"/>
      <c r="G169" s="399"/>
      <c r="H169" s="399"/>
      <c r="I169" s="400"/>
      <c r="J169" s="401"/>
      <c r="K169" s="402">
        <f>SUM(K166:K168)</f>
        <v>0</v>
      </c>
      <c r="L169" s="402">
        <f>SUM(L166:L168)</f>
        <v>0</v>
      </c>
    </row>
    <row r="170" spans="1:12" x14ac:dyDescent="0.25">
      <c r="A170" s="397"/>
      <c r="B170" s="398"/>
      <c r="C170" s="399"/>
      <c r="D170" s="399"/>
      <c r="E170" s="399"/>
      <c r="F170" s="399"/>
      <c r="G170" s="399"/>
      <c r="H170" s="399"/>
      <c r="I170" s="399"/>
      <c r="J170" s="403"/>
      <c r="K170" s="404">
        <f>K169+K158+K164</f>
        <v>0</v>
      </c>
      <c r="L170" s="404">
        <f>L169+L158+L164</f>
        <v>0</v>
      </c>
    </row>
    <row r="171" spans="1:12" x14ac:dyDescent="0.25">
      <c r="A171" s="560" t="s">
        <v>382</v>
      </c>
      <c r="B171" s="561"/>
      <c r="C171" s="561"/>
      <c r="D171" s="561"/>
      <c r="E171" s="561"/>
      <c r="F171" s="561"/>
      <c r="G171" s="561"/>
      <c r="H171" s="561"/>
      <c r="I171" s="561"/>
      <c r="J171" s="561"/>
      <c r="K171" s="562"/>
      <c r="L171" s="251"/>
    </row>
    <row r="172" spans="1:12" x14ac:dyDescent="0.25">
      <c r="A172" s="565" t="s">
        <v>666</v>
      </c>
      <c r="B172" s="565"/>
      <c r="C172" s="565"/>
      <c r="D172" s="565"/>
      <c r="E172" s="565"/>
      <c r="F172" s="565"/>
      <c r="G172" s="565"/>
      <c r="H172" s="565"/>
      <c r="I172" s="565"/>
      <c r="J172" s="565"/>
      <c r="K172" s="565"/>
      <c r="L172" s="565"/>
    </row>
    <row r="173" spans="1:12" ht="63.75" x14ac:dyDescent="0.2">
      <c r="A173" s="333" t="s">
        <v>114</v>
      </c>
      <c r="B173" s="347" t="s">
        <v>391</v>
      </c>
      <c r="C173" s="328" t="s">
        <v>92</v>
      </c>
      <c r="D173" s="328">
        <v>80</v>
      </c>
      <c r="E173" s="329"/>
      <c r="F173" s="330"/>
      <c r="G173" s="391"/>
      <c r="H173" s="330"/>
      <c r="I173" s="331">
        <v>0.08</v>
      </c>
      <c r="J173" s="322">
        <f t="shared" ref="J173" si="43">H173*(1+I173)</f>
        <v>0</v>
      </c>
      <c r="K173" s="322">
        <f t="shared" ref="K173" si="44">D173*H173</f>
        <v>0</v>
      </c>
      <c r="L173" s="322">
        <f t="shared" ref="L173" si="45">K173*(1+I173)</f>
        <v>0</v>
      </c>
    </row>
    <row r="174" spans="1:12" ht="63.75" x14ac:dyDescent="0.25">
      <c r="A174" s="329" t="s">
        <v>116</v>
      </c>
      <c r="B174" s="347" t="s">
        <v>392</v>
      </c>
      <c r="C174" s="328" t="s">
        <v>92</v>
      </c>
      <c r="D174" s="328">
        <v>80</v>
      </c>
      <c r="E174" s="329"/>
      <c r="F174" s="329"/>
      <c r="G174" s="330"/>
      <c r="H174" s="330"/>
      <c r="I174" s="331">
        <v>0.08</v>
      </c>
      <c r="J174" s="322">
        <f t="shared" ref="J174:J180" si="46">H174*(1+I174)</f>
        <v>0</v>
      </c>
      <c r="K174" s="322">
        <f t="shared" ref="K174:K180" si="47">D174*H174</f>
        <v>0</v>
      </c>
      <c r="L174" s="322">
        <f t="shared" ref="L174:L180" si="48">K174*(1+I174)</f>
        <v>0</v>
      </c>
    </row>
    <row r="175" spans="1:12" x14ac:dyDescent="0.25">
      <c r="A175" s="333" t="s">
        <v>118</v>
      </c>
      <c r="B175" s="347" t="s">
        <v>383</v>
      </c>
      <c r="C175" s="328" t="s">
        <v>92</v>
      </c>
      <c r="D175" s="328">
        <v>80</v>
      </c>
      <c r="E175" s="329"/>
      <c r="F175" s="329"/>
      <c r="G175" s="330"/>
      <c r="H175" s="330"/>
      <c r="I175" s="331">
        <v>0.08</v>
      </c>
      <c r="J175" s="322">
        <f t="shared" si="46"/>
        <v>0</v>
      </c>
      <c r="K175" s="322">
        <f t="shared" si="47"/>
        <v>0</v>
      </c>
      <c r="L175" s="322">
        <f t="shared" si="48"/>
        <v>0</v>
      </c>
    </row>
    <row r="176" spans="1:12" x14ac:dyDescent="0.25">
      <c r="A176" s="329" t="s">
        <v>120</v>
      </c>
      <c r="B176" s="347" t="s">
        <v>384</v>
      </c>
      <c r="C176" s="328" t="s">
        <v>94</v>
      </c>
      <c r="D176" s="328">
        <v>160</v>
      </c>
      <c r="E176" s="329"/>
      <c r="F176" s="329"/>
      <c r="G176" s="330"/>
      <c r="H176" s="330"/>
      <c r="I176" s="331">
        <v>0.08</v>
      </c>
      <c r="J176" s="322">
        <f t="shared" si="46"/>
        <v>0</v>
      </c>
      <c r="K176" s="322">
        <f t="shared" si="47"/>
        <v>0</v>
      </c>
      <c r="L176" s="322">
        <f t="shared" si="48"/>
        <v>0</v>
      </c>
    </row>
    <row r="177" spans="1:12" ht="51" x14ac:dyDescent="0.25">
      <c r="A177" s="333" t="s">
        <v>122</v>
      </c>
      <c r="B177" s="347" t="s">
        <v>393</v>
      </c>
      <c r="C177" s="328" t="s">
        <v>92</v>
      </c>
      <c r="D177" s="328">
        <v>80</v>
      </c>
      <c r="E177" s="329"/>
      <c r="F177" s="329"/>
      <c r="G177" s="330"/>
      <c r="H177" s="330"/>
      <c r="I177" s="331">
        <v>0.08</v>
      </c>
      <c r="J177" s="322">
        <f t="shared" si="46"/>
        <v>0</v>
      </c>
      <c r="K177" s="322">
        <f t="shared" si="47"/>
        <v>0</v>
      </c>
      <c r="L177" s="322">
        <f t="shared" si="48"/>
        <v>0</v>
      </c>
    </row>
    <row r="178" spans="1:12" x14ac:dyDescent="0.25">
      <c r="A178" s="329" t="s">
        <v>124</v>
      </c>
      <c r="B178" s="347" t="s">
        <v>385</v>
      </c>
      <c r="C178" s="328" t="s">
        <v>51</v>
      </c>
      <c r="D178" s="328">
        <v>30</v>
      </c>
      <c r="E178" s="329"/>
      <c r="F178" s="329"/>
      <c r="G178" s="330"/>
      <c r="H178" s="330"/>
      <c r="I178" s="331">
        <v>0.08</v>
      </c>
      <c r="J178" s="322">
        <f t="shared" si="46"/>
        <v>0</v>
      </c>
      <c r="K178" s="322">
        <f t="shared" si="47"/>
        <v>0</v>
      </c>
      <c r="L178" s="322">
        <f t="shared" si="48"/>
        <v>0</v>
      </c>
    </row>
    <row r="179" spans="1:12" ht="25.5" x14ac:dyDescent="0.25">
      <c r="A179" s="333" t="s">
        <v>126</v>
      </c>
      <c r="B179" s="347" t="s">
        <v>571</v>
      </c>
      <c r="C179" s="328" t="s">
        <v>51</v>
      </c>
      <c r="D179" s="328">
        <v>40</v>
      </c>
      <c r="E179" s="329"/>
      <c r="F179" s="329"/>
      <c r="G179" s="330"/>
      <c r="H179" s="330"/>
      <c r="I179" s="331">
        <v>0.08</v>
      </c>
      <c r="J179" s="322">
        <f t="shared" si="46"/>
        <v>0</v>
      </c>
      <c r="K179" s="322">
        <f t="shared" si="47"/>
        <v>0</v>
      </c>
      <c r="L179" s="322">
        <f t="shared" si="48"/>
        <v>0</v>
      </c>
    </row>
    <row r="180" spans="1:12" x14ac:dyDescent="0.25">
      <c r="A180" s="329" t="s">
        <v>128</v>
      </c>
      <c r="B180" s="347" t="s">
        <v>386</v>
      </c>
      <c r="C180" s="328" t="s">
        <v>92</v>
      </c>
      <c r="D180" s="328">
        <v>60</v>
      </c>
      <c r="E180" s="329"/>
      <c r="F180" s="329"/>
      <c r="G180" s="330"/>
      <c r="H180" s="330"/>
      <c r="I180" s="331">
        <v>0.08</v>
      </c>
      <c r="J180" s="322">
        <f t="shared" si="46"/>
        <v>0</v>
      </c>
      <c r="K180" s="322">
        <f t="shared" si="47"/>
        <v>0</v>
      </c>
      <c r="L180" s="322">
        <f t="shared" si="48"/>
        <v>0</v>
      </c>
    </row>
    <row r="181" spans="1:12" x14ac:dyDescent="0.2">
      <c r="A181" s="333" t="s">
        <v>130</v>
      </c>
      <c r="B181" s="405" t="s">
        <v>387</v>
      </c>
      <c r="C181" s="328" t="s">
        <v>51</v>
      </c>
      <c r="D181" s="328">
        <v>40</v>
      </c>
      <c r="E181" s="329"/>
      <c r="F181" s="329"/>
      <c r="G181" s="330"/>
      <c r="H181" s="330"/>
      <c r="I181" s="345">
        <v>0.08</v>
      </c>
      <c r="J181" s="320">
        <f t="shared" ref="J181:J187" si="49">H181*(1+I181)</f>
        <v>0</v>
      </c>
      <c r="K181" s="321">
        <f t="shared" ref="K181:K187" si="50">D181*H181</f>
        <v>0</v>
      </c>
      <c r="L181" s="322">
        <f t="shared" ref="L181:L187" si="51">K181*(1+I181)</f>
        <v>0</v>
      </c>
    </row>
    <row r="182" spans="1:12" x14ac:dyDescent="0.2">
      <c r="A182" s="329" t="s">
        <v>132</v>
      </c>
      <c r="B182" s="406" t="s">
        <v>572</v>
      </c>
      <c r="C182" s="328" t="s">
        <v>51</v>
      </c>
      <c r="D182" s="328">
        <v>10</v>
      </c>
      <c r="E182" s="329"/>
      <c r="F182" s="329"/>
      <c r="G182" s="330"/>
      <c r="H182" s="407"/>
      <c r="I182" s="345">
        <v>0.08</v>
      </c>
      <c r="J182" s="320">
        <f t="shared" si="49"/>
        <v>0</v>
      </c>
      <c r="K182" s="321">
        <f t="shared" si="50"/>
        <v>0</v>
      </c>
      <c r="L182" s="322">
        <f t="shared" si="51"/>
        <v>0</v>
      </c>
    </row>
    <row r="183" spans="1:12" x14ac:dyDescent="0.2">
      <c r="A183" s="333" t="s">
        <v>134</v>
      </c>
      <c r="B183" s="408" t="s">
        <v>573</v>
      </c>
      <c r="C183" s="328" t="s">
        <v>51</v>
      </c>
      <c r="D183" s="328">
        <v>10</v>
      </c>
      <c r="E183" s="329"/>
      <c r="F183" s="329"/>
      <c r="G183" s="330"/>
      <c r="H183" s="407"/>
      <c r="I183" s="345">
        <v>0.08</v>
      </c>
      <c r="J183" s="320">
        <f t="shared" si="49"/>
        <v>0</v>
      </c>
      <c r="K183" s="321">
        <f t="shared" si="50"/>
        <v>0</v>
      </c>
      <c r="L183" s="322">
        <f t="shared" si="51"/>
        <v>0</v>
      </c>
    </row>
    <row r="184" spans="1:12" ht="25.5" x14ac:dyDescent="0.2">
      <c r="A184" s="329" t="s">
        <v>568</v>
      </c>
      <c r="B184" s="406" t="s">
        <v>574</v>
      </c>
      <c r="C184" s="328" t="s">
        <v>51</v>
      </c>
      <c r="D184" s="328">
        <v>10</v>
      </c>
      <c r="E184" s="329"/>
      <c r="F184" s="329"/>
      <c r="G184" s="330"/>
      <c r="H184" s="407"/>
      <c r="I184" s="345">
        <v>0.08</v>
      </c>
      <c r="J184" s="320">
        <f t="shared" si="49"/>
        <v>0</v>
      </c>
      <c r="K184" s="321">
        <f t="shared" si="50"/>
        <v>0</v>
      </c>
      <c r="L184" s="322">
        <f t="shared" si="51"/>
        <v>0</v>
      </c>
    </row>
    <row r="185" spans="1:12" x14ac:dyDescent="0.2">
      <c r="A185" s="333" t="s">
        <v>569</v>
      </c>
      <c r="B185" s="405" t="s">
        <v>575</v>
      </c>
      <c r="C185" s="328" t="s">
        <v>51</v>
      </c>
      <c r="D185" s="328">
        <v>10</v>
      </c>
      <c r="E185" s="329"/>
      <c r="F185" s="329"/>
      <c r="G185" s="330"/>
      <c r="H185" s="407"/>
      <c r="I185" s="345">
        <v>0.08</v>
      </c>
      <c r="J185" s="320">
        <f t="shared" si="49"/>
        <v>0</v>
      </c>
      <c r="K185" s="321">
        <f t="shared" si="50"/>
        <v>0</v>
      </c>
      <c r="L185" s="322">
        <f t="shared" si="51"/>
        <v>0</v>
      </c>
    </row>
    <row r="186" spans="1:12" x14ac:dyDescent="0.2">
      <c r="A186" s="329" t="s">
        <v>570</v>
      </c>
      <c r="B186" s="408" t="s">
        <v>576</v>
      </c>
      <c r="C186" s="328" t="s">
        <v>51</v>
      </c>
      <c r="D186" s="328">
        <v>4</v>
      </c>
      <c r="E186" s="329"/>
      <c r="F186" s="329"/>
      <c r="G186" s="330"/>
      <c r="H186" s="407"/>
      <c r="I186" s="345">
        <v>0.08</v>
      </c>
      <c r="J186" s="320">
        <f t="shared" si="49"/>
        <v>0</v>
      </c>
      <c r="K186" s="321">
        <f t="shared" si="50"/>
        <v>0</v>
      </c>
      <c r="L186" s="322">
        <f t="shared" si="51"/>
        <v>0</v>
      </c>
    </row>
    <row r="187" spans="1:12" ht="25.5" x14ac:dyDescent="0.25">
      <c r="A187" s="333" t="s">
        <v>578</v>
      </c>
      <c r="B187" s="347" t="s">
        <v>577</v>
      </c>
      <c r="C187" s="328" t="s">
        <v>92</v>
      </c>
      <c r="D187" s="328">
        <v>10</v>
      </c>
      <c r="E187" s="329"/>
      <c r="F187" s="329"/>
      <c r="G187" s="330"/>
      <c r="H187" s="407"/>
      <c r="I187" s="345">
        <v>0.08</v>
      </c>
      <c r="J187" s="320">
        <f t="shared" si="49"/>
        <v>0</v>
      </c>
      <c r="K187" s="321">
        <f t="shared" si="50"/>
        <v>0</v>
      </c>
      <c r="L187" s="322">
        <f t="shared" si="51"/>
        <v>0</v>
      </c>
    </row>
    <row r="188" spans="1:12" ht="13.5" thickBot="1" x14ac:dyDescent="0.3">
      <c r="A188" s="557" t="s">
        <v>55</v>
      </c>
      <c r="B188" s="558"/>
      <c r="C188" s="558"/>
      <c r="D188" s="558"/>
      <c r="E188" s="558"/>
      <c r="F188" s="558"/>
      <c r="G188" s="558"/>
      <c r="H188" s="558"/>
      <c r="I188" s="559"/>
      <c r="J188" s="409"/>
      <c r="K188" s="410">
        <f>SUM(K173:K187)</f>
        <v>0</v>
      </c>
      <c r="L188" s="410">
        <f>SUM(L173:L187)</f>
        <v>0</v>
      </c>
    </row>
    <row r="189" spans="1:12" ht="13.5" thickBot="1" x14ac:dyDescent="0.3">
      <c r="J189" s="414" t="s">
        <v>484</v>
      </c>
      <c r="K189" s="414">
        <f>SUM(K188+K169+K164+K158+K150+K135+K94+K69+K61+K51+K27)</f>
        <v>0</v>
      </c>
      <c r="L189" s="414">
        <f>SUM(L188+L170+L150+L135+L94+L69+L61+L51+L27)</f>
        <v>0</v>
      </c>
    </row>
    <row r="190" spans="1:12" x14ac:dyDescent="0.25">
      <c r="B190" s="554" t="s">
        <v>712</v>
      </c>
      <c r="C190" s="554"/>
      <c r="D190" s="554"/>
      <c r="E190" s="554"/>
      <c r="F190" s="554"/>
      <c r="G190" s="554"/>
      <c r="H190" s="554"/>
      <c r="I190" s="554"/>
      <c r="J190" s="554"/>
    </row>
    <row r="191" spans="1:12" x14ac:dyDescent="0.25">
      <c r="B191" s="431" t="s">
        <v>714</v>
      </c>
      <c r="C191" s="432"/>
      <c r="D191" s="432"/>
      <c r="E191" s="432"/>
      <c r="F191" s="432"/>
      <c r="G191" s="433"/>
      <c r="H191" s="434"/>
      <c r="I191" s="435"/>
      <c r="J191" s="434"/>
    </row>
    <row r="192" spans="1:12" x14ac:dyDescent="0.25">
      <c r="A192" s="12"/>
      <c r="B192" s="431" t="s">
        <v>101</v>
      </c>
      <c r="C192" s="431"/>
      <c r="D192" s="431"/>
      <c r="E192" s="431"/>
      <c r="F192" s="431"/>
      <c r="G192" s="433"/>
      <c r="H192" s="434"/>
      <c r="I192" s="435"/>
      <c r="J192" s="434"/>
    </row>
    <row r="193" spans="2:10" x14ac:dyDescent="0.25">
      <c r="B193" s="431" t="s">
        <v>102</v>
      </c>
      <c r="C193" s="431"/>
      <c r="D193" s="431"/>
      <c r="E193" s="431"/>
      <c r="F193" s="433"/>
      <c r="G193" s="433"/>
      <c r="H193" s="434"/>
      <c r="I193" s="435"/>
      <c r="J193" s="434"/>
    </row>
    <row r="194" spans="2:10" x14ac:dyDescent="0.25">
      <c r="B194" s="430" t="s">
        <v>325</v>
      </c>
      <c r="C194" s="430"/>
      <c r="D194" s="430"/>
      <c r="E194" s="430"/>
      <c r="F194" s="430"/>
      <c r="G194" s="436"/>
      <c r="H194" s="437"/>
      <c r="I194" s="438"/>
      <c r="J194" s="437"/>
    </row>
    <row r="197" spans="2:10" x14ac:dyDescent="0.25">
      <c r="G197" s="415" t="s">
        <v>715</v>
      </c>
    </row>
  </sheetData>
  <mergeCells count="38">
    <mergeCell ref="B132:K132"/>
    <mergeCell ref="A52:L52"/>
    <mergeCell ref="A61:J61"/>
    <mergeCell ref="A62:L62"/>
    <mergeCell ref="A53:L53"/>
    <mergeCell ref="A63:L63"/>
    <mergeCell ref="A43:L43"/>
    <mergeCell ref="A150:I150"/>
    <mergeCell ref="A70:K70"/>
    <mergeCell ref="A71:K71"/>
    <mergeCell ref="A135:B135"/>
    <mergeCell ref="B96:K96"/>
    <mergeCell ref="A136:L136"/>
    <mergeCell ref="A137:K137"/>
    <mergeCell ref="A94:J94"/>
    <mergeCell ref="C135:J135"/>
    <mergeCell ref="B97:L97"/>
    <mergeCell ref="B122:L122"/>
    <mergeCell ref="B98:L98"/>
    <mergeCell ref="A69:J69"/>
    <mergeCell ref="A51:J51"/>
    <mergeCell ref="B108:L108"/>
    <mergeCell ref="A3:L3"/>
    <mergeCell ref="A27:J27"/>
    <mergeCell ref="A4:L4"/>
    <mergeCell ref="A30:L30"/>
    <mergeCell ref="A28:L28"/>
    <mergeCell ref="A29:L29"/>
    <mergeCell ref="A138:L138"/>
    <mergeCell ref="A164:B164"/>
    <mergeCell ref="A158:B158"/>
    <mergeCell ref="B190:J190"/>
    <mergeCell ref="A151:K151"/>
    <mergeCell ref="A188:I188"/>
    <mergeCell ref="A171:K171"/>
    <mergeCell ref="A169:B169"/>
    <mergeCell ref="A152:L152"/>
    <mergeCell ref="A172:L172"/>
  </mergeCells>
  <phoneticPr fontId="24" type="noConversion"/>
  <pageMargins left="0.70866141732283472" right="0.70866141732283472" top="0.74803149606299213" bottom="0.74803149606299213" header="0.31496062992125984" footer="0.31496062992125984"/>
  <pageSetup paperSize="9" scale="68" fitToHeight="0" orientation="landscape" r:id="rId1"/>
  <headerFooter>
    <oddHeader>&amp;LSprawa nr: 129/2025&amp;C&amp;"-,Pogrubiony"FORMULARZ CENOWY&amp;R&amp;"Arial Black,Standardowy"Załącznik nr 2 do SWZ</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M24"/>
  <sheetViews>
    <sheetView tabSelected="1" view="pageLayout" topLeftCell="A18" zoomScale="115" zoomScaleNormal="100" zoomScaleSheetLayoutView="100" zoomScalePageLayoutView="115" workbookViewId="0">
      <selection activeCell="K18" sqref="K18:L18"/>
    </sheetView>
  </sheetViews>
  <sheetFormatPr defaultRowHeight="16.5" x14ac:dyDescent="0.3"/>
  <cols>
    <col min="1" max="1" width="6" customWidth="1"/>
    <col min="2" max="2" width="42.85546875" customWidth="1"/>
    <col min="3" max="3" width="6" style="60" customWidth="1"/>
    <col min="4" max="4" width="5.7109375" style="60" bestFit="1" customWidth="1"/>
    <col min="5" max="7" width="12.140625" style="60" customWidth="1"/>
    <col min="8" max="8" width="12.140625" style="138" customWidth="1"/>
    <col min="9" max="9" width="12.140625" style="61" customWidth="1"/>
    <col min="10" max="12" width="12.140625" style="60" customWidth="1"/>
  </cols>
  <sheetData>
    <row r="1" spans="1:13" s="5" customFormat="1" ht="72.75" customHeight="1" x14ac:dyDescent="0.25">
      <c r="A1" s="3" t="s">
        <v>0</v>
      </c>
      <c r="B1" s="2" t="s">
        <v>1</v>
      </c>
      <c r="C1" s="20" t="s">
        <v>2</v>
      </c>
      <c r="D1" s="20" t="s">
        <v>3</v>
      </c>
      <c r="E1" s="416" t="s">
        <v>4</v>
      </c>
      <c r="F1" s="416" t="s">
        <v>658</v>
      </c>
      <c r="G1" s="416" t="s">
        <v>659</v>
      </c>
      <c r="H1" s="65" t="s">
        <v>5</v>
      </c>
      <c r="I1" s="66" t="s">
        <v>6</v>
      </c>
      <c r="J1" s="75" t="s">
        <v>7</v>
      </c>
      <c r="K1" s="75" t="s">
        <v>8</v>
      </c>
      <c r="L1" s="123" t="s">
        <v>9</v>
      </c>
      <c r="M1" s="8"/>
    </row>
    <row r="2" spans="1:13" s="10" customFormat="1" x14ac:dyDescent="0.25">
      <c r="A2" s="3">
        <v>1</v>
      </c>
      <c r="B2" s="3">
        <v>2</v>
      </c>
      <c r="C2" s="20">
        <v>3</v>
      </c>
      <c r="D2" s="20">
        <v>4</v>
      </c>
      <c r="E2" s="424">
        <v>5</v>
      </c>
      <c r="F2" s="424">
        <v>6</v>
      </c>
      <c r="G2" s="424">
        <v>7</v>
      </c>
      <c r="H2" s="67">
        <v>8</v>
      </c>
      <c r="I2" s="20">
        <v>9</v>
      </c>
      <c r="J2" s="20">
        <v>10</v>
      </c>
      <c r="K2" s="20">
        <v>11</v>
      </c>
      <c r="L2" s="22">
        <v>12</v>
      </c>
      <c r="M2" s="54"/>
    </row>
    <row r="3" spans="1:13" ht="27" customHeight="1" x14ac:dyDescent="0.25">
      <c r="A3" s="606" t="s">
        <v>579</v>
      </c>
      <c r="B3" s="607"/>
      <c r="C3" s="607"/>
      <c r="D3" s="607"/>
      <c r="E3" s="607"/>
      <c r="F3" s="607"/>
      <c r="G3" s="607"/>
      <c r="H3" s="607"/>
      <c r="I3" s="607"/>
      <c r="J3" s="607"/>
      <c r="K3" s="608"/>
      <c r="L3" s="94"/>
    </row>
    <row r="4" spans="1:13" x14ac:dyDescent="0.25">
      <c r="A4" s="612" t="s">
        <v>590</v>
      </c>
      <c r="B4" s="612"/>
      <c r="C4" s="612"/>
      <c r="D4" s="612"/>
      <c r="E4" s="612"/>
      <c r="F4" s="612"/>
      <c r="G4" s="612"/>
      <c r="H4" s="612"/>
      <c r="I4" s="612"/>
      <c r="J4" s="612"/>
      <c r="K4" s="612"/>
      <c r="L4" s="612"/>
    </row>
    <row r="5" spans="1:13" ht="49.5" x14ac:dyDescent="0.3">
      <c r="A5" s="249" t="s">
        <v>114</v>
      </c>
      <c r="B5" s="129" t="s">
        <v>580</v>
      </c>
      <c r="C5" s="131" t="s">
        <v>92</v>
      </c>
      <c r="D5" s="125">
        <v>10</v>
      </c>
      <c r="E5" s="113"/>
      <c r="F5" s="115"/>
      <c r="G5" s="58"/>
      <c r="H5" s="135"/>
      <c r="I5" s="136">
        <v>0.08</v>
      </c>
      <c r="J5" s="70">
        <f>H5*(1+I5)</f>
        <v>0</v>
      </c>
      <c r="K5" s="71">
        <f>D5*H5</f>
        <v>0</v>
      </c>
      <c r="L5" s="73">
        <f>K5*(1+I5)</f>
        <v>0</v>
      </c>
    </row>
    <row r="6" spans="1:13" ht="66" x14ac:dyDescent="0.25">
      <c r="A6" s="15" t="s">
        <v>116</v>
      </c>
      <c r="B6" s="129" t="s">
        <v>654</v>
      </c>
      <c r="C6" s="125" t="s">
        <v>92</v>
      </c>
      <c r="D6" s="131">
        <v>10</v>
      </c>
      <c r="E6" s="33"/>
      <c r="F6" s="33"/>
      <c r="G6" s="18"/>
      <c r="H6" s="76"/>
      <c r="I6" s="136">
        <v>0.08</v>
      </c>
      <c r="J6" s="70">
        <f t="shared" ref="J6:J17" si="0">H6*(1+I6)</f>
        <v>0</v>
      </c>
      <c r="K6" s="71">
        <f t="shared" ref="K6:K17" si="1">D6*H6</f>
        <v>0</v>
      </c>
      <c r="L6" s="73">
        <f>K6*(1+I6)</f>
        <v>0</v>
      </c>
    </row>
    <row r="7" spans="1:13" ht="82.5" x14ac:dyDescent="0.25">
      <c r="A7" s="15" t="s">
        <v>118</v>
      </c>
      <c r="B7" s="129" t="s">
        <v>655</v>
      </c>
      <c r="C7" s="125" t="s">
        <v>92</v>
      </c>
      <c r="D7" s="125">
        <v>20</v>
      </c>
      <c r="E7" s="33"/>
      <c r="F7" s="33"/>
      <c r="G7" s="18"/>
      <c r="H7" s="76"/>
      <c r="I7" s="136">
        <v>0.08</v>
      </c>
      <c r="J7" s="70">
        <f t="shared" si="0"/>
        <v>0</v>
      </c>
      <c r="K7" s="71">
        <f t="shared" si="1"/>
        <v>0</v>
      </c>
      <c r="L7" s="73">
        <f t="shared" ref="L7:L17" si="2">K7*(1+I7)</f>
        <v>0</v>
      </c>
    </row>
    <row r="8" spans="1:13" ht="33" x14ac:dyDescent="0.25">
      <c r="A8" s="15" t="s">
        <v>120</v>
      </c>
      <c r="B8" s="129" t="s">
        <v>581</v>
      </c>
      <c r="C8" s="125" t="s">
        <v>94</v>
      </c>
      <c r="D8" s="125">
        <v>10</v>
      </c>
      <c r="E8" s="33"/>
      <c r="F8" s="33"/>
      <c r="G8" s="18"/>
      <c r="H8" s="76"/>
      <c r="I8" s="136">
        <v>0.08</v>
      </c>
      <c r="J8" s="70">
        <f t="shared" si="0"/>
        <v>0</v>
      </c>
      <c r="K8" s="71">
        <f t="shared" si="1"/>
        <v>0</v>
      </c>
      <c r="L8" s="73">
        <f t="shared" si="2"/>
        <v>0</v>
      </c>
    </row>
    <row r="9" spans="1:13" x14ac:dyDescent="0.25">
      <c r="A9" s="15" t="s">
        <v>122</v>
      </c>
      <c r="B9" s="129" t="s">
        <v>582</v>
      </c>
      <c r="C9" s="125" t="s">
        <v>92</v>
      </c>
      <c r="D9" s="125">
        <v>10</v>
      </c>
      <c r="E9" s="33"/>
      <c r="F9" s="33"/>
      <c r="G9" s="18"/>
      <c r="H9" s="76"/>
      <c r="I9" s="136">
        <v>0.08</v>
      </c>
      <c r="J9" s="70">
        <f t="shared" si="0"/>
        <v>0</v>
      </c>
      <c r="K9" s="71">
        <f t="shared" si="1"/>
        <v>0</v>
      </c>
      <c r="L9" s="73">
        <f t="shared" si="2"/>
        <v>0</v>
      </c>
    </row>
    <row r="10" spans="1:13" ht="33" x14ac:dyDescent="0.25">
      <c r="A10" s="15" t="s">
        <v>124</v>
      </c>
      <c r="B10" s="129" t="s">
        <v>583</v>
      </c>
      <c r="C10" s="125" t="s">
        <v>584</v>
      </c>
      <c r="D10" s="125">
        <v>20</v>
      </c>
      <c r="E10" s="33"/>
      <c r="F10" s="33"/>
      <c r="G10" s="18"/>
      <c r="H10" s="76"/>
      <c r="I10" s="136">
        <v>0.08</v>
      </c>
      <c r="J10" s="70">
        <f t="shared" si="0"/>
        <v>0</v>
      </c>
      <c r="K10" s="71">
        <f t="shared" si="1"/>
        <v>0</v>
      </c>
      <c r="L10" s="73">
        <f t="shared" si="2"/>
        <v>0</v>
      </c>
    </row>
    <row r="11" spans="1:13" x14ac:dyDescent="0.25">
      <c r="A11" s="15" t="s">
        <v>126</v>
      </c>
      <c r="B11" s="129" t="s">
        <v>585</v>
      </c>
      <c r="C11" s="125" t="s">
        <v>92</v>
      </c>
      <c r="D11" s="125">
        <v>20</v>
      </c>
      <c r="E11" s="33"/>
      <c r="F11" s="33"/>
      <c r="G11" s="18"/>
      <c r="H11" s="76"/>
      <c r="I11" s="136">
        <v>0.08</v>
      </c>
      <c r="J11" s="70">
        <f t="shared" si="0"/>
        <v>0</v>
      </c>
      <c r="K11" s="71">
        <f t="shared" si="1"/>
        <v>0</v>
      </c>
      <c r="L11" s="73">
        <f t="shared" si="2"/>
        <v>0</v>
      </c>
    </row>
    <row r="12" spans="1:13" x14ac:dyDescent="0.25">
      <c r="A12" s="15" t="s">
        <v>128</v>
      </c>
      <c r="B12" s="129" t="s">
        <v>586</v>
      </c>
      <c r="C12" s="125" t="s">
        <v>92</v>
      </c>
      <c r="D12" s="125">
        <v>20</v>
      </c>
      <c r="E12" s="33"/>
      <c r="F12" s="33"/>
      <c r="G12" s="18"/>
      <c r="H12" s="76"/>
      <c r="I12" s="136">
        <v>0.08</v>
      </c>
      <c r="J12" s="70">
        <f t="shared" si="0"/>
        <v>0</v>
      </c>
      <c r="K12" s="71">
        <f t="shared" si="1"/>
        <v>0</v>
      </c>
      <c r="L12" s="73">
        <f t="shared" si="2"/>
        <v>0</v>
      </c>
    </row>
    <row r="13" spans="1:13" x14ac:dyDescent="0.25">
      <c r="A13" s="15" t="s">
        <v>130</v>
      </c>
      <c r="B13" s="129" t="s">
        <v>587</v>
      </c>
      <c r="C13" s="125" t="s">
        <v>51</v>
      </c>
      <c r="D13" s="125">
        <v>20</v>
      </c>
      <c r="E13" s="33"/>
      <c r="F13" s="33"/>
      <c r="G13" s="18"/>
      <c r="H13" s="76"/>
      <c r="I13" s="136">
        <v>0.08</v>
      </c>
      <c r="J13" s="70">
        <f t="shared" si="0"/>
        <v>0</v>
      </c>
      <c r="K13" s="71">
        <f t="shared" si="1"/>
        <v>0</v>
      </c>
      <c r="L13" s="73">
        <f t="shared" si="2"/>
        <v>0</v>
      </c>
    </row>
    <row r="14" spans="1:13" x14ac:dyDescent="0.25">
      <c r="A14" s="15" t="s">
        <v>132</v>
      </c>
      <c r="B14" s="129" t="s">
        <v>588</v>
      </c>
      <c r="C14" s="125" t="s">
        <v>51</v>
      </c>
      <c r="D14" s="125">
        <v>10</v>
      </c>
      <c r="E14" s="33"/>
      <c r="F14" s="33"/>
      <c r="G14" s="18"/>
      <c r="H14" s="76"/>
      <c r="I14" s="136">
        <v>0.08</v>
      </c>
      <c r="J14" s="70">
        <f t="shared" si="0"/>
        <v>0</v>
      </c>
      <c r="K14" s="71">
        <f t="shared" si="1"/>
        <v>0</v>
      </c>
      <c r="L14" s="73">
        <f t="shared" si="2"/>
        <v>0</v>
      </c>
    </row>
    <row r="15" spans="1:13" ht="66" x14ac:dyDescent="0.25">
      <c r="A15" s="15" t="s">
        <v>134</v>
      </c>
      <c r="B15" s="129" t="s">
        <v>656</v>
      </c>
      <c r="C15" s="125" t="s">
        <v>51</v>
      </c>
      <c r="D15" s="125">
        <v>20</v>
      </c>
      <c r="E15" s="33"/>
      <c r="F15" s="33"/>
      <c r="G15" s="18"/>
      <c r="H15" s="76"/>
      <c r="I15" s="136">
        <v>0.08</v>
      </c>
      <c r="J15" s="70">
        <f t="shared" si="0"/>
        <v>0</v>
      </c>
      <c r="K15" s="73">
        <f t="shared" si="1"/>
        <v>0</v>
      </c>
      <c r="L15" s="73">
        <f t="shared" si="2"/>
        <v>0</v>
      </c>
    </row>
    <row r="16" spans="1:13" ht="138" customHeight="1" x14ac:dyDescent="0.25">
      <c r="A16" s="15" t="s">
        <v>568</v>
      </c>
      <c r="B16" s="129" t="s">
        <v>589</v>
      </c>
      <c r="C16" s="125" t="s">
        <v>51</v>
      </c>
      <c r="D16" s="125">
        <v>5</v>
      </c>
      <c r="E16" s="33"/>
      <c r="F16" s="33"/>
      <c r="G16" s="18"/>
      <c r="H16" s="76"/>
      <c r="I16" s="59">
        <v>0.08</v>
      </c>
      <c r="J16" s="70">
        <f t="shared" si="0"/>
        <v>0</v>
      </c>
      <c r="K16" s="71">
        <f t="shared" si="1"/>
        <v>0</v>
      </c>
      <c r="L16" s="73">
        <f t="shared" si="2"/>
        <v>0</v>
      </c>
    </row>
    <row r="17" spans="1:12" ht="138" customHeight="1" x14ac:dyDescent="0.25">
      <c r="A17" s="15" t="s">
        <v>569</v>
      </c>
      <c r="B17" s="129" t="s">
        <v>657</v>
      </c>
      <c r="C17" s="125" t="s">
        <v>92</v>
      </c>
      <c r="D17" s="125">
        <v>5</v>
      </c>
      <c r="E17" s="33"/>
      <c r="F17" s="33"/>
      <c r="G17" s="18"/>
      <c r="H17" s="76"/>
      <c r="I17" s="136">
        <v>0.08</v>
      </c>
      <c r="J17" s="70">
        <f t="shared" si="0"/>
        <v>0</v>
      </c>
      <c r="K17" s="71">
        <f t="shared" si="1"/>
        <v>0</v>
      </c>
      <c r="L17" s="73">
        <f t="shared" si="2"/>
        <v>0</v>
      </c>
    </row>
    <row r="18" spans="1:12" ht="43.5" customHeight="1" x14ac:dyDescent="0.25">
      <c r="A18" s="609" t="s">
        <v>55</v>
      </c>
      <c r="B18" s="610"/>
      <c r="C18" s="610"/>
      <c r="D18" s="610"/>
      <c r="E18" s="610"/>
      <c r="F18" s="610"/>
      <c r="G18" s="610"/>
      <c r="H18" s="610"/>
      <c r="I18" s="611"/>
      <c r="J18" s="137"/>
      <c r="K18" s="123">
        <f>SUM(K5:K17)</f>
        <v>0</v>
      </c>
      <c r="L18" s="123">
        <f>SUM(L5:L17)</f>
        <v>0</v>
      </c>
    </row>
    <row r="19" spans="1:12" ht="36" customHeight="1" x14ac:dyDescent="0.3"/>
    <row r="20" spans="1:12" x14ac:dyDescent="0.3">
      <c r="J20" s="439" t="s">
        <v>715</v>
      </c>
    </row>
    <row r="21" spans="1:12" x14ac:dyDescent="0.3">
      <c r="B21" s="613" t="s">
        <v>746</v>
      </c>
      <c r="C21" s="613"/>
      <c r="D21" s="613"/>
      <c r="E21" s="613"/>
      <c r="F21" s="613"/>
      <c r="G21" s="613"/>
      <c r="H21" s="613"/>
      <c r="I21" s="613"/>
      <c r="J21" s="613"/>
      <c r="K21" s="613"/>
    </row>
    <row r="22" spans="1:12" ht="20.25" customHeight="1" x14ac:dyDescent="0.3">
      <c r="B22" s="605" t="s">
        <v>101</v>
      </c>
      <c r="C22" s="605"/>
      <c r="D22" s="605"/>
      <c r="E22" s="605"/>
      <c r="F22" s="605"/>
      <c r="G22" s="605"/>
      <c r="H22" s="605"/>
      <c r="I22" s="605"/>
      <c r="J22" s="605"/>
      <c r="K22" s="605"/>
    </row>
    <row r="23" spans="1:12" x14ac:dyDescent="0.3">
      <c r="B23" s="605" t="s">
        <v>102</v>
      </c>
      <c r="C23" s="605"/>
      <c r="D23" s="605"/>
      <c r="E23" s="605"/>
      <c r="F23" s="605"/>
      <c r="G23" s="605"/>
      <c r="H23" s="605"/>
      <c r="I23" s="605"/>
      <c r="J23" s="605"/>
      <c r="K23" s="605"/>
    </row>
    <row r="24" spans="1:12" x14ac:dyDescent="0.3">
      <c r="B24" s="605" t="s">
        <v>325</v>
      </c>
      <c r="C24" s="605"/>
      <c r="D24" s="605"/>
      <c r="E24" s="605"/>
      <c r="F24" s="605"/>
      <c r="G24" s="605"/>
      <c r="H24" s="605"/>
      <c r="I24" s="605"/>
      <c r="J24" s="605"/>
      <c r="K24" s="605"/>
    </row>
  </sheetData>
  <mergeCells count="7">
    <mergeCell ref="B23:K23"/>
    <mergeCell ref="B24:K24"/>
    <mergeCell ref="A3:K3"/>
    <mergeCell ref="A18:I18"/>
    <mergeCell ref="A4:L4"/>
    <mergeCell ref="B21:K21"/>
    <mergeCell ref="B22:K22"/>
  </mergeCells>
  <pageMargins left="0.7" right="0.7" top="0.75" bottom="0.75" header="0.3" footer="0.3"/>
  <pageSetup paperSize="9" scale="83" fitToHeight="0" orientation="landscape" verticalDpi="0" r:id="rId1"/>
  <headerFooter>
    <oddHeader>&amp;L&amp;"Arial Narrow,Normalny"Sprawa nr: 129/2025&amp;C&amp;"Arial Narrow,Normalny"FORMULARZ CENOWY&amp;R&amp;"Arial Black,Standardowy"Załącznik nr 2 do SWZ</oddHeader>
    <oddFooter>&amp;C&amp;"Arial Narrow,Normalny"&amp;8Strona &amp;P z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2">
    <tabColor theme="4"/>
    <pageSetUpPr fitToPage="1"/>
  </sheetPr>
  <dimension ref="A1:L60"/>
  <sheetViews>
    <sheetView view="pageLayout" topLeftCell="A51" zoomScaleNormal="81" zoomScaleSheetLayoutView="75" workbookViewId="0">
      <selection activeCell="B57" sqref="B57:L57"/>
    </sheetView>
  </sheetViews>
  <sheetFormatPr defaultRowHeight="16.5" x14ac:dyDescent="0.25"/>
  <cols>
    <col min="1" max="1" width="10.140625" style="9" customWidth="1"/>
    <col min="2" max="2" width="89.42578125" style="5" customWidth="1"/>
    <col min="3" max="3" width="5.140625" style="5" customWidth="1"/>
    <col min="4" max="4" width="6.5703125" style="5" customWidth="1"/>
    <col min="5" max="5" width="16" style="5" customWidth="1"/>
    <col min="6" max="6" width="15.140625" style="5" customWidth="1"/>
    <col min="7" max="7" width="14.28515625" style="5" customWidth="1"/>
    <col min="8" max="8" width="11.140625" style="121" bestFit="1" customWidth="1"/>
    <col min="9" max="9" width="5.85546875" style="173" bestFit="1" customWidth="1"/>
    <col min="10" max="10" width="9.7109375" style="5" customWidth="1"/>
    <col min="11" max="11" width="15.85546875" style="5" customWidth="1"/>
    <col min="12" max="12" width="12.5703125" style="5" customWidth="1"/>
    <col min="13" max="15" width="9.140625" style="5"/>
    <col min="16" max="16" width="31.28515625" style="5" customWidth="1"/>
    <col min="17" max="16384" width="9.140625" style="5"/>
  </cols>
  <sheetData>
    <row r="1" spans="1:12" ht="82.5" customHeight="1" x14ac:dyDescent="0.25">
      <c r="A1" s="3" t="s">
        <v>0</v>
      </c>
      <c r="B1" s="21" t="s">
        <v>1</v>
      </c>
      <c r="C1" s="20" t="s">
        <v>2</v>
      </c>
      <c r="D1" s="20" t="s">
        <v>3</v>
      </c>
      <c r="E1" s="424" t="s">
        <v>4</v>
      </c>
      <c r="F1" s="424" t="s">
        <v>531</v>
      </c>
      <c r="G1" s="424" t="s">
        <v>532</v>
      </c>
      <c r="H1" s="65" t="s">
        <v>708</v>
      </c>
      <c r="I1" s="66" t="s">
        <v>6</v>
      </c>
      <c r="J1" s="20" t="s">
        <v>709</v>
      </c>
      <c r="K1" s="20" t="s">
        <v>710</v>
      </c>
      <c r="L1" s="22" t="s">
        <v>711</v>
      </c>
    </row>
    <row r="2" spans="1:12" x14ac:dyDescent="0.25">
      <c r="A2" s="3">
        <v>1</v>
      </c>
      <c r="B2" s="21">
        <v>2</v>
      </c>
      <c r="C2" s="20">
        <v>3</v>
      </c>
      <c r="D2" s="20">
        <v>4</v>
      </c>
      <c r="E2" s="424">
        <v>5</v>
      </c>
      <c r="F2" s="424"/>
      <c r="G2" s="424">
        <v>6</v>
      </c>
      <c r="H2" s="67">
        <v>7</v>
      </c>
      <c r="I2" s="68">
        <v>8</v>
      </c>
      <c r="J2" s="20">
        <v>9</v>
      </c>
      <c r="K2" s="20">
        <v>10</v>
      </c>
      <c r="L2" s="22">
        <v>11</v>
      </c>
    </row>
    <row r="3" spans="1:12" s="12" customFormat="1" ht="20.100000000000001" customHeight="1" x14ac:dyDescent="0.25">
      <c r="A3" s="572" t="s">
        <v>106</v>
      </c>
      <c r="B3" s="578"/>
      <c r="C3" s="578"/>
      <c r="D3" s="578"/>
      <c r="E3" s="578"/>
      <c r="F3" s="578"/>
      <c r="G3" s="578"/>
      <c r="H3" s="578"/>
      <c r="I3" s="578"/>
      <c r="J3" s="578"/>
      <c r="K3" s="578"/>
      <c r="L3" s="592"/>
    </row>
    <row r="4" spans="1:12" s="12" customFormat="1" ht="20.100000000000001" customHeight="1" x14ac:dyDescent="0.25">
      <c r="A4" s="634" t="s">
        <v>97</v>
      </c>
      <c r="B4" s="635"/>
      <c r="C4" s="636"/>
      <c r="D4" s="636"/>
      <c r="E4" s="635"/>
      <c r="F4" s="636"/>
      <c r="G4" s="636"/>
      <c r="H4" s="636"/>
      <c r="I4" s="636"/>
      <c r="J4" s="636"/>
      <c r="K4" s="636"/>
      <c r="L4" s="637"/>
    </row>
    <row r="5" spans="1:12" ht="90" customHeight="1" x14ac:dyDescent="0.3">
      <c r="A5" s="4">
        <v>1</v>
      </c>
      <c r="B5" s="142" t="s">
        <v>591</v>
      </c>
      <c r="C5" s="28"/>
      <c r="D5" s="16">
        <v>10</v>
      </c>
      <c r="E5" s="39"/>
      <c r="F5" s="39"/>
      <c r="G5" s="58"/>
      <c r="H5" s="425"/>
      <c r="I5" s="59">
        <v>0.08</v>
      </c>
      <c r="J5" s="70">
        <f>H5*(1+I5)</f>
        <v>0</v>
      </c>
      <c r="K5" s="123">
        <f t="shared" ref="K5:K8" si="0">D5*H5</f>
        <v>0</v>
      </c>
      <c r="L5" s="123">
        <f>K5*(1+I5)</f>
        <v>0</v>
      </c>
    </row>
    <row r="6" spans="1:12" ht="63" customHeight="1" x14ac:dyDescent="0.3">
      <c r="A6" s="4">
        <v>2</v>
      </c>
      <c r="B6" s="129" t="s">
        <v>592</v>
      </c>
      <c r="C6" s="28"/>
      <c r="D6" s="144">
        <v>10</v>
      </c>
      <c r="E6" s="39"/>
      <c r="F6" s="58"/>
      <c r="G6" s="58"/>
      <c r="H6" s="143"/>
      <c r="I6" s="59">
        <v>0.08</v>
      </c>
      <c r="J6" s="70">
        <f t="shared" ref="J6:J8" si="1">H6*(1+I6)</f>
        <v>0</v>
      </c>
      <c r="K6" s="123">
        <f t="shared" si="0"/>
        <v>0</v>
      </c>
      <c r="L6" s="123">
        <f t="shared" ref="L6:L8" si="2">K6*(1+I6)</f>
        <v>0</v>
      </c>
    </row>
    <row r="7" spans="1:12" ht="66.75" customHeight="1" x14ac:dyDescent="0.3">
      <c r="A7" s="4">
        <v>3</v>
      </c>
      <c r="B7" s="129" t="s">
        <v>593</v>
      </c>
      <c r="C7" s="58"/>
      <c r="D7" s="16">
        <v>10</v>
      </c>
      <c r="E7" s="145"/>
      <c r="F7" s="114"/>
      <c r="G7" s="146"/>
      <c r="H7" s="143"/>
      <c r="I7" s="59">
        <v>0.08</v>
      </c>
      <c r="J7" s="70">
        <f t="shared" si="1"/>
        <v>0</v>
      </c>
      <c r="K7" s="123">
        <f t="shared" si="0"/>
        <v>0</v>
      </c>
      <c r="L7" s="123">
        <f t="shared" si="2"/>
        <v>0</v>
      </c>
    </row>
    <row r="8" spans="1:12" ht="48.75" customHeight="1" x14ac:dyDescent="0.3">
      <c r="A8" s="4">
        <v>4</v>
      </c>
      <c r="B8" s="129" t="s">
        <v>594</v>
      </c>
      <c r="C8" s="58"/>
      <c r="D8" s="106">
        <v>120</v>
      </c>
      <c r="E8" s="145"/>
      <c r="F8" s="33"/>
      <c r="G8" s="39"/>
      <c r="H8" s="122"/>
      <c r="I8" s="59">
        <v>0.08</v>
      </c>
      <c r="J8" s="70">
        <f t="shared" si="1"/>
        <v>0</v>
      </c>
      <c r="K8" s="123">
        <f t="shared" si="0"/>
        <v>0</v>
      </c>
      <c r="L8" s="123">
        <f t="shared" si="2"/>
        <v>0</v>
      </c>
    </row>
    <row r="9" spans="1:12" x14ac:dyDescent="0.3">
      <c r="A9" s="4">
        <v>5</v>
      </c>
      <c r="B9" s="129" t="s">
        <v>595</v>
      </c>
      <c r="C9" s="58"/>
      <c r="D9" s="106">
        <v>120</v>
      </c>
      <c r="E9" s="145"/>
      <c r="F9" s="33"/>
      <c r="G9" s="39"/>
      <c r="H9" s="122"/>
      <c r="I9" s="59">
        <v>0.08</v>
      </c>
      <c r="J9" s="70">
        <f>H9*(1+I9)</f>
        <v>0</v>
      </c>
      <c r="K9" s="123">
        <f>D9*H9</f>
        <v>0</v>
      </c>
      <c r="L9" s="123">
        <f>K9*(1+I9)</f>
        <v>0</v>
      </c>
    </row>
    <row r="10" spans="1:12" ht="26.25" customHeight="1" x14ac:dyDescent="0.3">
      <c r="A10" s="4"/>
      <c r="B10" s="147"/>
      <c r="C10" s="140"/>
      <c r="D10" s="141"/>
      <c r="E10" s="39"/>
      <c r="F10" s="43"/>
      <c r="G10" s="42"/>
      <c r="H10" s="148"/>
      <c r="I10" s="149"/>
      <c r="J10" s="150" t="s">
        <v>55</v>
      </c>
      <c r="K10" s="282">
        <f>SUM(K5:K9)</f>
        <v>0</v>
      </c>
      <c r="L10" s="282">
        <f>SUM(L5:L9)</f>
        <v>0</v>
      </c>
    </row>
    <row r="11" spans="1:12" ht="21.75" customHeight="1" x14ac:dyDescent="0.25">
      <c r="A11" s="566" t="s">
        <v>596</v>
      </c>
      <c r="B11" s="567"/>
      <c r="C11" s="567"/>
      <c r="D11" s="567"/>
      <c r="E11" s="567"/>
      <c r="F11" s="567"/>
      <c r="G11" s="567"/>
      <c r="H11" s="567"/>
      <c r="I11" s="567"/>
      <c r="J11" s="567"/>
      <c r="K11" s="567"/>
      <c r="L11" s="568"/>
    </row>
    <row r="12" spans="1:12" ht="32.450000000000003" customHeight="1" x14ac:dyDescent="0.25">
      <c r="A12" s="614" t="s">
        <v>315</v>
      </c>
      <c r="B12" s="615"/>
      <c r="C12" s="615"/>
      <c r="D12" s="615"/>
      <c r="E12" s="615"/>
      <c r="F12" s="615"/>
      <c r="G12" s="615"/>
      <c r="H12" s="615"/>
      <c r="I12" s="615"/>
      <c r="J12" s="615"/>
      <c r="K12" s="615"/>
      <c r="L12" s="615"/>
    </row>
    <row r="13" spans="1:12" ht="97.5" customHeight="1" x14ac:dyDescent="0.25">
      <c r="A13" s="120">
        <v>1</v>
      </c>
      <c r="B13" s="46" t="s">
        <v>645</v>
      </c>
      <c r="C13" s="16" t="s">
        <v>10</v>
      </c>
      <c r="D13" s="22">
        <v>10</v>
      </c>
      <c r="E13" s="22"/>
      <c r="F13" s="22"/>
      <c r="G13" s="22"/>
      <c r="H13" s="151"/>
      <c r="I13" s="59">
        <v>0.08</v>
      </c>
      <c r="J13" s="73">
        <f t="shared" ref="J13:J14" si="3">H13*(1+I13)</f>
        <v>0</v>
      </c>
      <c r="K13" s="123">
        <f t="shared" ref="K13:K14" si="4">D13*H13</f>
        <v>0</v>
      </c>
      <c r="L13" s="123">
        <f t="shared" ref="L13:L14" si="5">K13*(1+I13)</f>
        <v>0</v>
      </c>
    </row>
    <row r="14" spans="1:12" x14ac:dyDescent="0.25">
      <c r="A14" s="251">
        <v>2</v>
      </c>
      <c r="B14" s="46" t="s">
        <v>644</v>
      </c>
      <c r="C14" s="16" t="s">
        <v>643</v>
      </c>
      <c r="D14" s="22">
        <v>10</v>
      </c>
      <c r="E14" s="22"/>
      <c r="F14" s="22"/>
      <c r="G14" s="22"/>
      <c r="H14" s="151"/>
      <c r="I14" s="59">
        <v>0.08</v>
      </c>
      <c r="J14" s="73">
        <f t="shared" si="3"/>
        <v>0</v>
      </c>
      <c r="K14" s="123">
        <f t="shared" si="4"/>
        <v>0</v>
      </c>
      <c r="L14" s="123">
        <f t="shared" si="5"/>
        <v>0</v>
      </c>
    </row>
    <row r="15" spans="1:12" ht="31.5" customHeight="1" x14ac:dyDescent="0.25">
      <c r="C15" s="6"/>
      <c r="D15" s="6"/>
      <c r="E15" s="255"/>
      <c r="F15" s="255"/>
      <c r="G15" s="255"/>
      <c r="H15" s="256"/>
      <c r="I15" s="231"/>
      <c r="J15" s="253" t="s">
        <v>484</v>
      </c>
      <c r="K15" s="132">
        <f>SUM(K13:K14)</f>
        <v>0</v>
      </c>
      <c r="L15" s="132">
        <f>SUM(L13:L14)</f>
        <v>0</v>
      </c>
    </row>
    <row r="16" spans="1:12" ht="21" customHeight="1" x14ac:dyDescent="0.25">
      <c r="A16" s="631" t="s">
        <v>692</v>
      </c>
      <c r="B16" s="631"/>
      <c r="C16" s="631"/>
      <c r="D16" s="631"/>
      <c r="E16" s="631"/>
      <c r="F16" s="631"/>
      <c r="G16" s="631"/>
      <c r="H16" s="631"/>
      <c r="I16" s="631"/>
      <c r="J16" s="631"/>
      <c r="K16" s="631"/>
      <c r="L16" s="631"/>
    </row>
    <row r="17" spans="1:12" ht="177" customHeight="1" x14ac:dyDescent="0.25">
      <c r="A17" s="95">
        <v>1</v>
      </c>
      <c r="B17" s="46" t="s">
        <v>667</v>
      </c>
      <c r="C17" s="153" t="s">
        <v>51</v>
      </c>
      <c r="D17" s="153">
        <v>10</v>
      </c>
      <c r="E17" s="87"/>
      <c r="F17" s="87" t="s">
        <v>597</v>
      </c>
      <c r="G17" s="87"/>
      <c r="H17" s="154"/>
      <c r="I17" s="155">
        <v>0.08</v>
      </c>
      <c r="J17" s="156">
        <f>H17*(1+I17)</f>
        <v>0</v>
      </c>
      <c r="K17" s="157">
        <f>D17*H17</f>
        <v>0</v>
      </c>
      <c r="L17" s="53">
        <f t="shared" ref="L17" si="6">K17*(1+I17)</f>
        <v>0</v>
      </c>
    </row>
    <row r="18" spans="1:12" ht="190.5" customHeight="1" x14ac:dyDescent="0.25">
      <c r="A18" s="4">
        <v>2</v>
      </c>
      <c r="B18" s="46" t="s">
        <v>668</v>
      </c>
      <c r="C18" s="16" t="s">
        <v>51</v>
      </c>
      <c r="D18" s="16">
        <v>10</v>
      </c>
      <c r="E18" s="33"/>
      <c r="F18" s="33" t="s">
        <v>598</v>
      </c>
      <c r="G18" s="33"/>
      <c r="H18" s="76"/>
      <c r="I18" s="59">
        <v>0.08</v>
      </c>
      <c r="J18" s="18">
        <f>H18*(1+I18)</f>
        <v>0</v>
      </c>
      <c r="K18" s="123">
        <f>D18*H18</f>
        <v>0</v>
      </c>
      <c r="L18" s="123">
        <f t="shared" ref="L18" si="7">K18*(1+I18)</f>
        <v>0</v>
      </c>
    </row>
    <row r="19" spans="1:12" ht="27.75" customHeight="1" x14ac:dyDescent="0.25">
      <c r="B19" s="257"/>
      <c r="C19" s="6"/>
      <c r="D19" s="6"/>
      <c r="E19" s="85"/>
      <c r="F19" s="85"/>
      <c r="G19" s="85"/>
      <c r="H19" s="77"/>
      <c r="I19" s="231"/>
      <c r="J19" s="225"/>
      <c r="K19" s="258">
        <f>SUM(K17:K18)</f>
        <v>0</v>
      </c>
      <c r="L19" s="259">
        <f>SUM(L17:L18)</f>
        <v>0</v>
      </c>
    </row>
    <row r="20" spans="1:12" ht="14.45" customHeight="1" x14ac:dyDescent="0.25">
      <c r="A20" s="612" t="s">
        <v>339</v>
      </c>
      <c r="B20" s="612"/>
      <c r="C20" s="612"/>
      <c r="D20" s="612"/>
      <c r="E20" s="612"/>
      <c r="F20" s="612"/>
      <c r="G20" s="612"/>
      <c r="H20" s="612"/>
      <c r="I20" s="612"/>
      <c r="J20" s="612"/>
      <c r="K20" s="612"/>
      <c r="L20" s="612"/>
    </row>
    <row r="21" spans="1:12" ht="14.45" customHeight="1" x14ac:dyDescent="0.25">
      <c r="A21" s="622" t="s">
        <v>317</v>
      </c>
      <c r="B21" s="623"/>
      <c r="C21" s="623"/>
      <c r="D21" s="623"/>
      <c r="E21" s="623"/>
      <c r="F21" s="623"/>
      <c r="G21" s="623"/>
      <c r="H21" s="623"/>
      <c r="I21" s="623"/>
      <c r="J21" s="623"/>
      <c r="K21" s="623"/>
      <c r="L21" s="624"/>
    </row>
    <row r="22" spans="1:12" ht="24.75" customHeight="1" x14ac:dyDescent="0.25">
      <c r="A22" s="4">
        <v>1</v>
      </c>
      <c r="B22" s="55" t="s">
        <v>319</v>
      </c>
      <c r="C22" s="16" t="s">
        <v>51</v>
      </c>
      <c r="D22" s="16">
        <v>10</v>
      </c>
      <c r="E22" s="33"/>
      <c r="F22" s="33"/>
      <c r="G22" s="33"/>
      <c r="H22" s="76"/>
      <c r="I22" s="59">
        <v>0.08</v>
      </c>
      <c r="J22" s="156">
        <f>H22*(1+I22)</f>
        <v>0</v>
      </c>
      <c r="K22" s="157">
        <f>D22*H22</f>
        <v>0</v>
      </c>
      <c r="L22" s="53">
        <f t="shared" ref="L22" si="8">K22*(1+I22)</f>
        <v>0</v>
      </c>
    </row>
    <row r="23" spans="1:12" ht="24.75" customHeight="1" x14ac:dyDescent="0.25">
      <c r="A23" s="4">
        <v>2</v>
      </c>
      <c r="B23" s="55" t="s">
        <v>318</v>
      </c>
      <c r="C23" s="16" t="s">
        <v>51</v>
      </c>
      <c r="D23" s="16">
        <v>10</v>
      </c>
      <c r="E23" s="33"/>
      <c r="F23" s="33"/>
      <c r="G23" s="33"/>
      <c r="H23" s="76"/>
      <c r="I23" s="59">
        <v>0.08</v>
      </c>
      <c r="J23" s="156">
        <f t="shared" ref="J23:J24" si="9">H23*(1+I23)</f>
        <v>0</v>
      </c>
      <c r="K23" s="157">
        <f t="shared" ref="K23:K24" si="10">D23*H23</f>
        <v>0</v>
      </c>
      <c r="L23" s="53">
        <f t="shared" ref="L23:L24" si="11">K23*(1+I23)</f>
        <v>0</v>
      </c>
    </row>
    <row r="24" spans="1:12" ht="26.25" customHeight="1" thickBot="1" x14ac:dyDescent="0.3">
      <c r="A24" s="283">
        <v>3</v>
      </c>
      <c r="B24" s="160" t="s">
        <v>320</v>
      </c>
      <c r="C24" s="57" t="s">
        <v>51</v>
      </c>
      <c r="D24" s="57">
        <v>10</v>
      </c>
      <c r="E24" s="50"/>
      <c r="F24" s="50"/>
      <c r="G24" s="50"/>
      <c r="H24" s="161"/>
      <c r="I24" s="162">
        <v>0.08</v>
      </c>
      <c r="J24" s="156">
        <f t="shared" si="9"/>
        <v>0</v>
      </c>
      <c r="K24" s="157">
        <f t="shared" si="10"/>
        <v>0</v>
      </c>
      <c r="L24" s="53">
        <f t="shared" si="11"/>
        <v>0</v>
      </c>
    </row>
    <row r="25" spans="1:12" ht="29.25" customHeight="1" thickBot="1" x14ac:dyDescent="0.3">
      <c r="A25" s="625" t="s">
        <v>54</v>
      </c>
      <c r="B25" s="626"/>
      <c r="C25" s="626"/>
      <c r="D25" s="626"/>
      <c r="E25" s="626"/>
      <c r="F25" s="626"/>
      <c r="G25" s="626"/>
      <c r="H25" s="626"/>
      <c r="I25" s="626"/>
      <c r="J25" s="627"/>
      <c r="K25" s="163">
        <f>SUM(K22:K24)</f>
        <v>0</v>
      </c>
      <c r="L25" s="163">
        <f>SUM(L22:L24)</f>
        <v>0</v>
      </c>
    </row>
    <row r="26" spans="1:12" ht="17.25" thickBot="1" x14ac:dyDescent="0.3">
      <c r="A26" s="619" t="s">
        <v>368</v>
      </c>
      <c r="B26" s="620"/>
      <c r="C26" s="620"/>
      <c r="D26" s="620"/>
      <c r="E26" s="620"/>
      <c r="F26" s="620"/>
      <c r="G26" s="620"/>
      <c r="H26" s="620"/>
      <c r="I26" s="620"/>
      <c r="J26" s="620"/>
      <c r="K26" s="620"/>
      <c r="L26" s="621"/>
    </row>
    <row r="27" spans="1:12" ht="20.45" customHeight="1" x14ac:dyDescent="0.25">
      <c r="A27" s="616" t="s">
        <v>316</v>
      </c>
      <c r="B27" s="617"/>
      <c r="C27" s="617"/>
      <c r="D27" s="617"/>
      <c r="E27" s="617"/>
      <c r="F27" s="617"/>
      <c r="G27" s="617"/>
      <c r="H27" s="617"/>
      <c r="I27" s="617"/>
      <c r="J27" s="617"/>
      <c r="K27" s="617"/>
      <c r="L27" s="618"/>
    </row>
    <row r="28" spans="1:12" ht="217.5" customHeight="1" x14ac:dyDescent="0.25">
      <c r="A28" s="4">
        <v>1</v>
      </c>
      <c r="B28" s="46" t="s">
        <v>599</v>
      </c>
      <c r="C28" s="16"/>
      <c r="D28" s="16">
        <v>50</v>
      </c>
      <c r="E28" s="164"/>
      <c r="F28" s="33"/>
      <c r="G28" s="33"/>
      <c r="H28" s="152"/>
      <c r="I28" s="59"/>
      <c r="J28" s="18"/>
      <c r="K28" s="18"/>
      <c r="L28" s="126"/>
    </row>
    <row r="29" spans="1:12" x14ac:dyDescent="0.25">
      <c r="A29" s="4" t="s">
        <v>237</v>
      </c>
      <c r="B29" s="165" t="s">
        <v>547</v>
      </c>
      <c r="C29" s="16"/>
      <c r="D29" s="16">
        <v>5</v>
      </c>
      <c r="E29" s="164"/>
      <c r="F29" s="33"/>
      <c r="G29" s="33"/>
      <c r="H29" s="166"/>
      <c r="I29" s="59">
        <v>0.08</v>
      </c>
      <c r="J29" s="18">
        <f t="shared" ref="J29:J40" si="12">H29*(1+I29)</f>
        <v>0</v>
      </c>
      <c r="K29" s="18">
        <f t="shared" ref="K29:K40" si="13">D29*H29</f>
        <v>0</v>
      </c>
      <c r="L29" s="18">
        <f t="shared" ref="L29:L40" si="14">K29*(1+I29)</f>
        <v>0</v>
      </c>
    </row>
    <row r="30" spans="1:12" x14ac:dyDescent="0.25">
      <c r="A30" s="4" t="s">
        <v>239</v>
      </c>
      <c r="B30" s="165" t="s">
        <v>548</v>
      </c>
      <c r="C30" s="16"/>
      <c r="D30" s="16">
        <v>5</v>
      </c>
      <c r="E30" s="164"/>
      <c r="F30" s="33"/>
      <c r="G30" s="33"/>
      <c r="H30" s="166"/>
      <c r="I30" s="59">
        <v>0.08</v>
      </c>
      <c r="J30" s="18">
        <f t="shared" si="12"/>
        <v>0</v>
      </c>
      <c r="K30" s="18">
        <f t="shared" si="13"/>
        <v>0</v>
      </c>
      <c r="L30" s="18">
        <f t="shared" si="14"/>
        <v>0</v>
      </c>
    </row>
    <row r="31" spans="1:12" x14ac:dyDescent="0.25">
      <c r="A31" s="4" t="s">
        <v>241</v>
      </c>
      <c r="B31" s="165" t="s">
        <v>549</v>
      </c>
      <c r="C31" s="16"/>
      <c r="D31" s="16">
        <v>4</v>
      </c>
      <c r="E31" s="164"/>
      <c r="F31" s="33"/>
      <c r="G31" s="33"/>
      <c r="H31" s="166"/>
      <c r="I31" s="59">
        <v>0.08</v>
      </c>
      <c r="J31" s="18">
        <f t="shared" si="12"/>
        <v>0</v>
      </c>
      <c r="K31" s="18">
        <f t="shared" si="13"/>
        <v>0</v>
      </c>
      <c r="L31" s="18">
        <f t="shared" si="14"/>
        <v>0</v>
      </c>
    </row>
    <row r="32" spans="1:12" x14ac:dyDescent="0.25">
      <c r="A32" s="4" t="s">
        <v>243</v>
      </c>
      <c r="B32" s="165" t="s">
        <v>550</v>
      </c>
      <c r="C32" s="16"/>
      <c r="D32" s="16">
        <v>4</v>
      </c>
      <c r="E32" s="164"/>
      <c r="F32" s="33"/>
      <c r="G32" s="33"/>
      <c r="H32" s="166"/>
      <c r="I32" s="59">
        <v>0.08</v>
      </c>
      <c r="J32" s="18">
        <f t="shared" si="12"/>
        <v>0</v>
      </c>
      <c r="K32" s="18">
        <f t="shared" si="13"/>
        <v>0</v>
      </c>
      <c r="L32" s="18">
        <f t="shared" si="14"/>
        <v>0</v>
      </c>
    </row>
    <row r="33" spans="1:12" x14ac:dyDescent="0.25">
      <c r="A33" s="4" t="s">
        <v>257</v>
      </c>
      <c r="B33" s="165" t="s">
        <v>551</v>
      </c>
      <c r="C33" s="16"/>
      <c r="D33" s="16">
        <v>4</v>
      </c>
      <c r="E33" s="164"/>
      <c r="F33" s="33"/>
      <c r="G33" s="33"/>
      <c r="H33" s="166"/>
      <c r="I33" s="59">
        <v>0.08</v>
      </c>
      <c r="J33" s="18">
        <f t="shared" si="12"/>
        <v>0</v>
      </c>
      <c r="K33" s="18">
        <f t="shared" si="13"/>
        <v>0</v>
      </c>
      <c r="L33" s="18">
        <f t="shared" si="14"/>
        <v>0</v>
      </c>
    </row>
    <row r="34" spans="1:12" x14ac:dyDescent="0.25">
      <c r="A34" s="4" t="s">
        <v>259</v>
      </c>
      <c r="B34" s="165" t="s">
        <v>552</v>
      </c>
      <c r="C34" s="16"/>
      <c r="D34" s="16">
        <v>4</v>
      </c>
      <c r="E34" s="164"/>
      <c r="F34" s="33"/>
      <c r="G34" s="33"/>
      <c r="H34" s="166"/>
      <c r="I34" s="59">
        <v>0.08</v>
      </c>
      <c r="J34" s="18">
        <f t="shared" si="12"/>
        <v>0</v>
      </c>
      <c r="K34" s="18">
        <f t="shared" si="13"/>
        <v>0</v>
      </c>
      <c r="L34" s="18">
        <f t="shared" si="14"/>
        <v>0</v>
      </c>
    </row>
    <row r="35" spans="1:12" x14ac:dyDescent="0.25">
      <c r="A35" s="4" t="s">
        <v>261</v>
      </c>
      <c r="B35" s="165" t="s">
        <v>553</v>
      </c>
      <c r="C35" s="16"/>
      <c r="D35" s="16">
        <v>4</v>
      </c>
      <c r="E35" s="164"/>
      <c r="F35" s="33"/>
      <c r="G35" s="33"/>
      <c r="H35" s="166"/>
      <c r="I35" s="59">
        <v>0.08</v>
      </c>
      <c r="J35" s="18">
        <f t="shared" si="12"/>
        <v>0</v>
      </c>
      <c r="K35" s="18">
        <f t="shared" si="13"/>
        <v>0</v>
      </c>
      <c r="L35" s="18">
        <f t="shared" si="14"/>
        <v>0</v>
      </c>
    </row>
    <row r="36" spans="1:12" x14ac:dyDescent="0.25">
      <c r="A36" s="4" t="s">
        <v>263</v>
      </c>
      <c r="B36" s="165" t="s">
        <v>554</v>
      </c>
      <c r="C36" s="16"/>
      <c r="D36" s="16">
        <v>4</v>
      </c>
      <c r="E36" s="164"/>
      <c r="F36" s="33"/>
      <c r="G36" s="33"/>
      <c r="H36" s="166"/>
      <c r="I36" s="59">
        <v>0.08</v>
      </c>
      <c r="J36" s="18">
        <f t="shared" si="12"/>
        <v>0</v>
      </c>
      <c r="K36" s="18">
        <f t="shared" si="13"/>
        <v>0</v>
      </c>
      <c r="L36" s="18">
        <f t="shared" si="14"/>
        <v>0</v>
      </c>
    </row>
    <row r="37" spans="1:12" x14ac:dyDescent="0.25">
      <c r="A37" s="4" t="s">
        <v>265</v>
      </c>
      <c r="B37" s="165" t="s">
        <v>555</v>
      </c>
      <c r="C37" s="16"/>
      <c r="D37" s="16">
        <v>4</v>
      </c>
      <c r="E37" s="164"/>
      <c r="F37" s="33"/>
      <c r="G37" s="33"/>
      <c r="H37" s="166"/>
      <c r="I37" s="59">
        <v>0.08</v>
      </c>
      <c r="J37" s="18">
        <f t="shared" si="12"/>
        <v>0</v>
      </c>
      <c r="K37" s="18">
        <f t="shared" si="13"/>
        <v>0</v>
      </c>
      <c r="L37" s="18">
        <f t="shared" si="14"/>
        <v>0</v>
      </c>
    </row>
    <row r="38" spans="1:12" x14ac:dyDescent="0.25">
      <c r="A38" s="4" t="s">
        <v>544</v>
      </c>
      <c r="B38" s="165" t="s">
        <v>556</v>
      </c>
      <c r="C38" s="16"/>
      <c r="D38" s="16">
        <v>4</v>
      </c>
      <c r="E38" s="164"/>
      <c r="F38" s="33"/>
      <c r="G38" s="33"/>
      <c r="H38" s="166"/>
      <c r="I38" s="59">
        <v>0.08</v>
      </c>
      <c r="J38" s="18">
        <f t="shared" si="12"/>
        <v>0</v>
      </c>
      <c r="K38" s="18">
        <f t="shared" si="13"/>
        <v>0</v>
      </c>
      <c r="L38" s="18">
        <f t="shared" si="14"/>
        <v>0</v>
      </c>
    </row>
    <row r="39" spans="1:12" x14ac:dyDescent="0.25">
      <c r="A39" s="4" t="s">
        <v>545</v>
      </c>
      <c r="B39" s="165" t="s">
        <v>557</v>
      </c>
      <c r="C39" s="16"/>
      <c r="D39" s="16">
        <v>4</v>
      </c>
      <c r="E39" s="164"/>
      <c r="F39" s="33"/>
      <c r="G39" s="33"/>
      <c r="H39" s="166"/>
      <c r="I39" s="59">
        <v>0.08</v>
      </c>
      <c r="J39" s="18">
        <f t="shared" si="12"/>
        <v>0</v>
      </c>
      <c r="K39" s="18">
        <f t="shared" si="13"/>
        <v>0</v>
      </c>
      <c r="L39" s="18">
        <f t="shared" si="14"/>
        <v>0</v>
      </c>
    </row>
    <row r="40" spans="1:12" x14ac:dyDescent="0.25">
      <c r="A40" s="4" t="s">
        <v>546</v>
      </c>
      <c r="B40" s="165" t="s">
        <v>558</v>
      </c>
      <c r="C40" s="16"/>
      <c r="D40" s="16">
        <v>4</v>
      </c>
      <c r="E40" s="164"/>
      <c r="F40" s="33"/>
      <c r="G40" s="33"/>
      <c r="H40" s="166"/>
      <c r="I40" s="59">
        <v>0.08</v>
      </c>
      <c r="J40" s="18">
        <f t="shared" si="12"/>
        <v>0</v>
      </c>
      <c r="K40" s="18">
        <f t="shared" si="13"/>
        <v>0</v>
      </c>
      <c r="L40" s="18">
        <f t="shared" si="14"/>
        <v>0</v>
      </c>
    </row>
    <row r="41" spans="1:12" ht="22.5" customHeight="1" x14ac:dyDescent="0.25">
      <c r="A41" s="4"/>
      <c r="B41" s="46"/>
      <c r="C41" s="16"/>
      <c r="D41" s="16"/>
      <c r="E41" s="164"/>
      <c r="F41" s="33"/>
      <c r="G41" s="33"/>
      <c r="H41" s="628" t="s">
        <v>484</v>
      </c>
      <c r="I41" s="628"/>
      <c r="J41" s="18"/>
      <c r="K41" s="103">
        <f>SUM(K29:K40)</f>
        <v>0</v>
      </c>
      <c r="L41" s="103">
        <f>SUM(L29:L40)</f>
        <v>0</v>
      </c>
    </row>
    <row r="42" spans="1:12" ht="24.6" customHeight="1" x14ac:dyDescent="0.25">
      <c r="A42" s="632" t="s">
        <v>428</v>
      </c>
      <c r="B42" s="632"/>
      <c r="C42" s="632"/>
      <c r="D42" s="632"/>
      <c r="E42" s="632"/>
      <c r="F42" s="632"/>
      <c r="G42" s="632"/>
      <c r="H42" s="632"/>
      <c r="I42" s="632"/>
      <c r="J42" s="632"/>
      <c r="K42" s="632"/>
      <c r="L42" s="632"/>
    </row>
    <row r="43" spans="1:12" ht="24" customHeight="1" x14ac:dyDescent="0.25">
      <c r="A43" s="632" t="s">
        <v>367</v>
      </c>
      <c r="B43" s="632"/>
      <c r="C43" s="632"/>
      <c r="D43" s="632"/>
      <c r="E43" s="632"/>
      <c r="F43" s="632"/>
      <c r="G43" s="632"/>
      <c r="H43" s="632"/>
      <c r="I43" s="632"/>
      <c r="J43" s="632"/>
      <c r="K43" s="632"/>
      <c r="L43" s="632"/>
    </row>
    <row r="44" spans="1:12" ht="132" x14ac:dyDescent="0.25">
      <c r="A44" s="81">
        <v>1</v>
      </c>
      <c r="B44" s="165" t="s">
        <v>669</v>
      </c>
      <c r="C44" s="16" t="s">
        <v>369</v>
      </c>
      <c r="D44" s="16">
        <v>10</v>
      </c>
      <c r="E44" s="164"/>
      <c r="F44" s="33" t="s">
        <v>559</v>
      </c>
      <c r="G44" s="33"/>
      <c r="H44" s="152"/>
      <c r="I44" s="59">
        <v>0.08</v>
      </c>
      <c r="J44" s="18">
        <f>H44*(1+I44)</f>
        <v>0</v>
      </c>
      <c r="K44" s="18">
        <f>D44*H44</f>
        <v>0</v>
      </c>
      <c r="L44" s="18">
        <f>K44*(1+I44)</f>
        <v>0</v>
      </c>
    </row>
    <row r="45" spans="1:12" ht="115.5" x14ac:dyDescent="0.25">
      <c r="A45" s="4">
        <v>2</v>
      </c>
      <c r="B45" s="165" t="s">
        <v>695</v>
      </c>
      <c r="C45" s="16"/>
      <c r="D45" s="16">
        <v>10</v>
      </c>
      <c r="E45" s="164"/>
      <c r="F45" s="33" t="s">
        <v>560</v>
      </c>
      <c r="G45" s="33"/>
      <c r="H45" s="152"/>
      <c r="I45" s="59">
        <v>0.08</v>
      </c>
      <c r="J45" s="18">
        <f t="shared" ref="J45:J46" si="15">H45*(1+I45)</f>
        <v>0</v>
      </c>
      <c r="K45" s="18">
        <f t="shared" ref="K45:K46" si="16">D45*H45</f>
        <v>0</v>
      </c>
      <c r="L45" s="18">
        <f t="shared" ref="L45:L46" si="17">K45*(1+I45)</f>
        <v>0</v>
      </c>
    </row>
    <row r="46" spans="1:12" ht="132" x14ac:dyDescent="0.25">
      <c r="A46" s="4">
        <v>3</v>
      </c>
      <c r="B46" s="165" t="s">
        <v>669</v>
      </c>
      <c r="C46" s="16"/>
      <c r="D46" s="16">
        <v>10</v>
      </c>
      <c r="E46" s="164"/>
      <c r="F46" s="33" t="s">
        <v>561</v>
      </c>
      <c r="G46" s="33"/>
      <c r="H46" s="152"/>
      <c r="I46" s="59">
        <v>0.08</v>
      </c>
      <c r="J46" s="18">
        <f t="shared" si="15"/>
        <v>0</v>
      </c>
      <c r="K46" s="18">
        <f t="shared" si="16"/>
        <v>0</v>
      </c>
      <c r="L46" s="18">
        <f t="shared" si="17"/>
        <v>0</v>
      </c>
    </row>
    <row r="47" spans="1:12" ht="25.5" customHeight="1" x14ac:dyDescent="0.25">
      <c r="A47" s="4"/>
      <c r="B47" s="46"/>
      <c r="C47" s="16"/>
      <c r="D47" s="16"/>
      <c r="E47" s="164"/>
      <c r="F47" s="33"/>
      <c r="G47" s="33"/>
      <c r="H47" s="629" t="s">
        <v>484</v>
      </c>
      <c r="I47" s="630"/>
      <c r="J47" s="18"/>
      <c r="K47" s="103">
        <f>SUM(K44:K46)</f>
        <v>0</v>
      </c>
      <c r="L47" s="103">
        <f>SUM(L44:L46)</f>
        <v>0</v>
      </c>
    </row>
    <row r="48" spans="1:12" ht="17.45" customHeight="1" x14ac:dyDescent="0.25">
      <c r="A48" s="260" t="s">
        <v>525</v>
      </c>
      <c r="B48" s="260"/>
      <c r="C48" s="260"/>
      <c r="D48" s="260"/>
      <c r="E48" s="260"/>
      <c r="F48" s="260"/>
      <c r="G48" s="260"/>
      <c r="H48" s="260"/>
      <c r="I48" s="260"/>
      <c r="J48" s="260"/>
      <c r="K48" s="260"/>
      <c r="L48" s="260"/>
    </row>
    <row r="49" spans="1:12" x14ac:dyDescent="0.3">
      <c r="A49" s="633" t="s">
        <v>379</v>
      </c>
      <c r="B49" s="633"/>
      <c r="C49" s="633"/>
      <c r="D49" s="633"/>
      <c r="E49" s="633"/>
      <c r="F49" s="633"/>
      <c r="G49" s="633"/>
      <c r="H49" s="633"/>
      <c r="I49" s="633"/>
      <c r="J49" s="633"/>
      <c r="K49" s="633"/>
      <c r="L49" s="633"/>
    </row>
    <row r="50" spans="1:12" ht="165.75" thickBot="1" x14ac:dyDescent="0.3">
      <c r="A50" s="261">
        <v>1</v>
      </c>
      <c r="B50" s="165" t="s">
        <v>670</v>
      </c>
      <c r="C50" s="32" t="s">
        <v>10</v>
      </c>
      <c r="D50" s="32">
        <v>10</v>
      </c>
      <c r="E50" s="33"/>
      <c r="F50" s="47"/>
      <c r="G50" s="47"/>
      <c r="H50" s="166"/>
      <c r="I50" s="167">
        <v>0.08</v>
      </c>
      <c r="J50" s="70">
        <f>H50*(1+I50)</f>
        <v>0</v>
      </c>
      <c r="K50" s="123">
        <f>D50*H50</f>
        <v>0</v>
      </c>
      <c r="L50" s="123">
        <f t="shared" ref="L50" si="18">K50*(1+I50)</f>
        <v>0</v>
      </c>
    </row>
    <row r="51" spans="1:12" s="52" customFormat="1" ht="29.25" customHeight="1" thickBot="1" x14ac:dyDescent="0.3">
      <c r="A51" s="93"/>
      <c r="B51" s="281" t="s">
        <v>380</v>
      </c>
      <c r="C51" s="117"/>
      <c r="D51" s="117"/>
      <c r="E51" s="117"/>
      <c r="F51" s="117"/>
      <c r="G51" s="117"/>
      <c r="H51" s="171"/>
      <c r="I51" s="172"/>
      <c r="J51" s="118"/>
      <c r="K51" s="56">
        <f>SUM(K50+K47+K41+K25+K19+K15+K10)</f>
        <v>0</v>
      </c>
      <c r="L51" s="56">
        <f>SUM(L50+L47+L41+L25+L19+L15+L10)</f>
        <v>0</v>
      </c>
    </row>
    <row r="54" spans="1:12" x14ac:dyDescent="0.25">
      <c r="I54" s="440" t="s">
        <v>716</v>
      </c>
    </row>
    <row r="57" spans="1:12" x14ac:dyDescent="0.25">
      <c r="B57" s="605" t="s">
        <v>792</v>
      </c>
      <c r="C57" s="605"/>
      <c r="D57" s="605"/>
      <c r="E57" s="605"/>
      <c r="F57" s="605"/>
      <c r="G57" s="605"/>
      <c r="H57" s="605"/>
      <c r="I57" s="605"/>
      <c r="J57" s="605"/>
      <c r="K57" s="605"/>
      <c r="L57" s="605"/>
    </row>
    <row r="58" spans="1:12" x14ac:dyDescent="0.25">
      <c r="B58" s="426" t="s">
        <v>713</v>
      </c>
      <c r="C58" s="427"/>
      <c r="D58" s="427"/>
      <c r="E58" s="427"/>
      <c r="F58" s="427"/>
      <c r="G58" s="427"/>
      <c r="H58" s="428"/>
      <c r="I58" s="429"/>
      <c r="J58" s="427"/>
      <c r="K58" s="427"/>
      <c r="L58" s="427"/>
    </row>
    <row r="59" spans="1:12" x14ac:dyDescent="0.25">
      <c r="B59" s="638" t="s">
        <v>101</v>
      </c>
      <c r="C59" s="638"/>
      <c r="D59" s="638"/>
      <c r="E59" s="638"/>
      <c r="F59" s="638"/>
      <c r="G59" s="638"/>
      <c r="H59" s="638"/>
      <c r="I59" s="638"/>
      <c r="J59" s="638"/>
      <c r="K59" s="638"/>
      <c r="L59" s="638"/>
    </row>
    <row r="60" spans="1:12" x14ac:dyDescent="0.25">
      <c r="B60" s="605" t="s">
        <v>394</v>
      </c>
      <c r="C60" s="605"/>
      <c r="D60" s="605"/>
      <c r="E60" s="605"/>
      <c r="F60" s="605"/>
      <c r="G60" s="605"/>
      <c r="H60" s="605"/>
      <c r="I60" s="605"/>
      <c r="J60" s="605"/>
      <c r="K60" s="605"/>
      <c r="L60" s="605"/>
    </row>
  </sheetData>
  <mergeCells count="18">
    <mergeCell ref="A3:L3"/>
    <mergeCell ref="A4:L4"/>
    <mergeCell ref="B59:L59"/>
    <mergeCell ref="B57:L57"/>
    <mergeCell ref="B60:L60"/>
    <mergeCell ref="A11:L11"/>
    <mergeCell ref="A12:L12"/>
    <mergeCell ref="A27:L27"/>
    <mergeCell ref="A26:L26"/>
    <mergeCell ref="A21:L21"/>
    <mergeCell ref="A25:J25"/>
    <mergeCell ref="H41:I41"/>
    <mergeCell ref="H47:I47"/>
    <mergeCell ref="A16:L16"/>
    <mergeCell ref="A20:L20"/>
    <mergeCell ref="A43:L43"/>
    <mergeCell ref="A42:L42"/>
    <mergeCell ref="A49:L49"/>
  </mergeCells>
  <phoneticPr fontId="24" type="noConversion"/>
  <pageMargins left="0.70866141732283472" right="0.70866141732283472" top="0.74803149606299213" bottom="0.74803149606299213" header="0.31496062992125984" footer="0.31496062992125984"/>
  <pageSetup paperSize="9" scale="61" fitToHeight="0" orientation="landscape" r:id="rId1"/>
  <headerFooter>
    <oddHeader>&amp;LSprawa nr: 129/2025&amp;C&amp;"-,Pogrubiony"FORMULARZ CENOWY&amp;R&amp;"Arial Black,Standardowy"Załącznik nr 2 do SWZ</oddHeader>
    <oddFooter>&amp;C&amp;9Strona &amp;P z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59999389629810485"/>
    <pageSetUpPr fitToPage="1"/>
  </sheetPr>
  <dimension ref="A1:L44"/>
  <sheetViews>
    <sheetView view="pageLayout" topLeftCell="A34" zoomScale="115" zoomScaleNormal="100" zoomScalePageLayoutView="115" workbookViewId="0">
      <selection activeCell="D35" sqref="D35"/>
    </sheetView>
  </sheetViews>
  <sheetFormatPr defaultRowHeight="16.5" x14ac:dyDescent="0.3"/>
  <cols>
    <col min="1" max="1" width="5.5703125" style="60" customWidth="1"/>
    <col min="2" max="2" width="79.42578125" style="60" customWidth="1"/>
    <col min="3" max="3" width="4.7109375" style="60" bestFit="1" customWidth="1"/>
    <col min="4" max="4" width="9.28515625" style="60" bestFit="1" customWidth="1"/>
    <col min="5" max="5" width="11.85546875" style="60" customWidth="1"/>
    <col min="6" max="7" width="8.28515625" style="60" customWidth="1"/>
    <col min="8" max="8" width="15.28515625" style="78" customWidth="1"/>
    <col min="9" max="9" width="9.28515625" style="133" bestFit="1" customWidth="1"/>
    <col min="10" max="10" width="9.7109375" style="60" bestFit="1" customWidth="1"/>
    <col min="11" max="11" width="14.5703125" style="60" customWidth="1"/>
    <col min="12" max="12" width="14.42578125" style="60" customWidth="1"/>
  </cols>
  <sheetData>
    <row r="1" spans="1:12" s="5" customFormat="1" ht="80.25" customHeight="1" x14ac:dyDescent="0.25">
      <c r="A1" s="20" t="s">
        <v>0</v>
      </c>
      <c r="B1" s="21" t="s">
        <v>1</v>
      </c>
      <c r="C1" s="177" t="s">
        <v>562</v>
      </c>
      <c r="D1" s="20" t="s">
        <v>538</v>
      </c>
      <c r="E1" s="424" t="s">
        <v>4</v>
      </c>
      <c r="F1" s="424" t="s">
        <v>531</v>
      </c>
      <c r="G1" s="424" t="s">
        <v>532</v>
      </c>
      <c r="H1" s="65" t="s">
        <v>5</v>
      </c>
      <c r="I1" s="66" t="s">
        <v>6</v>
      </c>
      <c r="J1" s="20" t="s">
        <v>7</v>
      </c>
      <c r="K1" s="22" t="s">
        <v>8</v>
      </c>
      <c r="L1" s="22" t="s">
        <v>9</v>
      </c>
    </row>
    <row r="2" spans="1:12" s="5" customFormat="1" x14ac:dyDescent="0.25">
      <c r="A2" s="20">
        <v>1</v>
      </c>
      <c r="B2" s="21">
        <v>2</v>
      </c>
      <c r="C2" s="177"/>
      <c r="D2" s="20">
        <v>3</v>
      </c>
      <c r="E2" s="424">
        <v>5</v>
      </c>
      <c r="F2" s="424"/>
      <c r="G2" s="424">
        <v>6</v>
      </c>
      <c r="H2" s="67">
        <v>7</v>
      </c>
      <c r="I2" s="68">
        <v>8</v>
      </c>
      <c r="J2" s="20">
        <v>9</v>
      </c>
      <c r="K2" s="22">
        <v>10</v>
      </c>
      <c r="L2" s="22">
        <v>11</v>
      </c>
    </row>
    <row r="3" spans="1:12" x14ac:dyDescent="0.25">
      <c r="A3" s="612" t="s">
        <v>600</v>
      </c>
      <c r="B3" s="612"/>
      <c r="C3" s="612"/>
      <c r="D3" s="612"/>
      <c r="E3" s="612"/>
      <c r="F3" s="612"/>
      <c r="G3" s="612"/>
      <c r="H3" s="612"/>
      <c r="I3" s="612"/>
      <c r="J3" s="612"/>
      <c r="K3" s="612"/>
      <c r="L3" s="612"/>
    </row>
    <row r="4" spans="1:12" ht="115.5" x14ac:dyDescent="0.3">
      <c r="A4" s="125">
        <v>1</v>
      </c>
      <c r="B4" s="45" t="s">
        <v>395</v>
      </c>
      <c r="C4" s="177" t="s">
        <v>92</v>
      </c>
      <c r="D4" s="177">
        <v>30</v>
      </c>
      <c r="E4" s="58"/>
      <c r="F4" s="58"/>
      <c r="G4" s="58"/>
      <c r="H4" s="76"/>
      <c r="I4" s="59">
        <v>0.08</v>
      </c>
      <c r="J4" s="70">
        <f>H4*(1+I4)</f>
        <v>0</v>
      </c>
      <c r="K4" s="73">
        <f t="shared" ref="K4:K37" si="0">D4*H4</f>
        <v>0</v>
      </c>
      <c r="L4" s="73">
        <f>K4*(1+I4)</f>
        <v>0</v>
      </c>
    </row>
    <row r="5" spans="1:12" ht="96.75" customHeight="1" x14ac:dyDescent="0.3">
      <c r="A5" s="125">
        <v>2</v>
      </c>
      <c r="B5" s="45" t="s">
        <v>396</v>
      </c>
      <c r="C5" s="177" t="s">
        <v>92</v>
      </c>
      <c r="D5" s="177">
        <v>10</v>
      </c>
      <c r="E5" s="58"/>
      <c r="F5" s="58"/>
      <c r="G5" s="58"/>
      <c r="H5" s="76"/>
      <c r="I5" s="59">
        <v>0.08</v>
      </c>
      <c r="J5" s="70">
        <f t="shared" ref="J5:J37" si="1">H5*(1+I5)</f>
        <v>0</v>
      </c>
      <c r="K5" s="73">
        <f t="shared" si="0"/>
        <v>0</v>
      </c>
      <c r="L5" s="73">
        <f t="shared" ref="L5:L36" si="2">K5*(1+I5)</f>
        <v>0</v>
      </c>
    </row>
    <row r="6" spans="1:12" x14ac:dyDescent="0.3">
      <c r="A6" s="125">
        <v>3</v>
      </c>
      <c r="B6" s="45" t="s">
        <v>397</v>
      </c>
      <c r="C6" s="177" t="s">
        <v>92</v>
      </c>
      <c r="D6" s="177">
        <v>250</v>
      </c>
      <c r="E6" s="58"/>
      <c r="F6" s="58"/>
      <c r="G6" s="58"/>
      <c r="H6" s="76"/>
      <c r="I6" s="59">
        <v>0.08</v>
      </c>
      <c r="J6" s="70">
        <f t="shared" si="1"/>
        <v>0</v>
      </c>
      <c r="K6" s="73">
        <f t="shared" si="0"/>
        <v>0</v>
      </c>
      <c r="L6" s="73">
        <f t="shared" si="2"/>
        <v>0</v>
      </c>
    </row>
    <row r="7" spans="1:12" x14ac:dyDescent="0.3">
      <c r="A7" s="125">
        <v>4</v>
      </c>
      <c r="B7" s="45" t="s">
        <v>398</v>
      </c>
      <c r="C7" s="177" t="s">
        <v>92</v>
      </c>
      <c r="D7" s="177">
        <v>50</v>
      </c>
      <c r="E7" s="58"/>
      <c r="F7" s="58"/>
      <c r="G7" s="58"/>
      <c r="H7" s="76"/>
      <c r="I7" s="59">
        <v>0.08</v>
      </c>
      <c r="J7" s="70">
        <f t="shared" si="1"/>
        <v>0</v>
      </c>
      <c r="K7" s="73">
        <f t="shared" si="0"/>
        <v>0</v>
      </c>
      <c r="L7" s="73">
        <f t="shared" si="2"/>
        <v>0</v>
      </c>
    </row>
    <row r="8" spans="1:12" ht="37.15" customHeight="1" x14ac:dyDescent="0.3">
      <c r="A8" s="125">
        <v>5</v>
      </c>
      <c r="B8" s="45" t="s">
        <v>399</v>
      </c>
      <c r="C8" s="177" t="s">
        <v>92</v>
      </c>
      <c r="D8" s="177">
        <v>30</v>
      </c>
      <c r="E8" s="58"/>
      <c r="F8" s="58"/>
      <c r="G8" s="58"/>
      <c r="H8" s="76"/>
      <c r="I8" s="59">
        <v>0.08</v>
      </c>
      <c r="J8" s="70">
        <f t="shared" si="1"/>
        <v>0</v>
      </c>
      <c r="K8" s="73">
        <f t="shared" si="0"/>
        <v>0</v>
      </c>
      <c r="L8" s="73">
        <f t="shared" si="2"/>
        <v>0</v>
      </c>
    </row>
    <row r="9" spans="1:12" ht="33" x14ac:dyDescent="0.3">
      <c r="A9" s="125">
        <v>6</v>
      </c>
      <c r="B9" s="45" t="s">
        <v>400</v>
      </c>
      <c r="C9" s="177" t="s">
        <v>92</v>
      </c>
      <c r="D9" s="177">
        <v>10</v>
      </c>
      <c r="E9" s="58"/>
      <c r="F9" s="58"/>
      <c r="G9" s="58"/>
      <c r="H9" s="76"/>
      <c r="I9" s="59">
        <v>0.08</v>
      </c>
      <c r="J9" s="70">
        <f t="shared" si="1"/>
        <v>0</v>
      </c>
      <c r="K9" s="73">
        <f t="shared" si="0"/>
        <v>0</v>
      </c>
      <c r="L9" s="73">
        <f t="shared" si="2"/>
        <v>0</v>
      </c>
    </row>
    <row r="10" spans="1:12" ht="33" x14ac:dyDescent="0.3">
      <c r="A10" s="125">
        <v>7</v>
      </c>
      <c r="B10" s="45" t="s">
        <v>401</v>
      </c>
      <c r="C10" s="177" t="s">
        <v>92</v>
      </c>
      <c r="D10" s="177">
        <v>10</v>
      </c>
      <c r="E10" s="58"/>
      <c r="F10" s="58"/>
      <c r="G10" s="58"/>
      <c r="H10" s="76"/>
      <c r="I10" s="59">
        <v>0.08</v>
      </c>
      <c r="J10" s="70">
        <f t="shared" si="1"/>
        <v>0</v>
      </c>
      <c r="K10" s="73">
        <f t="shared" si="0"/>
        <v>0</v>
      </c>
      <c r="L10" s="73">
        <f t="shared" si="2"/>
        <v>0</v>
      </c>
    </row>
    <row r="11" spans="1:12" ht="98.25" customHeight="1" x14ac:dyDescent="0.3">
      <c r="A11" s="125">
        <v>8</v>
      </c>
      <c r="B11" s="45" t="s">
        <v>402</v>
      </c>
      <c r="C11" s="177" t="s">
        <v>92</v>
      </c>
      <c r="D11" s="177">
        <v>100</v>
      </c>
      <c r="E11" s="58"/>
      <c r="F11" s="58"/>
      <c r="G11" s="58"/>
      <c r="H11" s="76"/>
      <c r="I11" s="59">
        <v>0.08</v>
      </c>
      <c r="J11" s="70">
        <f t="shared" si="1"/>
        <v>0</v>
      </c>
      <c r="K11" s="73">
        <f t="shared" si="0"/>
        <v>0</v>
      </c>
      <c r="L11" s="73">
        <f t="shared" si="2"/>
        <v>0</v>
      </c>
    </row>
    <row r="12" spans="1:12" ht="111" customHeight="1" x14ac:dyDescent="0.3">
      <c r="A12" s="125">
        <v>9</v>
      </c>
      <c r="B12" s="45" t="s">
        <v>403</v>
      </c>
      <c r="C12" s="177" t="s">
        <v>92</v>
      </c>
      <c r="D12" s="177">
        <v>10</v>
      </c>
      <c r="E12" s="58"/>
      <c r="F12" s="58"/>
      <c r="G12" s="58"/>
      <c r="H12" s="76"/>
      <c r="I12" s="59">
        <v>0.08</v>
      </c>
      <c r="J12" s="70">
        <f t="shared" si="1"/>
        <v>0</v>
      </c>
      <c r="K12" s="73">
        <f t="shared" si="0"/>
        <v>0</v>
      </c>
      <c r="L12" s="73">
        <f t="shared" si="2"/>
        <v>0</v>
      </c>
    </row>
    <row r="13" spans="1:12" ht="25.15" customHeight="1" x14ac:dyDescent="0.3">
      <c r="A13" s="125">
        <v>10</v>
      </c>
      <c r="B13" s="45" t="s">
        <v>404</v>
      </c>
      <c r="C13" s="177" t="s">
        <v>92</v>
      </c>
      <c r="D13" s="177">
        <v>40</v>
      </c>
      <c r="E13" s="58"/>
      <c r="F13" s="58"/>
      <c r="G13" s="58"/>
      <c r="H13" s="76"/>
      <c r="I13" s="59">
        <v>0.08</v>
      </c>
      <c r="J13" s="70">
        <f t="shared" si="1"/>
        <v>0</v>
      </c>
      <c r="K13" s="73">
        <f t="shared" si="0"/>
        <v>0</v>
      </c>
      <c r="L13" s="73">
        <f t="shared" si="2"/>
        <v>0</v>
      </c>
    </row>
    <row r="14" spans="1:12" ht="21.6" customHeight="1" x14ac:dyDescent="0.3">
      <c r="A14" s="125">
        <v>11</v>
      </c>
      <c r="B14" s="45" t="s">
        <v>405</v>
      </c>
      <c r="C14" s="177" t="s">
        <v>92</v>
      </c>
      <c r="D14" s="177">
        <v>60</v>
      </c>
      <c r="E14" s="58"/>
      <c r="F14" s="58"/>
      <c r="G14" s="58"/>
      <c r="H14" s="76"/>
      <c r="I14" s="59">
        <v>0.08</v>
      </c>
      <c r="J14" s="70">
        <f t="shared" si="1"/>
        <v>0</v>
      </c>
      <c r="K14" s="73">
        <f t="shared" si="0"/>
        <v>0</v>
      </c>
      <c r="L14" s="73">
        <f t="shared" si="2"/>
        <v>0</v>
      </c>
    </row>
    <row r="15" spans="1:12" ht="32.25" customHeight="1" x14ac:dyDescent="0.3">
      <c r="A15" s="125">
        <v>12</v>
      </c>
      <c r="B15" s="45" t="s">
        <v>406</v>
      </c>
      <c r="C15" s="177" t="s">
        <v>92</v>
      </c>
      <c r="D15" s="177">
        <v>80</v>
      </c>
      <c r="E15" s="58"/>
      <c r="F15" s="58"/>
      <c r="G15" s="58"/>
      <c r="H15" s="76"/>
      <c r="I15" s="59">
        <v>0.08</v>
      </c>
      <c r="J15" s="70">
        <f t="shared" si="1"/>
        <v>0</v>
      </c>
      <c r="K15" s="73">
        <f t="shared" si="0"/>
        <v>0</v>
      </c>
      <c r="L15" s="73">
        <f t="shared" si="2"/>
        <v>0</v>
      </c>
    </row>
    <row r="16" spans="1:12" ht="29.25" customHeight="1" x14ac:dyDescent="0.3">
      <c r="A16" s="125">
        <v>13</v>
      </c>
      <c r="B16" s="45" t="s">
        <v>407</v>
      </c>
      <c r="C16" s="177" t="s">
        <v>92</v>
      </c>
      <c r="D16" s="177">
        <v>10</v>
      </c>
      <c r="E16" s="58"/>
      <c r="F16" s="58"/>
      <c r="G16" s="58"/>
      <c r="H16" s="76"/>
      <c r="I16" s="59">
        <v>0.08</v>
      </c>
      <c r="J16" s="70">
        <f t="shared" si="1"/>
        <v>0</v>
      </c>
      <c r="K16" s="73">
        <f t="shared" si="0"/>
        <v>0</v>
      </c>
      <c r="L16" s="73">
        <f t="shared" si="2"/>
        <v>0</v>
      </c>
    </row>
    <row r="17" spans="1:12" ht="26.25" customHeight="1" x14ac:dyDescent="0.3">
      <c r="A17" s="125">
        <v>14</v>
      </c>
      <c r="B17" s="45" t="s">
        <v>408</v>
      </c>
      <c r="C17" s="177" t="s">
        <v>92</v>
      </c>
      <c r="D17" s="177">
        <v>20</v>
      </c>
      <c r="E17" s="58"/>
      <c r="F17" s="58"/>
      <c r="G17" s="58"/>
      <c r="H17" s="76"/>
      <c r="I17" s="59">
        <v>0.08</v>
      </c>
      <c r="J17" s="70">
        <f t="shared" si="1"/>
        <v>0</v>
      </c>
      <c r="K17" s="73">
        <f t="shared" si="0"/>
        <v>0</v>
      </c>
      <c r="L17" s="73">
        <f t="shared" si="2"/>
        <v>0</v>
      </c>
    </row>
    <row r="18" spans="1:12" ht="82.5" x14ac:dyDescent="0.3">
      <c r="A18" s="125">
        <v>15</v>
      </c>
      <c r="B18" s="45" t="s">
        <v>409</v>
      </c>
      <c r="C18" s="177" t="s">
        <v>92</v>
      </c>
      <c r="D18" s="177">
        <v>15</v>
      </c>
      <c r="E18" s="58"/>
      <c r="F18" s="58"/>
      <c r="G18" s="58"/>
      <c r="H18" s="76"/>
      <c r="I18" s="59">
        <v>0.08</v>
      </c>
      <c r="J18" s="70">
        <f t="shared" si="1"/>
        <v>0</v>
      </c>
      <c r="K18" s="73">
        <f t="shared" si="0"/>
        <v>0</v>
      </c>
      <c r="L18" s="73">
        <f t="shared" si="2"/>
        <v>0</v>
      </c>
    </row>
    <row r="19" spans="1:12" ht="94.15" hidden="1" customHeight="1" x14ac:dyDescent="0.3">
      <c r="A19" s="125">
        <v>16</v>
      </c>
      <c r="B19" s="45" t="s">
        <v>410</v>
      </c>
      <c r="C19" s="177" t="s">
        <v>92</v>
      </c>
      <c r="D19" s="177">
        <v>30</v>
      </c>
      <c r="E19" s="58"/>
      <c r="F19" s="58"/>
      <c r="G19" s="58"/>
      <c r="H19" s="76"/>
      <c r="I19" s="59">
        <v>0.08</v>
      </c>
      <c r="J19" s="70">
        <f t="shared" si="1"/>
        <v>0</v>
      </c>
      <c r="K19" s="73">
        <f t="shared" si="0"/>
        <v>0</v>
      </c>
      <c r="L19" s="73">
        <f t="shared" si="2"/>
        <v>0</v>
      </c>
    </row>
    <row r="20" spans="1:12" ht="33" hidden="1" x14ac:dyDescent="0.3">
      <c r="A20" s="125">
        <v>17</v>
      </c>
      <c r="B20" s="45" t="s">
        <v>411</v>
      </c>
      <c r="C20" s="177" t="s">
        <v>92</v>
      </c>
      <c r="D20" s="177">
        <v>120</v>
      </c>
      <c r="E20" s="58"/>
      <c r="F20" s="58"/>
      <c r="G20" s="58"/>
      <c r="H20" s="76"/>
      <c r="I20" s="59">
        <v>0.08</v>
      </c>
      <c r="J20" s="70">
        <f t="shared" si="1"/>
        <v>0</v>
      </c>
      <c r="K20" s="73">
        <f t="shared" si="0"/>
        <v>0</v>
      </c>
      <c r="L20" s="73">
        <f t="shared" si="2"/>
        <v>0</v>
      </c>
    </row>
    <row r="21" spans="1:12" ht="30" customHeight="1" x14ac:dyDescent="0.3">
      <c r="A21" s="125">
        <v>18</v>
      </c>
      <c r="B21" s="45" t="s">
        <v>412</v>
      </c>
      <c r="C21" s="177" t="s">
        <v>92</v>
      </c>
      <c r="D21" s="177">
        <v>30</v>
      </c>
      <c r="E21" s="58"/>
      <c r="F21" s="58"/>
      <c r="G21" s="58"/>
      <c r="H21" s="175"/>
      <c r="I21" s="176">
        <v>0.08</v>
      </c>
      <c r="J21" s="70">
        <f t="shared" si="1"/>
        <v>0</v>
      </c>
      <c r="K21" s="73">
        <f t="shared" si="0"/>
        <v>0</v>
      </c>
      <c r="L21" s="73">
        <f t="shared" si="2"/>
        <v>0</v>
      </c>
    </row>
    <row r="22" spans="1:12" ht="78" customHeight="1" x14ac:dyDescent="0.3">
      <c r="A22" s="125">
        <v>19</v>
      </c>
      <c r="B22" s="45" t="s">
        <v>413</v>
      </c>
      <c r="C22" s="177" t="s">
        <v>92</v>
      </c>
      <c r="D22" s="177">
        <v>15</v>
      </c>
      <c r="E22" s="58"/>
      <c r="F22" s="58"/>
      <c r="G22" s="58"/>
      <c r="H22" s="76"/>
      <c r="I22" s="59">
        <v>0.08</v>
      </c>
      <c r="J22" s="70">
        <f t="shared" si="1"/>
        <v>0</v>
      </c>
      <c r="K22" s="73">
        <f t="shared" si="0"/>
        <v>0</v>
      </c>
      <c r="L22" s="73">
        <f t="shared" si="2"/>
        <v>0</v>
      </c>
    </row>
    <row r="23" spans="1:12" ht="99" customHeight="1" x14ac:dyDescent="0.3">
      <c r="A23" s="125">
        <v>20</v>
      </c>
      <c r="B23" s="45" t="s">
        <v>414</v>
      </c>
      <c r="C23" s="177" t="s">
        <v>92</v>
      </c>
      <c r="D23" s="177">
        <v>15</v>
      </c>
      <c r="E23" s="58"/>
      <c r="F23" s="58"/>
      <c r="G23" s="58"/>
      <c r="H23" s="76"/>
      <c r="I23" s="59">
        <v>0.08</v>
      </c>
      <c r="J23" s="70">
        <f t="shared" si="1"/>
        <v>0</v>
      </c>
      <c r="K23" s="73">
        <f t="shared" si="0"/>
        <v>0</v>
      </c>
      <c r="L23" s="73">
        <f t="shared" si="2"/>
        <v>0</v>
      </c>
    </row>
    <row r="24" spans="1:12" x14ac:dyDescent="0.3">
      <c r="A24" s="125">
        <v>21</v>
      </c>
      <c r="B24" s="45" t="s">
        <v>415</v>
      </c>
      <c r="C24" s="177" t="s">
        <v>92</v>
      </c>
      <c r="D24" s="177">
        <v>30</v>
      </c>
      <c r="E24" s="58"/>
      <c r="F24" s="58"/>
      <c r="G24" s="58"/>
      <c r="H24" s="76"/>
      <c r="I24" s="59">
        <v>0.08</v>
      </c>
      <c r="J24" s="70">
        <f t="shared" si="1"/>
        <v>0</v>
      </c>
      <c r="K24" s="73">
        <f t="shared" si="0"/>
        <v>0</v>
      </c>
      <c r="L24" s="73">
        <f t="shared" si="2"/>
        <v>0</v>
      </c>
    </row>
    <row r="25" spans="1:12" ht="33" x14ac:dyDescent="0.3">
      <c r="A25" s="125">
        <v>22</v>
      </c>
      <c r="B25" s="45" t="s">
        <v>416</v>
      </c>
      <c r="C25" s="177" t="s">
        <v>92</v>
      </c>
      <c r="D25" s="177">
        <v>10</v>
      </c>
      <c r="E25" s="58"/>
      <c r="F25" s="58"/>
      <c r="G25" s="58"/>
      <c r="H25" s="76"/>
      <c r="I25" s="59">
        <v>0.08</v>
      </c>
      <c r="J25" s="70">
        <f t="shared" si="1"/>
        <v>0</v>
      </c>
      <c r="K25" s="73">
        <f t="shared" si="0"/>
        <v>0</v>
      </c>
      <c r="L25" s="73">
        <f t="shared" si="2"/>
        <v>0</v>
      </c>
    </row>
    <row r="26" spans="1:12" ht="82.5" x14ac:dyDescent="0.3">
      <c r="A26" s="125">
        <v>23</v>
      </c>
      <c r="B26" s="262" t="s">
        <v>646</v>
      </c>
      <c r="C26" s="177" t="s">
        <v>92</v>
      </c>
      <c r="D26" s="177">
        <v>20</v>
      </c>
      <c r="E26" s="58"/>
      <c r="F26" s="58"/>
      <c r="G26" s="58"/>
      <c r="H26" s="76"/>
      <c r="I26" s="59">
        <v>0.08</v>
      </c>
      <c r="J26" s="70">
        <f t="shared" si="1"/>
        <v>0</v>
      </c>
      <c r="K26" s="73">
        <f t="shared" si="0"/>
        <v>0</v>
      </c>
      <c r="L26" s="73">
        <f t="shared" si="2"/>
        <v>0</v>
      </c>
    </row>
    <row r="27" spans="1:12" x14ac:dyDescent="0.3">
      <c r="A27" s="125">
        <v>24</v>
      </c>
      <c r="B27" s="262" t="s">
        <v>417</v>
      </c>
      <c r="C27" s="177" t="s">
        <v>92</v>
      </c>
      <c r="D27" s="177">
        <v>4</v>
      </c>
      <c r="E27" s="58"/>
      <c r="F27" s="58"/>
      <c r="G27" s="58"/>
      <c r="H27" s="76"/>
      <c r="I27" s="59">
        <v>0.08</v>
      </c>
      <c r="J27" s="70">
        <f t="shared" si="1"/>
        <v>0</v>
      </c>
      <c r="K27" s="73">
        <f t="shared" si="0"/>
        <v>0</v>
      </c>
      <c r="L27" s="73">
        <f t="shared" si="2"/>
        <v>0</v>
      </c>
    </row>
    <row r="28" spans="1:12" ht="20.45" customHeight="1" x14ac:dyDescent="0.3">
      <c r="A28" s="125">
        <v>25</v>
      </c>
      <c r="B28" s="262" t="s">
        <v>418</v>
      </c>
      <c r="C28" s="177" t="s">
        <v>92</v>
      </c>
      <c r="D28" s="177">
        <v>2</v>
      </c>
      <c r="E28" s="58"/>
      <c r="F28" s="58"/>
      <c r="G28" s="58"/>
      <c r="H28" s="76"/>
      <c r="I28" s="59">
        <v>0.08</v>
      </c>
      <c r="J28" s="70">
        <f t="shared" si="1"/>
        <v>0</v>
      </c>
      <c r="K28" s="73">
        <f t="shared" si="0"/>
        <v>0</v>
      </c>
      <c r="L28" s="73">
        <f t="shared" si="2"/>
        <v>0</v>
      </c>
    </row>
    <row r="29" spans="1:12" x14ac:dyDescent="0.3">
      <c r="A29" s="125">
        <v>26</v>
      </c>
      <c r="B29" s="263" t="s">
        <v>419</v>
      </c>
      <c r="C29" s="177" t="s">
        <v>92</v>
      </c>
      <c r="D29" s="178">
        <v>4</v>
      </c>
      <c r="E29" s="58"/>
      <c r="F29" s="58"/>
      <c r="G29" s="58"/>
      <c r="H29" s="76"/>
      <c r="I29" s="59">
        <v>0.08</v>
      </c>
      <c r="J29" s="70">
        <f t="shared" si="1"/>
        <v>0</v>
      </c>
      <c r="K29" s="73">
        <f t="shared" si="0"/>
        <v>0</v>
      </c>
      <c r="L29" s="73">
        <f t="shared" si="2"/>
        <v>0</v>
      </c>
    </row>
    <row r="30" spans="1:12" ht="49.5" x14ac:dyDescent="0.3">
      <c r="A30" s="125">
        <v>27</v>
      </c>
      <c r="B30" s="129" t="s">
        <v>420</v>
      </c>
      <c r="C30" s="177" t="s">
        <v>92</v>
      </c>
      <c r="D30" s="177">
        <v>5</v>
      </c>
      <c r="E30" s="58"/>
      <c r="F30" s="58"/>
      <c r="G30" s="58"/>
      <c r="H30" s="76"/>
      <c r="I30" s="59">
        <v>0.08</v>
      </c>
      <c r="J30" s="70">
        <f t="shared" si="1"/>
        <v>0</v>
      </c>
      <c r="K30" s="73">
        <f t="shared" si="0"/>
        <v>0</v>
      </c>
      <c r="L30" s="73">
        <f t="shared" si="2"/>
        <v>0</v>
      </c>
    </row>
    <row r="31" spans="1:12" ht="24.6" customHeight="1" x14ac:dyDescent="0.3">
      <c r="A31" s="125">
        <v>28</v>
      </c>
      <c r="B31" s="129" t="s">
        <v>421</v>
      </c>
      <c r="C31" s="177" t="s">
        <v>92</v>
      </c>
      <c r="D31" s="177">
        <v>10</v>
      </c>
      <c r="E31" s="58"/>
      <c r="F31" s="58"/>
      <c r="G31" s="58"/>
      <c r="H31" s="76"/>
      <c r="I31" s="59">
        <v>0.08</v>
      </c>
      <c r="J31" s="70">
        <f t="shared" si="1"/>
        <v>0</v>
      </c>
      <c r="K31" s="73">
        <f t="shared" si="0"/>
        <v>0</v>
      </c>
      <c r="L31" s="73">
        <f t="shared" si="2"/>
        <v>0</v>
      </c>
    </row>
    <row r="32" spans="1:12" ht="22.15" customHeight="1" x14ac:dyDescent="0.3">
      <c r="A32" s="125">
        <v>29</v>
      </c>
      <c r="B32" s="129" t="s">
        <v>422</v>
      </c>
      <c r="C32" s="177" t="s">
        <v>92</v>
      </c>
      <c r="D32" s="177">
        <v>5</v>
      </c>
      <c r="E32" s="58"/>
      <c r="F32" s="58"/>
      <c r="G32" s="58"/>
      <c r="H32" s="76"/>
      <c r="I32" s="59">
        <v>0.08</v>
      </c>
      <c r="J32" s="70">
        <f t="shared" si="1"/>
        <v>0</v>
      </c>
      <c r="K32" s="73">
        <f t="shared" si="0"/>
        <v>0</v>
      </c>
      <c r="L32" s="73">
        <f t="shared" si="2"/>
        <v>0</v>
      </c>
    </row>
    <row r="33" spans="1:12" ht="28.9" customHeight="1" x14ac:dyDescent="0.3">
      <c r="A33" s="125">
        <v>30</v>
      </c>
      <c r="B33" s="129" t="s">
        <v>423</v>
      </c>
      <c r="C33" s="177" t="s">
        <v>92</v>
      </c>
      <c r="D33" s="177">
        <v>5</v>
      </c>
      <c r="E33" s="58"/>
      <c r="F33" s="58"/>
      <c r="G33" s="58"/>
      <c r="H33" s="76"/>
      <c r="I33" s="59">
        <v>0.08</v>
      </c>
      <c r="J33" s="70">
        <f t="shared" si="1"/>
        <v>0</v>
      </c>
      <c r="K33" s="73">
        <f t="shared" si="0"/>
        <v>0</v>
      </c>
      <c r="L33" s="73">
        <f t="shared" si="2"/>
        <v>0</v>
      </c>
    </row>
    <row r="34" spans="1:12" ht="57.75" customHeight="1" x14ac:dyDescent="0.3">
      <c r="A34" s="125">
        <v>31</v>
      </c>
      <c r="B34" s="45" t="s">
        <v>424</v>
      </c>
      <c r="C34" s="177" t="s">
        <v>92</v>
      </c>
      <c r="D34" s="177">
        <v>2</v>
      </c>
      <c r="E34" s="58"/>
      <c r="F34" s="58"/>
      <c r="G34" s="58"/>
      <c r="H34" s="76"/>
      <c r="I34" s="59">
        <v>0.08</v>
      </c>
      <c r="J34" s="70">
        <f t="shared" si="1"/>
        <v>0</v>
      </c>
      <c r="K34" s="73">
        <f t="shared" si="0"/>
        <v>0</v>
      </c>
      <c r="L34" s="73">
        <f t="shared" si="2"/>
        <v>0</v>
      </c>
    </row>
    <row r="35" spans="1:12" ht="46.9" customHeight="1" x14ac:dyDescent="0.3">
      <c r="A35" s="125">
        <v>32</v>
      </c>
      <c r="B35" s="45" t="s">
        <v>425</v>
      </c>
      <c r="C35" s="177" t="s">
        <v>92</v>
      </c>
      <c r="D35" s="177">
        <v>10</v>
      </c>
      <c r="E35" s="58"/>
      <c r="F35" s="58"/>
      <c r="G35" s="58"/>
      <c r="H35" s="76"/>
      <c r="I35" s="59">
        <v>0.08</v>
      </c>
      <c r="J35" s="70">
        <f t="shared" si="1"/>
        <v>0</v>
      </c>
      <c r="K35" s="73">
        <f t="shared" si="0"/>
        <v>0</v>
      </c>
      <c r="L35" s="73">
        <f t="shared" si="2"/>
        <v>0</v>
      </c>
    </row>
    <row r="36" spans="1:12" ht="25.15" customHeight="1" x14ac:dyDescent="0.3">
      <c r="A36" s="125">
        <v>33</v>
      </c>
      <c r="B36" s="129" t="s">
        <v>426</v>
      </c>
      <c r="C36" s="177" t="s">
        <v>92</v>
      </c>
      <c r="D36" s="177">
        <v>20</v>
      </c>
      <c r="E36" s="58"/>
      <c r="F36" s="58"/>
      <c r="G36" s="58"/>
      <c r="H36" s="76"/>
      <c r="I36" s="59">
        <v>0.08</v>
      </c>
      <c r="J36" s="70">
        <f t="shared" si="1"/>
        <v>0</v>
      </c>
      <c r="K36" s="73">
        <f t="shared" si="0"/>
        <v>0</v>
      </c>
      <c r="L36" s="73">
        <f t="shared" si="2"/>
        <v>0</v>
      </c>
    </row>
    <row r="37" spans="1:12" ht="22.9" customHeight="1" thickBot="1" x14ac:dyDescent="0.35">
      <c r="A37" s="125">
        <v>34</v>
      </c>
      <c r="B37" s="129" t="s">
        <v>427</v>
      </c>
      <c r="C37" s="177" t="s">
        <v>92</v>
      </c>
      <c r="D37" s="177">
        <v>20</v>
      </c>
      <c r="E37" s="58"/>
      <c r="F37" s="58"/>
      <c r="G37" s="58"/>
      <c r="H37" s="76"/>
      <c r="I37" s="59">
        <v>0.08</v>
      </c>
      <c r="J37" s="70">
        <f t="shared" si="1"/>
        <v>0</v>
      </c>
      <c r="K37" s="179">
        <f t="shared" si="0"/>
        <v>0</v>
      </c>
      <c r="L37" s="179">
        <f>K37*(1+I37)</f>
        <v>0</v>
      </c>
    </row>
    <row r="38" spans="1:12" ht="28.5" customHeight="1" thickBot="1" x14ac:dyDescent="0.35">
      <c r="A38" s="443"/>
      <c r="B38" s="180"/>
      <c r="C38" s="134"/>
      <c r="D38" s="181" t="s">
        <v>455</v>
      </c>
      <c r="E38" s="182"/>
      <c r="F38" s="182"/>
      <c r="G38" s="182"/>
      <c r="H38" s="183"/>
      <c r="I38" s="184"/>
      <c r="J38" s="185"/>
      <c r="K38" s="51">
        <f>SUM(K4:K37)</f>
        <v>0</v>
      </c>
      <c r="L38" s="186">
        <f>SUM(L4:L37)</f>
        <v>0</v>
      </c>
    </row>
    <row r="40" spans="1:12" x14ac:dyDescent="0.3">
      <c r="C40" s="5"/>
      <c r="J40" s="439" t="s">
        <v>715</v>
      </c>
    </row>
    <row r="41" spans="1:12" x14ac:dyDescent="0.3">
      <c r="C41" s="5"/>
    </row>
    <row r="42" spans="1:12" x14ac:dyDescent="0.3">
      <c r="B42" s="605" t="s">
        <v>344</v>
      </c>
      <c r="C42" s="605"/>
      <c r="D42" s="605"/>
      <c r="E42" s="605"/>
      <c r="F42" s="605"/>
      <c r="G42" s="605"/>
      <c r="H42" s="605"/>
      <c r="I42" s="605"/>
      <c r="J42" s="605"/>
      <c r="K42" s="10"/>
      <c r="L42" s="10"/>
    </row>
    <row r="43" spans="1:12" x14ac:dyDescent="0.3">
      <c r="B43" s="605" t="s">
        <v>101</v>
      </c>
      <c r="C43" s="605"/>
      <c r="D43" s="605"/>
      <c r="E43" s="605"/>
      <c r="F43" s="605"/>
      <c r="G43" s="605"/>
      <c r="H43" s="605"/>
      <c r="I43" s="605"/>
      <c r="J43" s="605"/>
    </row>
    <row r="44" spans="1:12" x14ac:dyDescent="0.3">
      <c r="B44" s="605" t="s">
        <v>325</v>
      </c>
      <c r="C44" s="605"/>
      <c r="D44" s="605"/>
      <c r="E44" s="605"/>
      <c r="F44" s="605"/>
      <c r="G44" s="605"/>
      <c r="H44" s="605"/>
      <c r="I44" s="441"/>
      <c r="J44" s="442"/>
    </row>
  </sheetData>
  <mergeCells count="4">
    <mergeCell ref="A3:L3"/>
    <mergeCell ref="B43:J43"/>
    <mergeCell ref="B44:H44"/>
    <mergeCell ref="B42:J42"/>
  </mergeCells>
  <phoneticPr fontId="24" type="noConversion"/>
  <pageMargins left="0.7" right="0.7" top="0.75" bottom="0.75" header="0.3" footer="0.3"/>
  <pageSetup paperSize="9" scale="68" fitToHeight="0" orientation="landscape" verticalDpi="0" r:id="rId1"/>
  <headerFooter>
    <oddHeader>&amp;LSprawa nr:  129/2025&amp;CFORMULARZ CENOWY&amp;R&amp;"Arial Black,Standardowy"Załącznik nr 2 do SWZ</oddHeader>
    <oddFooter>&amp;C&amp;9Strona &amp;P z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3">
    <tabColor theme="5"/>
    <pageSetUpPr fitToPage="1"/>
  </sheetPr>
  <dimension ref="A1:L151"/>
  <sheetViews>
    <sheetView view="pageLayout" topLeftCell="A142" zoomScale="85" zoomScaleNormal="100" zoomScaleSheetLayoutView="89" zoomScalePageLayoutView="85" workbookViewId="0">
      <selection activeCell="C63" sqref="C63"/>
    </sheetView>
  </sheetViews>
  <sheetFormatPr defaultColWidth="9.140625" defaultRowHeight="16.5" x14ac:dyDescent="0.25"/>
  <cols>
    <col min="1" max="1" width="4.7109375" style="6" customWidth="1"/>
    <col min="2" max="2" width="4.28515625" style="5" customWidth="1"/>
    <col min="3" max="3" width="95" style="5" customWidth="1"/>
    <col min="4" max="4" width="6.140625" style="5" customWidth="1"/>
    <col min="5" max="5" width="7" style="6" customWidth="1"/>
    <col min="6" max="6" width="9" style="6" customWidth="1"/>
    <col min="7" max="7" width="8" style="5" customWidth="1"/>
    <col min="8" max="8" width="9.7109375" style="6" customWidth="1"/>
    <col min="9" max="9" width="5.140625" style="5" bestFit="1" customWidth="1"/>
    <col min="10" max="10" width="10.140625" style="6" customWidth="1"/>
    <col min="11" max="11" width="13.5703125" style="6" customWidth="1"/>
    <col min="12" max="12" width="13.140625" style="6" customWidth="1"/>
    <col min="13" max="16384" width="9.140625" style="7"/>
  </cols>
  <sheetData>
    <row r="1" spans="1:12" s="1" customFormat="1" ht="63" customHeight="1" x14ac:dyDescent="0.25">
      <c r="A1" s="20" t="s">
        <v>0</v>
      </c>
      <c r="B1" s="20"/>
      <c r="C1" s="20" t="s">
        <v>1</v>
      </c>
      <c r="D1" s="20" t="s">
        <v>2</v>
      </c>
      <c r="E1" s="20" t="s">
        <v>3</v>
      </c>
      <c r="F1" s="424" t="s">
        <v>4</v>
      </c>
      <c r="G1" s="424" t="s">
        <v>103</v>
      </c>
      <c r="H1" s="20" t="s">
        <v>708</v>
      </c>
      <c r="I1" s="20" t="s">
        <v>6</v>
      </c>
      <c r="J1" s="20" t="s">
        <v>709</v>
      </c>
      <c r="K1" s="20" t="s">
        <v>710</v>
      </c>
      <c r="L1" s="22" t="s">
        <v>711</v>
      </c>
    </row>
    <row r="2" spans="1:12" s="1" customFormat="1" x14ac:dyDescent="0.25">
      <c r="A2" s="20">
        <v>1</v>
      </c>
      <c r="B2" s="20"/>
      <c r="C2" s="20">
        <v>2</v>
      </c>
      <c r="D2" s="20">
        <v>3</v>
      </c>
      <c r="E2" s="20">
        <v>4</v>
      </c>
      <c r="F2" s="424">
        <v>5</v>
      </c>
      <c r="G2" s="424">
        <v>6</v>
      </c>
      <c r="H2" s="20">
        <v>7</v>
      </c>
      <c r="I2" s="20">
        <v>8</v>
      </c>
      <c r="J2" s="20">
        <v>9</v>
      </c>
      <c r="K2" s="20">
        <v>10</v>
      </c>
      <c r="L2" s="22">
        <v>11</v>
      </c>
    </row>
    <row r="3" spans="1:12" s="1" customFormat="1" ht="19.899999999999999" customHeight="1" x14ac:dyDescent="0.25">
      <c r="A3" s="679" t="s">
        <v>696</v>
      </c>
      <c r="B3" s="680"/>
      <c r="C3" s="680"/>
      <c r="D3" s="680"/>
      <c r="E3" s="680"/>
      <c r="F3" s="680"/>
      <c r="G3" s="680"/>
      <c r="H3" s="680"/>
      <c r="I3" s="680"/>
      <c r="J3" s="680"/>
      <c r="K3" s="680"/>
      <c r="L3" s="681"/>
    </row>
    <row r="4" spans="1:12" x14ac:dyDescent="0.25">
      <c r="A4" s="673">
        <v>1</v>
      </c>
      <c r="B4" s="720" t="s">
        <v>95</v>
      </c>
      <c r="C4" s="721"/>
      <c r="D4" s="640" t="s">
        <v>10</v>
      </c>
      <c r="E4" s="640">
        <v>50</v>
      </c>
      <c r="F4" s="682"/>
      <c r="G4" s="685"/>
      <c r="H4" s="639"/>
      <c r="I4" s="642">
        <v>0.08</v>
      </c>
      <c r="J4" s="686">
        <f>H4*(1+I4)</f>
        <v>0</v>
      </c>
      <c r="K4" s="686">
        <f>E4*H4</f>
        <v>0</v>
      </c>
      <c r="L4" s="686">
        <f>K4*(1+I4)</f>
        <v>0</v>
      </c>
    </row>
    <row r="5" spans="1:12" ht="114" customHeight="1" x14ac:dyDescent="0.25">
      <c r="A5" s="676"/>
      <c r="B5" s="722" t="s">
        <v>11</v>
      </c>
      <c r="C5" s="723"/>
      <c r="D5" s="640"/>
      <c r="E5" s="640"/>
      <c r="F5" s="683"/>
      <c r="G5" s="685"/>
      <c r="H5" s="639"/>
      <c r="I5" s="642"/>
      <c r="J5" s="675"/>
      <c r="K5" s="675"/>
      <c r="L5" s="675"/>
    </row>
    <row r="6" spans="1:12" x14ac:dyDescent="0.25">
      <c r="A6" s="674"/>
      <c r="B6" s="724" t="s">
        <v>12</v>
      </c>
      <c r="C6" s="725"/>
      <c r="D6" s="640"/>
      <c r="E6" s="640"/>
      <c r="F6" s="684"/>
      <c r="G6" s="685"/>
      <c r="H6" s="639"/>
      <c r="I6" s="642"/>
      <c r="J6" s="687"/>
      <c r="K6" s="687"/>
      <c r="L6" s="687"/>
    </row>
    <row r="7" spans="1:12" x14ac:dyDescent="0.25">
      <c r="A7" s="673">
        <v>2</v>
      </c>
      <c r="B7" s="612" t="s">
        <v>14</v>
      </c>
      <c r="C7" s="612"/>
      <c r="D7" s="640" t="s">
        <v>10</v>
      </c>
      <c r="E7" s="640">
        <v>40</v>
      </c>
      <c r="F7" s="641"/>
      <c r="G7" s="685"/>
      <c r="H7" s="639"/>
      <c r="I7" s="688">
        <v>0.08</v>
      </c>
      <c r="J7" s="639">
        <f>H7*(1+I7)</f>
        <v>0</v>
      </c>
      <c r="K7" s="643">
        <f>E7*H7</f>
        <v>0</v>
      </c>
      <c r="L7" s="643">
        <f>K7*(1+I7)</f>
        <v>0</v>
      </c>
    </row>
    <row r="8" spans="1:12" ht="100.5" customHeight="1" x14ac:dyDescent="0.25">
      <c r="A8" s="676"/>
      <c r="B8" s="16">
        <v>1</v>
      </c>
      <c r="C8" s="541" t="s">
        <v>789</v>
      </c>
      <c r="D8" s="640"/>
      <c r="E8" s="640"/>
      <c r="F8" s="641"/>
      <c r="G8" s="685"/>
      <c r="H8" s="639"/>
      <c r="I8" s="688"/>
      <c r="J8" s="639"/>
      <c r="K8" s="675"/>
      <c r="L8" s="675"/>
    </row>
    <row r="9" spans="1:12" ht="115.5" x14ac:dyDescent="0.25">
      <c r="A9" s="676"/>
      <c r="B9" s="16">
        <v>2</v>
      </c>
      <c r="C9" s="26" t="s">
        <v>747</v>
      </c>
      <c r="D9" s="640"/>
      <c r="E9" s="640"/>
      <c r="F9" s="641"/>
      <c r="G9" s="685"/>
      <c r="H9" s="639"/>
      <c r="I9" s="688"/>
      <c r="J9" s="639"/>
      <c r="K9" s="675"/>
      <c r="L9" s="675"/>
    </row>
    <row r="10" spans="1:12" ht="99" x14ac:dyDescent="0.25">
      <c r="A10" s="676"/>
      <c r="B10" s="530">
        <v>3</v>
      </c>
      <c r="C10" s="527" t="s">
        <v>748</v>
      </c>
      <c r="D10" s="640"/>
      <c r="E10" s="640"/>
      <c r="F10" s="641"/>
      <c r="G10" s="685"/>
      <c r="H10" s="639"/>
      <c r="I10" s="688"/>
      <c r="J10" s="639"/>
      <c r="K10" s="675"/>
      <c r="L10" s="675"/>
    </row>
    <row r="11" spans="1:12" x14ac:dyDescent="0.25">
      <c r="A11" s="676"/>
      <c r="B11" s="726" t="s">
        <v>14</v>
      </c>
      <c r="C11" s="727"/>
      <c r="D11" s="640"/>
      <c r="E11" s="640"/>
      <c r="F11" s="641"/>
      <c r="G11" s="685"/>
      <c r="H11" s="639"/>
      <c r="I11" s="688"/>
      <c r="J11" s="639"/>
      <c r="K11" s="675"/>
      <c r="L11" s="675"/>
    </row>
    <row r="12" spans="1:12" ht="66" x14ac:dyDescent="0.25">
      <c r="A12" s="676"/>
      <c r="B12" s="689">
        <v>4</v>
      </c>
      <c r="C12" s="527" t="s">
        <v>749</v>
      </c>
      <c r="D12" s="640"/>
      <c r="E12" s="640"/>
      <c r="F12" s="641"/>
      <c r="G12" s="685"/>
      <c r="H12" s="639"/>
      <c r="I12" s="688"/>
      <c r="J12" s="639"/>
      <c r="K12" s="675"/>
      <c r="L12" s="675"/>
    </row>
    <row r="13" spans="1:12" x14ac:dyDescent="0.25">
      <c r="A13" s="674"/>
      <c r="B13" s="690"/>
      <c r="C13" s="529" t="s">
        <v>13</v>
      </c>
      <c r="D13" s="640"/>
      <c r="E13" s="640"/>
      <c r="F13" s="641"/>
      <c r="G13" s="685"/>
      <c r="H13" s="639"/>
      <c r="I13" s="688"/>
      <c r="J13" s="639"/>
      <c r="K13" s="644"/>
      <c r="L13" s="644"/>
    </row>
    <row r="14" spans="1:12" x14ac:dyDescent="0.25">
      <c r="A14" s="640">
        <v>3</v>
      </c>
      <c r="B14" s="726" t="s">
        <v>310</v>
      </c>
      <c r="C14" s="727"/>
      <c r="D14" s="640" t="s">
        <v>10</v>
      </c>
      <c r="E14" s="640">
        <v>35</v>
      </c>
      <c r="F14" s="641"/>
      <c r="G14" s="641"/>
      <c r="H14" s="639"/>
      <c r="I14" s="642">
        <v>0.08</v>
      </c>
      <c r="J14" s="639">
        <f>H14*(1+I14)</f>
        <v>0</v>
      </c>
      <c r="K14" s="643">
        <f>E14*H14</f>
        <v>0</v>
      </c>
      <c r="L14" s="639">
        <f>K14*(1+I14)</f>
        <v>0</v>
      </c>
    </row>
    <row r="15" spans="1:12" ht="132" x14ac:dyDescent="0.25">
      <c r="A15" s="640"/>
      <c r="B15" s="16">
        <v>1</v>
      </c>
      <c r="C15" s="26" t="s">
        <v>750</v>
      </c>
      <c r="D15" s="640"/>
      <c r="E15" s="640"/>
      <c r="F15" s="641"/>
      <c r="G15" s="641"/>
      <c r="H15" s="639"/>
      <c r="I15" s="642"/>
      <c r="J15" s="639"/>
      <c r="K15" s="675"/>
      <c r="L15" s="639"/>
    </row>
    <row r="16" spans="1:12" ht="165" x14ac:dyDescent="0.25">
      <c r="A16" s="640"/>
      <c r="B16" s="16">
        <v>2</v>
      </c>
      <c r="C16" s="26" t="s">
        <v>751</v>
      </c>
      <c r="D16" s="640"/>
      <c r="E16" s="640"/>
      <c r="F16" s="641"/>
      <c r="G16" s="641"/>
      <c r="H16" s="639"/>
      <c r="I16" s="642"/>
      <c r="J16" s="639"/>
      <c r="K16" s="675"/>
      <c r="L16" s="639"/>
    </row>
    <row r="17" spans="1:12" ht="148.5" x14ac:dyDescent="0.25">
      <c r="A17" s="640"/>
      <c r="B17" s="16">
        <v>3</v>
      </c>
      <c r="C17" s="26" t="s">
        <v>752</v>
      </c>
      <c r="D17" s="640"/>
      <c r="E17" s="640"/>
      <c r="F17" s="641"/>
      <c r="G17" s="641"/>
      <c r="H17" s="639"/>
      <c r="I17" s="642"/>
      <c r="J17" s="639"/>
      <c r="K17" s="675"/>
      <c r="L17" s="639"/>
    </row>
    <row r="18" spans="1:12" ht="148.5" x14ac:dyDescent="0.25">
      <c r="A18" s="640"/>
      <c r="B18" s="689">
        <v>4</v>
      </c>
      <c r="C18" s="527" t="s">
        <v>753</v>
      </c>
      <c r="D18" s="640"/>
      <c r="E18" s="640"/>
      <c r="F18" s="641"/>
      <c r="G18" s="641"/>
      <c r="H18" s="639"/>
      <c r="I18" s="642"/>
      <c r="J18" s="639"/>
      <c r="K18" s="675"/>
      <c r="L18" s="639"/>
    </row>
    <row r="19" spans="1:12" x14ac:dyDescent="0.25">
      <c r="A19" s="640"/>
      <c r="B19" s="690"/>
      <c r="C19" s="529" t="s">
        <v>15</v>
      </c>
      <c r="D19" s="640"/>
      <c r="E19" s="640"/>
      <c r="F19" s="641"/>
      <c r="G19" s="641"/>
      <c r="H19" s="639"/>
      <c r="I19" s="642"/>
      <c r="J19" s="639"/>
      <c r="K19" s="644"/>
      <c r="L19" s="639"/>
    </row>
    <row r="20" spans="1:12" x14ac:dyDescent="0.25">
      <c r="A20" s="673">
        <v>4</v>
      </c>
      <c r="B20" s="612" t="s">
        <v>17</v>
      </c>
      <c r="C20" s="612"/>
      <c r="D20" s="640" t="s">
        <v>10</v>
      </c>
      <c r="E20" s="640">
        <v>30</v>
      </c>
      <c r="F20" s="641"/>
      <c r="G20" s="641"/>
      <c r="H20" s="639"/>
      <c r="I20" s="642">
        <v>0.08</v>
      </c>
      <c r="J20" s="639">
        <f>H20*(1+I20)</f>
        <v>0</v>
      </c>
      <c r="K20" s="643">
        <f>E20*H20</f>
        <v>0</v>
      </c>
      <c r="L20" s="639">
        <f>K20*(1+I20)</f>
        <v>0</v>
      </c>
    </row>
    <row r="21" spans="1:12" ht="150.75" customHeight="1" x14ac:dyDescent="0.25">
      <c r="A21" s="676"/>
      <c r="B21" s="25">
        <v>1</v>
      </c>
      <c r="C21" s="545" t="s">
        <v>791</v>
      </c>
      <c r="D21" s="640"/>
      <c r="E21" s="640"/>
      <c r="F21" s="641"/>
      <c r="G21" s="641"/>
      <c r="H21" s="639"/>
      <c r="I21" s="642"/>
      <c r="J21" s="639"/>
      <c r="K21" s="675"/>
      <c r="L21" s="639"/>
    </row>
    <row r="22" spans="1:12" ht="111.75" customHeight="1" x14ac:dyDescent="0.25">
      <c r="A22" s="676"/>
      <c r="B22" s="25">
        <v>2</v>
      </c>
      <c r="C22" s="546" t="s">
        <v>788</v>
      </c>
      <c r="D22" s="640"/>
      <c r="E22" s="640"/>
      <c r="F22" s="641"/>
      <c r="G22" s="641"/>
      <c r="H22" s="639"/>
      <c r="I22" s="642"/>
      <c r="J22" s="639"/>
      <c r="K22" s="675"/>
      <c r="L22" s="639"/>
    </row>
    <row r="23" spans="1:12" x14ac:dyDescent="0.25">
      <c r="A23" s="674"/>
      <c r="B23" s="17"/>
      <c r="C23" s="529" t="s">
        <v>16</v>
      </c>
      <c r="D23" s="640"/>
      <c r="E23" s="640"/>
      <c r="F23" s="641"/>
      <c r="G23" s="641"/>
      <c r="H23" s="639"/>
      <c r="I23" s="642"/>
      <c r="J23" s="639"/>
      <c r="K23" s="644"/>
      <c r="L23" s="639"/>
    </row>
    <row r="24" spans="1:12" x14ac:dyDescent="0.25">
      <c r="A24" s="640">
        <v>5</v>
      </c>
      <c r="B24" s="726" t="s">
        <v>20</v>
      </c>
      <c r="C24" s="727"/>
      <c r="D24" s="640" t="s">
        <v>10</v>
      </c>
      <c r="E24" s="640">
        <v>20</v>
      </c>
      <c r="F24" s="641"/>
      <c r="G24" s="641"/>
      <c r="H24" s="639"/>
      <c r="I24" s="642">
        <v>0.08</v>
      </c>
      <c r="J24" s="639">
        <f>H24*(1+I24)</f>
        <v>0</v>
      </c>
      <c r="K24" s="643">
        <f>E24*H24</f>
        <v>0</v>
      </c>
      <c r="L24" s="639">
        <f>K24*(1+I24)</f>
        <v>0</v>
      </c>
    </row>
    <row r="25" spans="1:12" ht="100.5" customHeight="1" x14ac:dyDescent="0.25">
      <c r="A25" s="640"/>
      <c r="B25" s="728" t="s">
        <v>18</v>
      </c>
      <c r="C25" s="729"/>
      <c r="D25" s="640"/>
      <c r="E25" s="640"/>
      <c r="F25" s="641"/>
      <c r="G25" s="641"/>
      <c r="H25" s="639"/>
      <c r="I25" s="642"/>
      <c r="J25" s="639"/>
      <c r="K25" s="675"/>
      <c r="L25" s="639"/>
    </row>
    <row r="26" spans="1:12" x14ac:dyDescent="0.25">
      <c r="A26" s="640"/>
      <c r="B26" s="645" t="s">
        <v>19</v>
      </c>
      <c r="C26" s="646"/>
      <c r="D26" s="640"/>
      <c r="E26" s="640"/>
      <c r="F26" s="641"/>
      <c r="G26" s="641"/>
      <c r="H26" s="639"/>
      <c r="I26" s="642"/>
      <c r="J26" s="639"/>
      <c r="K26" s="644"/>
      <c r="L26" s="639"/>
    </row>
    <row r="27" spans="1:12" x14ac:dyDescent="0.25">
      <c r="A27" s="673">
        <v>6</v>
      </c>
      <c r="B27" s="720" t="s">
        <v>22</v>
      </c>
      <c r="C27" s="721"/>
      <c r="D27" s="640" t="s">
        <v>10</v>
      </c>
      <c r="E27" s="640">
        <v>40</v>
      </c>
      <c r="F27" s="641"/>
      <c r="G27" s="641"/>
      <c r="H27" s="639"/>
      <c r="I27" s="642">
        <v>0.08</v>
      </c>
      <c r="J27" s="639">
        <f>H27*(1+I27)</f>
        <v>0</v>
      </c>
      <c r="K27" s="643">
        <f>E27*H27</f>
        <v>0</v>
      </c>
      <c r="L27" s="639">
        <f>K27*(1+I27)</f>
        <v>0</v>
      </c>
    </row>
    <row r="28" spans="1:12" ht="161.25" customHeight="1" x14ac:dyDescent="0.25">
      <c r="A28" s="676"/>
      <c r="B28" s="16">
        <v>1</v>
      </c>
      <c r="C28" s="547" t="s">
        <v>754</v>
      </c>
      <c r="D28" s="640"/>
      <c r="E28" s="640"/>
      <c r="F28" s="641"/>
      <c r="G28" s="641"/>
      <c r="H28" s="639"/>
      <c r="I28" s="642"/>
      <c r="J28" s="639"/>
      <c r="K28" s="675"/>
      <c r="L28" s="639"/>
    </row>
    <row r="29" spans="1:12" ht="148.5" x14ac:dyDescent="0.25">
      <c r="A29" s="676"/>
      <c r="B29" s="16">
        <v>2</v>
      </c>
      <c r="C29" s="26" t="s">
        <v>755</v>
      </c>
      <c r="D29" s="640"/>
      <c r="E29" s="640"/>
      <c r="F29" s="641"/>
      <c r="G29" s="641"/>
      <c r="H29" s="639"/>
      <c r="I29" s="642"/>
      <c r="J29" s="639"/>
      <c r="K29" s="675"/>
      <c r="L29" s="639"/>
    </row>
    <row r="30" spans="1:12" ht="66" x14ac:dyDescent="0.25">
      <c r="A30" s="676"/>
      <c r="B30" s="16">
        <v>3</v>
      </c>
      <c r="C30" s="26" t="s">
        <v>756</v>
      </c>
      <c r="D30" s="640"/>
      <c r="E30" s="640"/>
      <c r="F30" s="641"/>
      <c r="G30" s="641"/>
      <c r="H30" s="639"/>
      <c r="I30" s="642"/>
      <c r="J30" s="639"/>
      <c r="K30" s="675"/>
      <c r="L30" s="639"/>
    </row>
    <row r="31" spans="1:12" ht="165" x14ac:dyDescent="0.25">
      <c r="A31" s="676"/>
      <c r="B31" s="689">
        <v>4</v>
      </c>
      <c r="C31" s="527" t="s">
        <v>757</v>
      </c>
      <c r="D31" s="640"/>
      <c r="E31" s="640"/>
      <c r="F31" s="641"/>
      <c r="G31" s="641"/>
      <c r="H31" s="639"/>
      <c r="I31" s="642"/>
      <c r="J31" s="639"/>
      <c r="K31" s="675"/>
      <c r="L31" s="639"/>
    </row>
    <row r="32" spans="1:12" x14ac:dyDescent="0.25">
      <c r="A32" s="674"/>
      <c r="B32" s="690"/>
      <c r="C32" s="529" t="s">
        <v>21</v>
      </c>
      <c r="D32" s="640"/>
      <c r="E32" s="640"/>
      <c r="F32" s="641"/>
      <c r="G32" s="641"/>
      <c r="H32" s="639"/>
      <c r="I32" s="642"/>
      <c r="J32" s="639"/>
      <c r="K32" s="644"/>
      <c r="L32" s="639"/>
    </row>
    <row r="33" spans="1:12" x14ac:dyDescent="0.25">
      <c r="A33" s="640">
        <v>7</v>
      </c>
      <c r="B33" s="16"/>
      <c r="C33" s="29" t="s">
        <v>24</v>
      </c>
      <c r="D33" s="640" t="s">
        <v>10</v>
      </c>
      <c r="E33" s="640">
        <v>10</v>
      </c>
      <c r="F33" s="641"/>
      <c r="G33" s="641"/>
      <c r="H33" s="639"/>
      <c r="I33" s="642">
        <v>0.08</v>
      </c>
      <c r="J33" s="639">
        <f>H33*(1+I33)</f>
        <v>0</v>
      </c>
      <c r="K33" s="643">
        <f>E33*H33</f>
        <v>0</v>
      </c>
      <c r="L33" s="639">
        <f>K33*(1+I33)</f>
        <v>0</v>
      </c>
    </row>
    <row r="34" spans="1:12" ht="106.5" customHeight="1" x14ac:dyDescent="0.25">
      <c r="A34" s="640"/>
      <c r="B34" s="16">
        <v>1</v>
      </c>
      <c r="C34" s="26" t="s">
        <v>758</v>
      </c>
      <c r="D34" s="640"/>
      <c r="E34" s="640"/>
      <c r="F34" s="641"/>
      <c r="G34" s="641"/>
      <c r="H34" s="639"/>
      <c r="I34" s="642"/>
      <c r="J34" s="639"/>
      <c r="K34" s="675"/>
      <c r="L34" s="639"/>
    </row>
    <row r="35" spans="1:12" ht="117.75" customHeight="1" x14ac:dyDescent="0.25">
      <c r="A35" s="640"/>
      <c r="B35" s="689">
        <v>2</v>
      </c>
      <c r="C35" s="527" t="s">
        <v>759</v>
      </c>
      <c r="D35" s="640"/>
      <c r="E35" s="640"/>
      <c r="F35" s="641"/>
      <c r="G35" s="641"/>
      <c r="H35" s="639"/>
      <c r="I35" s="642"/>
      <c r="J35" s="639"/>
      <c r="K35" s="675"/>
      <c r="L35" s="639"/>
    </row>
    <row r="36" spans="1:12" x14ac:dyDescent="0.25">
      <c r="A36" s="640"/>
      <c r="B36" s="690"/>
      <c r="C36" s="529" t="s">
        <v>23</v>
      </c>
      <c r="D36" s="640"/>
      <c r="E36" s="640"/>
      <c r="F36" s="641"/>
      <c r="G36" s="641"/>
      <c r="H36" s="639"/>
      <c r="I36" s="642"/>
      <c r="J36" s="639"/>
      <c r="K36" s="644"/>
      <c r="L36" s="639"/>
    </row>
    <row r="37" spans="1:12" x14ac:dyDescent="0.25">
      <c r="A37" s="640">
        <v>8</v>
      </c>
      <c r="B37" s="726" t="s">
        <v>26</v>
      </c>
      <c r="C37" s="727"/>
      <c r="D37" s="640" t="s">
        <v>10</v>
      </c>
      <c r="E37" s="640">
        <v>5</v>
      </c>
      <c r="F37" s="641"/>
      <c r="G37" s="641"/>
      <c r="H37" s="639"/>
      <c r="I37" s="642">
        <v>0.08</v>
      </c>
      <c r="J37" s="639">
        <f>H37*(1+I37)</f>
        <v>0</v>
      </c>
      <c r="K37" s="643">
        <f>E37*H37</f>
        <v>0</v>
      </c>
      <c r="L37" s="639">
        <f>K37*(1+I37)</f>
        <v>0</v>
      </c>
    </row>
    <row r="38" spans="1:12" ht="82.5" x14ac:dyDescent="0.25">
      <c r="A38" s="640"/>
      <c r="B38" s="689">
        <v>1</v>
      </c>
      <c r="C38" s="527" t="s">
        <v>96</v>
      </c>
      <c r="D38" s="640"/>
      <c r="E38" s="640"/>
      <c r="F38" s="641"/>
      <c r="G38" s="641"/>
      <c r="H38" s="639"/>
      <c r="I38" s="642"/>
      <c r="J38" s="639"/>
      <c r="K38" s="675"/>
      <c r="L38" s="639"/>
    </row>
    <row r="39" spans="1:12" x14ac:dyDescent="0.25">
      <c r="A39" s="640"/>
      <c r="B39" s="690"/>
      <c r="C39" s="529" t="s">
        <v>25</v>
      </c>
      <c r="D39" s="640"/>
      <c r="E39" s="640"/>
      <c r="F39" s="641"/>
      <c r="G39" s="641"/>
      <c r="H39" s="639"/>
      <c r="I39" s="642"/>
      <c r="J39" s="639"/>
      <c r="K39" s="644"/>
      <c r="L39" s="639"/>
    </row>
    <row r="40" spans="1:12" x14ac:dyDescent="0.25">
      <c r="A40" s="640">
        <v>9</v>
      </c>
      <c r="B40" s="726" t="s">
        <v>40</v>
      </c>
      <c r="C40" s="727"/>
      <c r="D40" s="640" t="s">
        <v>10</v>
      </c>
      <c r="E40" s="640">
        <v>50</v>
      </c>
      <c r="F40" s="641"/>
      <c r="G40" s="641"/>
      <c r="H40" s="639"/>
      <c r="I40" s="642">
        <v>0.08</v>
      </c>
      <c r="J40" s="639">
        <f>H40*(1+I40)</f>
        <v>0</v>
      </c>
      <c r="K40" s="643">
        <f>E40*H40</f>
        <v>0</v>
      </c>
      <c r="L40" s="639">
        <f>K40*(1+I40)</f>
        <v>0</v>
      </c>
    </row>
    <row r="41" spans="1:12" ht="125.25" customHeight="1" x14ac:dyDescent="0.25">
      <c r="A41" s="640"/>
      <c r="B41" s="16">
        <v>1</v>
      </c>
      <c r="C41" s="26" t="s">
        <v>760</v>
      </c>
      <c r="D41" s="640"/>
      <c r="E41" s="640"/>
      <c r="F41" s="641"/>
      <c r="G41" s="641"/>
      <c r="H41" s="639"/>
      <c r="I41" s="642"/>
      <c r="J41" s="639"/>
      <c r="K41" s="675"/>
      <c r="L41" s="639"/>
    </row>
    <row r="42" spans="1:12" ht="132" x14ac:dyDescent="0.25">
      <c r="A42" s="640"/>
      <c r="B42" s="689">
        <v>2</v>
      </c>
      <c r="C42" s="527" t="s">
        <v>761</v>
      </c>
      <c r="D42" s="640"/>
      <c r="E42" s="640"/>
      <c r="F42" s="641"/>
      <c r="G42" s="641"/>
      <c r="H42" s="639"/>
      <c r="I42" s="642"/>
      <c r="J42" s="639"/>
      <c r="K42" s="675"/>
      <c r="L42" s="639"/>
    </row>
    <row r="43" spans="1:12" x14ac:dyDescent="0.25">
      <c r="A43" s="640"/>
      <c r="B43" s="690"/>
      <c r="C43" s="529" t="s">
        <v>27</v>
      </c>
      <c r="D43" s="640"/>
      <c r="E43" s="640"/>
      <c r="F43" s="641"/>
      <c r="G43" s="641"/>
      <c r="H43" s="639"/>
      <c r="I43" s="642"/>
      <c r="J43" s="639"/>
      <c r="K43" s="644"/>
      <c r="L43" s="639"/>
    </row>
    <row r="44" spans="1:12" x14ac:dyDescent="0.25">
      <c r="A44" s="673">
        <v>10</v>
      </c>
      <c r="B44" s="720" t="s">
        <v>41</v>
      </c>
      <c r="C44" s="721"/>
      <c r="D44" s="640" t="s">
        <v>10</v>
      </c>
      <c r="E44" s="640">
        <v>80</v>
      </c>
      <c r="F44" s="641"/>
      <c r="G44" s="641"/>
      <c r="H44" s="639"/>
      <c r="I44" s="642">
        <v>0.08</v>
      </c>
      <c r="J44" s="639">
        <f>H44*(1+I44)</f>
        <v>0</v>
      </c>
      <c r="K44" s="643">
        <f>E44*H44</f>
        <v>0</v>
      </c>
      <c r="L44" s="639">
        <f>K44*(1+I44)</f>
        <v>0</v>
      </c>
    </row>
    <row r="45" spans="1:12" ht="132" x14ac:dyDescent="0.25">
      <c r="A45" s="676"/>
      <c r="B45" s="25">
        <v>1</v>
      </c>
      <c r="C45" s="540" t="s">
        <v>762</v>
      </c>
      <c r="D45" s="640"/>
      <c r="E45" s="640"/>
      <c r="F45" s="641"/>
      <c r="G45" s="641"/>
      <c r="H45" s="639"/>
      <c r="I45" s="642"/>
      <c r="J45" s="639"/>
      <c r="K45" s="675"/>
      <c r="L45" s="639"/>
    </row>
    <row r="46" spans="1:12" ht="132" x14ac:dyDescent="0.25">
      <c r="A46" s="676"/>
      <c r="B46" s="16">
        <v>2</v>
      </c>
      <c r="C46" s="26" t="s">
        <v>763</v>
      </c>
      <c r="D46" s="640"/>
      <c r="E46" s="640"/>
      <c r="F46" s="641"/>
      <c r="G46" s="641"/>
      <c r="H46" s="639"/>
      <c r="I46" s="642"/>
      <c r="J46" s="639"/>
      <c r="K46" s="675"/>
      <c r="L46" s="639"/>
    </row>
    <row r="47" spans="1:12" ht="165" x14ac:dyDescent="0.25">
      <c r="A47" s="676"/>
      <c r="B47" s="640">
        <v>3</v>
      </c>
      <c r="C47" s="527" t="s">
        <v>764</v>
      </c>
      <c r="D47" s="640"/>
      <c r="E47" s="640"/>
      <c r="F47" s="641"/>
      <c r="G47" s="641"/>
      <c r="H47" s="639"/>
      <c r="I47" s="642"/>
      <c r="J47" s="639"/>
      <c r="K47" s="675"/>
      <c r="L47" s="639"/>
    </row>
    <row r="48" spans="1:12" x14ac:dyDescent="0.25">
      <c r="A48" s="674"/>
      <c r="B48" s="640"/>
      <c r="C48" s="529" t="s">
        <v>311</v>
      </c>
      <c r="D48" s="640"/>
      <c r="E48" s="640"/>
      <c r="F48" s="641"/>
      <c r="G48" s="641"/>
      <c r="H48" s="639"/>
      <c r="I48" s="642"/>
      <c r="J48" s="639"/>
      <c r="K48" s="675"/>
      <c r="L48" s="643"/>
    </row>
    <row r="49" spans="1:12" x14ac:dyDescent="0.25">
      <c r="A49" s="640">
        <v>11</v>
      </c>
      <c r="B49" s="16"/>
      <c r="C49" s="532" t="s">
        <v>42</v>
      </c>
      <c r="D49" s="640" t="s">
        <v>10</v>
      </c>
      <c r="E49" s="640">
        <v>15</v>
      </c>
      <c r="F49" s="641"/>
      <c r="G49" s="641"/>
      <c r="H49" s="639"/>
      <c r="I49" s="642">
        <v>0.08</v>
      </c>
      <c r="J49" s="691">
        <f>H49*(1+I49)</f>
        <v>0</v>
      </c>
      <c r="K49" s="639">
        <f>E49*H49</f>
        <v>0</v>
      </c>
      <c r="L49" s="639">
        <f>K49*(1+I49)</f>
        <v>0</v>
      </c>
    </row>
    <row r="50" spans="1:12" ht="76.5" customHeight="1" x14ac:dyDescent="0.25">
      <c r="A50" s="640"/>
      <c r="B50" s="689">
        <v>1</v>
      </c>
      <c r="C50" s="528" t="s">
        <v>29</v>
      </c>
      <c r="D50" s="640"/>
      <c r="E50" s="640"/>
      <c r="F50" s="641"/>
      <c r="G50" s="641"/>
      <c r="H50" s="639"/>
      <c r="I50" s="642"/>
      <c r="J50" s="691"/>
      <c r="K50" s="639"/>
      <c r="L50" s="639"/>
    </row>
    <row r="51" spans="1:12" x14ac:dyDescent="0.25">
      <c r="A51" s="640"/>
      <c r="B51" s="690"/>
      <c r="C51" s="529" t="s">
        <v>28</v>
      </c>
      <c r="D51" s="640"/>
      <c r="E51" s="640"/>
      <c r="F51" s="641"/>
      <c r="G51" s="641"/>
      <c r="H51" s="639"/>
      <c r="I51" s="642"/>
      <c r="J51" s="691"/>
      <c r="K51" s="639"/>
      <c r="L51" s="639"/>
    </row>
    <row r="52" spans="1:12" ht="15" x14ac:dyDescent="0.25">
      <c r="A52" s="640">
        <v>12</v>
      </c>
      <c r="B52" s="689">
        <v>1</v>
      </c>
      <c r="C52" s="735" t="s">
        <v>765</v>
      </c>
      <c r="D52" s="640" t="s">
        <v>10</v>
      </c>
      <c r="E52" s="640">
        <v>10</v>
      </c>
      <c r="F52" s="641"/>
      <c r="G52" s="641"/>
      <c r="H52" s="639"/>
      <c r="I52" s="642">
        <v>0.08</v>
      </c>
      <c r="J52" s="639">
        <f>H52*(1+I52)</f>
        <v>0</v>
      </c>
      <c r="K52" s="675">
        <f>E52*H52</f>
        <v>0</v>
      </c>
      <c r="L52" s="644">
        <f>K52*(1+I52)</f>
        <v>0</v>
      </c>
    </row>
    <row r="53" spans="1:12" ht="93" customHeight="1" x14ac:dyDescent="0.25">
      <c r="A53" s="640"/>
      <c r="B53" s="690"/>
      <c r="C53" s="736"/>
      <c r="D53" s="640"/>
      <c r="E53" s="640"/>
      <c r="F53" s="641"/>
      <c r="G53" s="641"/>
      <c r="H53" s="639"/>
      <c r="I53" s="642"/>
      <c r="J53" s="639"/>
      <c r="K53" s="675"/>
      <c r="L53" s="639"/>
    </row>
    <row r="54" spans="1:12" ht="103.5" customHeight="1" x14ac:dyDescent="0.25">
      <c r="A54" s="640"/>
      <c r="B54" s="689">
        <v>2</v>
      </c>
      <c r="C54" s="527" t="s">
        <v>766</v>
      </c>
      <c r="D54" s="640"/>
      <c r="E54" s="640"/>
      <c r="F54" s="641"/>
      <c r="G54" s="641"/>
      <c r="H54" s="639"/>
      <c r="I54" s="642"/>
      <c r="J54" s="639"/>
      <c r="K54" s="675"/>
      <c r="L54" s="639"/>
    </row>
    <row r="55" spans="1:12" x14ac:dyDescent="0.25">
      <c r="A55" s="640"/>
      <c r="B55" s="690"/>
      <c r="C55" s="529" t="s">
        <v>30</v>
      </c>
      <c r="D55" s="640"/>
      <c r="E55" s="640"/>
      <c r="F55" s="641"/>
      <c r="G55" s="641"/>
      <c r="H55" s="639"/>
      <c r="I55" s="642"/>
      <c r="J55" s="639"/>
      <c r="K55" s="644"/>
      <c r="L55" s="639"/>
    </row>
    <row r="56" spans="1:12" ht="26.25" customHeight="1" x14ac:dyDescent="0.25">
      <c r="A56" s="677" t="s">
        <v>31</v>
      </c>
      <c r="B56" s="678"/>
      <c r="C56" s="678"/>
      <c r="D56" s="525"/>
      <c r="E56" s="525"/>
      <c r="F56" s="525"/>
      <c r="G56" s="525"/>
      <c r="H56" s="525"/>
      <c r="I56" s="525"/>
      <c r="J56" s="525"/>
      <c r="K56" s="525"/>
      <c r="L56" s="526"/>
    </row>
    <row r="57" spans="1:12" ht="168" customHeight="1" x14ac:dyDescent="0.25">
      <c r="A57" s="640">
        <v>13</v>
      </c>
      <c r="B57" s="30">
        <v>1</v>
      </c>
      <c r="C57" s="543" t="s">
        <v>767</v>
      </c>
      <c r="D57" s="640" t="s">
        <v>10</v>
      </c>
      <c r="E57" s="640">
        <v>20</v>
      </c>
      <c r="F57" s="641"/>
      <c r="G57" s="641"/>
      <c r="H57" s="639"/>
      <c r="I57" s="642">
        <v>0.08</v>
      </c>
      <c r="J57" s="639">
        <f>H57*(1+I57)</f>
        <v>0</v>
      </c>
      <c r="K57" s="643">
        <f>E57*H57</f>
        <v>0</v>
      </c>
      <c r="L57" s="639">
        <f>K57*(1+I57)</f>
        <v>0</v>
      </c>
    </row>
    <row r="58" spans="1:12" x14ac:dyDescent="0.25">
      <c r="A58" s="640"/>
      <c r="B58" s="31"/>
      <c r="C58" s="544" t="s">
        <v>43</v>
      </c>
      <c r="D58" s="640"/>
      <c r="E58" s="640"/>
      <c r="F58" s="641"/>
      <c r="G58" s="641"/>
      <c r="H58" s="639"/>
      <c r="I58" s="642"/>
      <c r="J58" s="639"/>
      <c r="K58" s="644"/>
      <c r="L58" s="639"/>
    </row>
    <row r="59" spans="1:12" ht="148.5" x14ac:dyDescent="0.25">
      <c r="A59" s="640">
        <v>14</v>
      </c>
      <c r="B59" s="96">
        <v>1</v>
      </c>
      <c r="C59" s="527" t="s">
        <v>768</v>
      </c>
      <c r="D59" s="640" t="s">
        <v>10</v>
      </c>
      <c r="E59" s="640">
        <v>15</v>
      </c>
      <c r="F59" s="641"/>
      <c r="G59" s="641"/>
      <c r="H59" s="639"/>
      <c r="I59" s="642">
        <v>0.08</v>
      </c>
      <c r="J59" s="639">
        <f>H59*(1+I59)</f>
        <v>0</v>
      </c>
      <c r="K59" s="643">
        <f>E59*H59</f>
        <v>0</v>
      </c>
      <c r="L59" s="639">
        <f>K59*(1+I59)</f>
        <v>0</v>
      </c>
    </row>
    <row r="60" spans="1:12" x14ac:dyDescent="0.25">
      <c r="A60" s="640"/>
      <c r="B60" s="144"/>
      <c r="C60" s="529" t="s">
        <v>44</v>
      </c>
      <c r="D60" s="640"/>
      <c r="E60" s="640"/>
      <c r="F60" s="641"/>
      <c r="G60" s="641"/>
      <c r="H60" s="639"/>
      <c r="I60" s="642"/>
      <c r="J60" s="639"/>
      <c r="K60" s="644"/>
      <c r="L60" s="639"/>
    </row>
    <row r="61" spans="1:12" ht="115.5" x14ac:dyDescent="0.25">
      <c r="A61" s="640">
        <v>15</v>
      </c>
      <c r="B61" s="96">
        <v>1</v>
      </c>
      <c r="C61" s="527" t="s">
        <v>769</v>
      </c>
      <c r="D61" s="640" t="s">
        <v>10</v>
      </c>
      <c r="E61" s="640">
        <v>150</v>
      </c>
      <c r="F61" s="641"/>
      <c r="G61" s="641"/>
      <c r="H61" s="639"/>
      <c r="I61" s="642">
        <v>0.08</v>
      </c>
      <c r="J61" s="639">
        <f>H61*(1+I61)</f>
        <v>0</v>
      </c>
      <c r="K61" s="643">
        <f>E61*H61</f>
        <v>0</v>
      </c>
      <c r="L61" s="639">
        <f>K61*(1+I61)</f>
        <v>0</v>
      </c>
    </row>
    <row r="62" spans="1:12" x14ac:dyDescent="0.25">
      <c r="A62" s="640"/>
      <c r="B62" s="144"/>
      <c r="C62" s="529" t="s">
        <v>47</v>
      </c>
      <c r="D62" s="640"/>
      <c r="E62" s="640"/>
      <c r="F62" s="641"/>
      <c r="G62" s="641"/>
      <c r="H62" s="639"/>
      <c r="I62" s="642"/>
      <c r="J62" s="639"/>
      <c r="K62" s="644"/>
      <c r="L62" s="639"/>
    </row>
    <row r="63" spans="1:12" ht="115.5" x14ac:dyDescent="0.25">
      <c r="A63" s="640">
        <v>16</v>
      </c>
      <c r="B63" s="689">
        <v>1</v>
      </c>
      <c r="C63" s="548" t="s">
        <v>770</v>
      </c>
      <c r="D63" s="640" t="s">
        <v>10</v>
      </c>
      <c r="E63" s="640">
        <v>40</v>
      </c>
      <c r="F63" s="641"/>
      <c r="G63" s="641"/>
      <c r="H63" s="639"/>
      <c r="I63" s="642">
        <v>0.08</v>
      </c>
      <c r="J63" s="639">
        <f>H63*(1+I63)</f>
        <v>0</v>
      </c>
      <c r="K63" s="643">
        <f>E63*H63</f>
        <v>0</v>
      </c>
      <c r="L63" s="639">
        <f>K63*(1+I63)</f>
        <v>0</v>
      </c>
    </row>
    <row r="64" spans="1:12" x14ac:dyDescent="0.25">
      <c r="A64" s="640"/>
      <c r="B64" s="676"/>
      <c r="C64" s="528" t="s">
        <v>32</v>
      </c>
      <c r="D64" s="640"/>
      <c r="E64" s="640"/>
      <c r="F64" s="641"/>
      <c r="G64" s="641"/>
      <c r="H64" s="639"/>
      <c r="I64" s="642"/>
      <c r="J64" s="639"/>
      <c r="K64" s="675"/>
      <c r="L64" s="639"/>
    </row>
    <row r="65" spans="1:12" x14ac:dyDescent="0.25">
      <c r="A65" s="640"/>
      <c r="B65" s="690"/>
      <c r="C65" s="529" t="s">
        <v>35</v>
      </c>
      <c r="D65" s="640"/>
      <c r="E65" s="640"/>
      <c r="F65" s="641"/>
      <c r="G65" s="641"/>
      <c r="H65" s="639"/>
      <c r="I65" s="642"/>
      <c r="J65" s="639"/>
      <c r="K65" s="644"/>
      <c r="L65" s="639"/>
    </row>
    <row r="66" spans="1:12" x14ac:dyDescent="0.25">
      <c r="A66" s="640">
        <v>17</v>
      </c>
      <c r="B66" s="28"/>
      <c r="C66" s="29" t="s">
        <v>46</v>
      </c>
      <c r="D66" s="640" t="s">
        <v>10</v>
      </c>
      <c r="E66" s="640">
        <v>30</v>
      </c>
      <c r="F66" s="641"/>
      <c r="G66" s="641"/>
      <c r="H66" s="639"/>
      <c r="I66" s="642">
        <v>0.08</v>
      </c>
      <c r="J66" s="639">
        <f>H66*(1+I66)</f>
        <v>0</v>
      </c>
      <c r="K66" s="692">
        <f>E66*H66</f>
        <v>0</v>
      </c>
      <c r="L66" s="639">
        <f>K66*(1+I66)</f>
        <v>0</v>
      </c>
    </row>
    <row r="67" spans="1:12" ht="132" x14ac:dyDescent="0.25">
      <c r="A67" s="640"/>
      <c r="B67" s="689">
        <v>1</v>
      </c>
      <c r="C67" s="527" t="s">
        <v>33</v>
      </c>
      <c r="D67" s="693"/>
      <c r="E67" s="640"/>
      <c r="F67" s="641"/>
      <c r="G67" s="641"/>
      <c r="H67" s="639"/>
      <c r="I67" s="642"/>
      <c r="J67" s="639"/>
      <c r="K67" s="675"/>
      <c r="L67" s="639"/>
    </row>
    <row r="68" spans="1:12" x14ac:dyDescent="0.25">
      <c r="A68" s="640"/>
      <c r="B68" s="676"/>
      <c r="C68" s="528" t="s">
        <v>34</v>
      </c>
      <c r="D68" s="693"/>
      <c r="E68" s="640"/>
      <c r="F68" s="641"/>
      <c r="G68" s="641"/>
      <c r="H68" s="639"/>
      <c r="I68" s="642"/>
      <c r="J68" s="639"/>
      <c r="K68" s="675"/>
      <c r="L68" s="639"/>
    </row>
    <row r="69" spans="1:12" x14ac:dyDescent="0.25">
      <c r="A69" s="640"/>
      <c r="B69" s="690"/>
      <c r="C69" s="529" t="s">
        <v>35</v>
      </c>
      <c r="D69" s="693"/>
      <c r="E69" s="640"/>
      <c r="F69" s="641"/>
      <c r="G69" s="641"/>
      <c r="H69" s="639"/>
      <c r="I69" s="642"/>
      <c r="J69" s="639"/>
      <c r="K69" s="687"/>
      <c r="L69" s="639"/>
    </row>
    <row r="70" spans="1:12" x14ac:dyDescent="0.25">
      <c r="A70" s="673">
        <v>18</v>
      </c>
      <c r="B70" s="23"/>
      <c r="C70" s="24" t="s">
        <v>45</v>
      </c>
      <c r="D70" s="640" t="s">
        <v>10</v>
      </c>
      <c r="E70" s="640">
        <v>50</v>
      </c>
      <c r="F70" s="641"/>
      <c r="G70" s="641"/>
      <c r="H70" s="639"/>
      <c r="I70" s="642">
        <v>0.08</v>
      </c>
      <c r="J70" s="639">
        <f>H70*(1+I70)</f>
        <v>0</v>
      </c>
      <c r="K70" s="643">
        <f>E70*H70</f>
        <v>0</v>
      </c>
      <c r="L70" s="639">
        <f>K70*(1+I70)</f>
        <v>0</v>
      </c>
    </row>
    <row r="71" spans="1:12" ht="99" x14ac:dyDescent="0.25">
      <c r="A71" s="676"/>
      <c r="B71" s="16">
        <v>1</v>
      </c>
      <c r="C71" s="26" t="s">
        <v>358</v>
      </c>
      <c r="D71" s="640"/>
      <c r="E71" s="640"/>
      <c r="F71" s="641"/>
      <c r="G71" s="641"/>
      <c r="H71" s="639"/>
      <c r="I71" s="642"/>
      <c r="J71" s="639"/>
      <c r="K71" s="675"/>
      <c r="L71" s="639"/>
    </row>
    <row r="72" spans="1:12" ht="148.5" x14ac:dyDescent="0.25">
      <c r="A72" s="676"/>
      <c r="B72" s="689">
        <v>2</v>
      </c>
      <c r="C72" s="527" t="s">
        <v>312</v>
      </c>
      <c r="D72" s="640"/>
      <c r="E72" s="640"/>
      <c r="F72" s="641"/>
      <c r="G72" s="641"/>
      <c r="H72" s="639"/>
      <c r="I72" s="642"/>
      <c r="J72" s="639"/>
      <c r="K72" s="675"/>
      <c r="L72" s="639"/>
    </row>
    <row r="73" spans="1:12" x14ac:dyDescent="0.25">
      <c r="A73" s="676"/>
      <c r="B73" s="676"/>
      <c r="C73" s="528" t="s">
        <v>34</v>
      </c>
      <c r="D73" s="640"/>
      <c r="E73" s="640"/>
      <c r="F73" s="641"/>
      <c r="G73" s="641"/>
      <c r="H73" s="639"/>
      <c r="I73" s="642"/>
      <c r="J73" s="639"/>
      <c r="K73" s="675"/>
      <c r="L73" s="639"/>
    </row>
    <row r="74" spans="1:12" x14ac:dyDescent="0.25">
      <c r="A74" s="674"/>
      <c r="B74" s="690"/>
      <c r="C74" s="531" t="s">
        <v>35</v>
      </c>
      <c r="D74" s="640"/>
      <c r="E74" s="640"/>
      <c r="F74" s="641"/>
      <c r="G74" s="641"/>
      <c r="H74" s="639"/>
      <c r="I74" s="642"/>
      <c r="J74" s="639"/>
      <c r="K74" s="644"/>
      <c r="L74" s="639"/>
    </row>
    <row r="75" spans="1:12" x14ac:dyDescent="0.25">
      <c r="A75" s="640">
        <v>19</v>
      </c>
      <c r="B75" s="726" t="s">
        <v>36</v>
      </c>
      <c r="C75" s="727"/>
      <c r="D75" s="640" t="s">
        <v>10</v>
      </c>
      <c r="E75" s="640">
        <v>5</v>
      </c>
      <c r="F75" s="641"/>
      <c r="G75" s="641"/>
      <c r="H75" s="639"/>
      <c r="I75" s="642">
        <v>0.08</v>
      </c>
      <c r="J75" s="639">
        <f>H75*(1+I75)</f>
        <v>0</v>
      </c>
      <c r="K75" s="643">
        <f>E75*H75</f>
        <v>0</v>
      </c>
      <c r="L75" s="639">
        <f>K75*(1+I75)</f>
        <v>0</v>
      </c>
    </row>
    <row r="76" spans="1:12" ht="60" customHeight="1" x14ac:dyDescent="0.25">
      <c r="A76" s="640"/>
      <c r="B76" s="718" t="s">
        <v>771</v>
      </c>
      <c r="C76" s="719"/>
      <c r="D76" s="640"/>
      <c r="E76" s="640"/>
      <c r="F76" s="641"/>
      <c r="G76" s="641"/>
      <c r="H76" s="639"/>
      <c r="I76" s="642"/>
      <c r="J76" s="639"/>
      <c r="K76" s="675"/>
      <c r="L76" s="639"/>
    </row>
    <row r="77" spans="1:12" x14ac:dyDescent="0.25">
      <c r="A77" s="640"/>
      <c r="B77" s="645" t="s">
        <v>48</v>
      </c>
      <c r="C77" s="646"/>
      <c r="D77" s="640"/>
      <c r="E77" s="640"/>
      <c r="F77" s="641"/>
      <c r="G77" s="641"/>
      <c r="H77" s="639"/>
      <c r="I77" s="642"/>
      <c r="J77" s="639"/>
      <c r="K77" s="644"/>
      <c r="L77" s="639"/>
    </row>
    <row r="78" spans="1:12" ht="71.25" customHeight="1" x14ac:dyDescent="0.25">
      <c r="A78" s="640">
        <v>20</v>
      </c>
      <c r="B78" s="718" t="s">
        <v>772</v>
      </c>
      <c r="C78" s="719"/>
      <c r="D78" s="640" t="s">
        <v>10</v>
      </c>
      <c r="E78" s="640">
        <v>20</v>
      </c>
      <c r="F78" s="641"/>
      <c r="G78" s="641"/>
      <c r="H78" s="639"/>
      <c r="I78" s="642">
        <v>0.08</v>
      </c>
      <c r="J78" s="639">
        <f>H78*(1+I78)</f>
        <v>0</v>
      </c>
      <c r="K78" s="643">
        <f>E78*H78</f>
        <v>0</v>
      </c>
      <c r="L78" s="639">
        <f>K78*(1+I78)</f>
        <v>0</v>
      </c>
    </row>
    <row r="79" spans="1:12" x14ac:dyDescent="0.25">
      <c r="A79" s="640"/>
      <c r="B79" s="645" t="s">
        <v>49</v>
      </c>
      <c r="C79" s="646"/>
      <c r="D79" s="640"/>
      <c r="E79" s="640"/>
      <c r="F79" s="641"/>
      <c r="G79" s="641"/>
      <c r="H79" s="639"/>
      <c r="I79" s="642"/>
      <c r="J79" s="639"/>
      <c r="K79" s="644"/>
      <c r="L79" s="639"/>
    </row>
    <row r="80" spans="1:12" ht="91.5" customHeight="1" x14ac:dyDescent="0.25">
      <c r="A80" s="640">
        <v>21</v>
      </c>
      <c r="B80" s="718" t="s">
        <v>773</v>
      </c>
      <c r="C80" s="719"/>
      <c r="D80" s="640" t="s">
        <v>10</v>
      </c>
      <c r="E80" s="640">
        <v>20</v>
      </c>
      <c r="F80" s="641"/>
      <c r="G80" s="641"/>
      <c r="H80" s="639"/>
      <c r="I80" s="642">
        <v>0.08</v>
      </c>
      <c r="J80" s="639">
        <f>H80*(1+I80)</f>
        <v>0</v>
      </c>
      <c r="K80" s="643">
        <f>E80*H80</f>
        <v>0</v>
      </c>
      <c r="L80" s="639">
        <f>K80*(1+I80)</f>
        <v>0</v>
      </c>
    </row>
    <row r="81" spans="1:12" x14ac:dyDescent="0.25">
      <c r="A81" s="640"/>
      <c r="B81" s="645" t="s">
        <v>48</v>
      </c>
      <c r="C81" s="646"/>
      <c r="D81" s="640"/>
      <c r="E81" s="640"/>
      <c r="F81" s="641"/>
      <c r="G81" s="641"/>
      <c r="H81" s="639"/>
      <c r="I81" s="642"/>
      <c r="J81" s="639"/>
      <c r="K81" s="644"/>
      <c r="L81" s="639"/>
    </row>
    <row r="82" spans="1:12" ht="88.5" customHeight="1" x14ac:dyDescent="0.25">
      <c r="A82" s="673">
        <v>22</v>
      </c>
      <c r="B82" s="718" t="s">
        <v>776</v>
      </c>
      <c r="C82" s="719"/>
      <c r="D82" s="640" t="s">
        <v>10</v>
      </c>
      <c r="E82" s="640">
        <v>5</v>
      </c>
      <c r="F82" s="641"/>
      <c r="G82" s="641"/>
      <c r="H82" s="639"/>
      <c r="I82" s="642">
        <v>0.08</v>
      </c>
      <c r="J82" s="639">
        <f>H82*(1+I82)</f>
        <v>0</v>
      </c>
      <c r="K82" s="643">
        <f>E82*H82</f>
        <v>0</v>
      </c>
      <c r="L82" s="639">
        <f>K82*(1+I82)</f>
        <v>0</v>
      </c>
    </row>
    <row r="83" spans="1:12" x14ac:dyDescent="0.25">
      <c r="A83" s="674"/>
      <c r="B83" s="645" t="s">
        <v>48</v>
      </c>
      <c r="C83" s="646"/>
      <c r="D83" s="640"/>
      <c r="E83" s="640"/>
      <c r="F83" s="641"/>
      <c r="G83" s="641"/>
      <c r="H83" s="639"/>
      <c r="I83" s="642"/>
      <c r="J83" s="639"/>
      <c r="K83" s="644"/>
      <c r="L83" s="639"/>
    </row>
    <row r="84" spans="1:12" ht="81" customHeight="1" x14ac:dyDescent="0.25">
      <c r="A84" s="640">
        <v>23</v>
      </c>
      <c r="B84" s="718" t="s">
        <v>775</v>
      </c>
      <c r="C84" s="719"/>
      <c r="D84" s="640" t="s">
        <v>10</v>
      </c>
      <c r="E84" s="640">
        <v>10</v>
      </c>
      <c r="F84" s="641"/>
      <c r="G84" s="641"/>
      <c r="H84" s="639"/>
      <c r="I84" s="642">
        <v>0.08</v>
      </c>
      <c r="J84" s="639">
        <f>H84*(1+I84)</f>
        <v>0</v>
      </c>
      <c r="K84" s="643">
        <f>E84*H84</f>
        <v>0</v>
      </c>
      <c r="L84" s="639">
        <f>K84*(1+I84)</f>
        <v>0</v>
      </c>
    </row>
    <row r="85" spans="1:12" x14ac:dyDescent="0.25">
      <c r="A85" s="640"/>
      <c r="B85" s="645" t="s">
        <v>48</v>
      </c>
      <c r="C85" s="646"/>
      <c r="D85" s="640"/>
      <c r="E85" s="640"/>
      <c r="F85" s="641"/>
      <c r="G85" s="641"/>
      <c r="H85" s="639"/>
      <c r="I85" s="642"/>
      <c r="J85" s="639"/>
      <c r="K85" s="644"/>
      <c r="L85" s="639"/>
    </row>
    <row r="86" spans="1:12" ht="71.25" customHeight="1" x14ac:dyDescent="0.25">
      <c r="A86" s="640">
        <v>24</v>
      </c>
      <c r="B86" s="718" t="s">
        <v>774</v>
      </c>
      <c r="C86" s="719"/>
      <c r="D86" s="640" t="s">
        <v>10</v>
      </c>
      <c r="E86" s="640">
        <v>5</v>
      </c>
      <c r="F86" s="641"/>
      <c r="G86" s="641"/>
      <c r="H86" s="639"/>
      <c r="I86" s="642">
        <v>0.08</v>
      </c>
      <c r="J86" s="639">
        <f>H86*(1+I86)</f>
        <v>0</v>
      </c>
      <c r="K86" s="643">
        <f>E86*H86</f>
        <v>0</v>
      </c>
      <c r="L86" s="639">
        <f>K86*(1+I86)</f>
        <v>0</v>
      </c>
    </row>
    <row r="87" spans="1:12" x14ac:dyDescent="0.25">
      <c r="A87" s="640"/>
      <c r="B87" s="645" t="s">
        <v>48</v>
      </c>
      <c r="C87" s="646"/>
      <c r="D87" s="640"/>
      <c r="E87" s="640"/>
      <c r="F87" s="641"/>
      <c r="G87" s="641"/>
      <c r="H87" s="639"/>
      <c r="I87" s="642"/>
      <c r="J87" s="639"/>
      <c r="K87" s="644"/>
      <c r="L87" s="639"/>
    </row>
    <row r="88" spans="1:12" ht="81.75" customHeight="1" x14ac:dyDescent="0.25">
      <c r="A88" s="640">
        <v>25</v>
      </c>
      <c r="B88" s="713" t="s">
        <v>777</v>
      </c>
      <c r="C88" s="714"/>
      <c r="D88" s="640" t="s">
        <v>10</v>
      </c>
      <c r="E88" s="640">
        <v>5</v>
      </c>
      <c r="F88" s="641"/>
      <c r="G88" s="641"/>
      <c r="H88" s="639"/>
      <c r="I88" s="642">
        <v>0.08</v>
      </c>
      <c r="J88" s="639">
        <f>H88*(1+I88)</f>
        <v>0</v>
      </c>
      <c r="K88" s="643">
        <f>E88*H88</f>
        <v>0</v>
      </c>
      <c r="L88" s="639">
        <f>K88*(1+I88)</f>
        <v>0</v>
      </c>
    </row>
    <row r="89" spans="1:12" x14ac:dyDescent="0.25">
      <c r="A89" s="640"/>
      <c r="B89" s="707" t="s">
        <v>48</v>
      </c>
      <c r="C89" s="708"/>
      <c r="D89" s="640"/>
      <c r="E89" s="640"/>
      <c r="F89" s="641"/>
      <c r="G89" s="641"/>
      <c r="H89" s="639"/>
      <c r="I89" s="642"/>
      <c r="J89" s="639"/>
      <c r="K89" s="644"/>
      <c r="L89" s="639"/>
    </row>
    <row r="90" spans="1:12" ht="66" customHeight="1" x14ac:dyDescent="0.25">
      <c r="A90" s="640">
        <v>26</v>
      </c>
      <c r="B90" s="718" t="s">
        <v>778</v>
      </c>
      <c r="C90" s="719"/>
      <c r="D90" s="640" t="s">
        <v>10</v>
      </c>
      <c r="E90" s="640">
        <v>5</v>
      </c>
      <c r="F90" s="641"/>
      <c r="G90" s="641"/>
      <c r="H90" s="639"/>
      <c r="I90" s="642">
        <v>0.08</v>
      </c>
      <c r="J90" s="639">
        <f>H90*(1+I90)</f>
        <v>0</v>
      </c>
      <c r="K90" s="643">
        <f>E90*H90</f>
        <v>0</v>
      </c>
      <c r="L90" s="639">
        <f>K90*(1+I90)</f>
        <v>0</v>
      </c>
    </row>
    <row r="91" spans="1:12" x14ac:dyDescent="0.25">
      <c r="A91" s="640"/>
      <c r="B91" s="645" t="s">
        <v>48</v>
      </c>
      <c r="C91" s="646"/>
      <c r="D91" s="640"/>
      <c r="E91" s="640"/>
      <c r="F91" s="641"/>
      <c r="G91" s="641"/>
      <c r="H91" s="639"/>
      <c r="I91" s="642"/>
      <c r="J91" s="639"/>
      <c r="K91" s="644"/>
      <c r="L91" s="639"/>
    </row>
    <row r="92" spans="1:12" x14ac:dyDescent="0.25">
      <c r="A92" s="640">
        <v>27</v>
      </c>
      <c r="B92" s="720" t="s">
        <v>37</v>
      </c>
      <c r="C92" s="721"/>
      <c r="D92" s="640" t="s">
        <v>10</v>
      </c>
      <c r="E92" s="640">
        <v>5</v>
      </c>
      <c r="F92" s="641"/>
      <c r="G92" s="641"/>
      <c r="H92" s="639"/>
      <c r="I92" s="642">
        <v>0.08</v>
      </c>
      <c r="J92" s="639">
        <f>H92*(1+I92)</f>
        <v>0</v>
      </c>
      <c r="K92" s="643">
        <f>E92*H92</f>
        <v>0</v>
      </c>
      <c r="L92" s="639">
        <f>K92*(1+I92)</f>
        <v>0</v>
      </c>
    </row>
    <row r="93" spans="1:12" x14ac:dyDescent="0.25">
      <c r="A93" s="640"/>
      <c r="B93" s="745" t="s">
        <v>779</v>
      </c>
      <c r="C93" s="746"/>
      <c r="D93" s="640"/>
      <c r="E93" s="640"/>
      <c r="F93" s="641"/>
      <c r="G93" s="641"/>
      <c r="H93" s="639"/>
      <c r="I93" s="642"/>
      <c r="J93" s="639"/>
      <c r="K93" s="675"/>
      <c r="L93" s="639"/>
    </row>
    <row r="94" spans="1:12" x14ac:dyDescent="0.25">
      <c r="A94" s="640"/>
      <c r="B94" s="645" t="s">
        <v>50</v>
      </c>
      <c r="C94" s="646"/>
      <c r="D94" s="640"/>
      <c r="E94" s="640"/>
      <c r="F94" s="641"/>
      <c r="G94" s="641"/>
      <c r="H94" s="639"/>
      <c r="I94" s="642"/>
      <c r="J94" s="639"/>
      <c r="K94" s="644"/>
      <c r="L94" s="639"/>
    </row>
    <row r="95" spans="1:12" x14ac:dyDescent="0.25">
      <c r="A95" s="640">
        <v>28</v>
      </c>
      <c r="B95" s="730" t="s">
        <v>780</v>
      </c>
      <c r="C95" s="731"/>
      <c r="D95" s="640" t="s">
        <v>10</v>
      </c>
      <c r="E95" s="640">
        <v>10</v>
      </c>
      <c r="F95" s="641"/>
      <c r="G95" s="641"/>
      <c r="H95" s="639"/>
      <c r="I95" s="642">
        <v>0.08</v>
      </c>
      <c r="J95" s="639">
        <f>H95*(1+I95)</f>
        <v>0</v>
      </c>
      <c r="K95" s="643">
        <f>E95*H95</f>
        <v>0</v>
      </c>
      <c r="L95" s="639">
        <f>K95*(1+I95)</f>
        <v>0</v>
      </c>
    </row>
    <row r="96" spans="1:12" x14ac:dyDescent="0.25">
      <c r="A96" s="640"/>
      <c r="B96" s="645" t="s">
        <v>38</v>
      </c>
      <c r="C96" s="646"/>
      <c r="D96" s="640"/>
      <c r="E96" s="640"/>
      <c r="F96" s="641"/>
      <c r="G96" s="641"/>
      <c r="H96" s="639"/>
      <c r="I96" s="642"/>
      <c r="J96" s="639"/>
      <c r="K96" s="644"/>
      <c r="L96" s="639"/>
    </row>
    <row r="97" spans="1:12" x14ac:dyDescent="0.25">
      <c r="A97" s="640">
        <v>29</v>
      </c>
      <c r="B97" s="730" t="s">
        <v>784</v>
      </c>
      <c r="C97" s="731"/>
      <c r="D97" s="640" t="s">
        <v>10</v>
      </c>
      <c r="E97" s="640">
        <v>10</v>
      </c>
      <c r="F97" s="641"/>
      <c r="G97" s="641"/>
      <c r="H97" s="639"/>
      <c r="I97" s="642">
        <v>0.08</v>
      </c>
      <c r="J97" s="639">
        <f>H97*(1+I97)</f>
        <v>0</v>
      </c>
      <c r="K97" s="643">
        <f>E97*H97</f>
        <v>0</v>
      </c>
      <c r="L97" s="639">
        <f>K97*(1+I97)</f>
        <v>0</v>
      </c>
    </row>
    <row r="98" spans="1:12" x14ac:dyDescent="0.25">
      <c r="A98" s="640"/>
      <c r="B98" s="645" t="s">
        <v>50</v>
      </c>
      <c r="C98" s="646"/>
      <c r="D98" s="640"/>
      <c r="E98" s="640"/>
      <c r="F98" s="641"/>
      <c r="G98" s="641"/>
      <c r="H98" s="639"/>
      <c r="I98" s="642"/>
      <c r="J98" s="639"/>
      <c r="K98" s="644"/>
      <c r="L98" s="639"/>
    </row>
    <row r="99" spans="1:12" x14ac:dyDescent="0.25">
      <c r="A99" s="647">
        <v>31</v>
      </c>
      <c r="B99" s="737" t="s">
        <v>39</v>
      </c>
      <c r="C99" s="738"/>
      <c r="D99" s="647" t="s">
        <v>10</v>
      </c>
      <c r="E99" s="647">
        <v>50</v>
      </c>
      <c r="F99" s="641"/>
      <c r="G99" s="650"/>
      <c r="H99" s="648"/>
      <c r="I99" s="649">
        <v>0.08</v>
      </c>
      <c r="J99" s="639">
        <f>H99*(1+I99)</f>
        <v>0</v>
      </c>
      <c r="K99" s="643">
        <f>E99*H99</f>
        <v>0</v>
      </c>
      <c r="L99" s="639">
        <f>K99*(1+I99)</f>
        <v>0</v>
      </c>
    </row>
    <row r="100" spans="1:12" x14ac:dyDescent="0.25">
      <c r="A100" s="647"/>
      <c r="B100" s="739" t="s">
        <v>783</v>
      </c>
      <c r="C100" s="740"/>
      <c r="D100" s="647"/>
      <c r="E100" s="647"/>
      <c r="F100" s="641"/>
      <c r="G100" s="650"/>
      <c r="H100" s="648"/>
      <c r="I100" s="649"/>
      <c r="J100" s="639"/>
      <c r="K100" s="644"/>
      <c r="L100" s="639"/>
    </row>
    <row r="101" spans="1:12" ht="30" customHeight="1" x14ac:dyDescent="0.25">
      <c r="A101" s="32">
        <v>32</v>
      </c>
      <c r="B101" s="704" t="s">
        <v>782</v>
      </c>
      <c r="C101" s="705"/>
      <c r="D101" s="32" t="s">
        <v>10</v>
      </c>
      <c r="E101" s="32">
        <v>100</v>
      </c>
      <c r="F101" s="33"/>
      <c r="G101" s="34"/>
      <c r="H101" s="35"/>
      <c r="I101" s="36">
        <v>0.08</v>
      </c>
      <c r="J101" s="35">
        <f>H101*(1+I101)</f>
        <v>0</v>
      </c>
      <c r="K101" s="35">
        <f>E101*H101</f>
        <v>0</v>
      </c>
      <c r="L101" s="35">
        <f>K101*(1+I101)</f>
        <v>0</v>
      </c>
    </row>
    <row r="102" spans="1:12" ht="30" customHeight="1" x14ac:dyDescent="0.25">
      <c r="A102" s="32">
        <v>33</v>
      </c>
      <c r="B102" s="704" t="s">
        <v>781</v>
      </c>
      <c r="C102" s="705"/>
      <c r="D102" s="32" t="s">
        <v>10</v>
      </c>
      <c r="E102" s="32">
        <v>100</v>
      </c>
      <c r="F102" s="33"/>
      <c r="G102" s="34"/>
      <c r="H102" s="35"/>
      <c r="I102" s="36">
        <v>0.08</v>
      </c>
      <c r="J102" s="35">
        <f>H102*(1+I102)</f>
        <v>0</v>
      </c>
      <c r="K102" s="35">
        <f>E102*H102</f>
        <v>0</v>
      </c>
      <c r="L102" s="35">
        <f>K102*(1+I102)</f>
        <v>0</v>
      </c>
    </row>
    <row r="103" spans="1:12" x14ac:dyDescent="0.25">
      <c r="A103" s="694">
        <v>34</v>
      </c>
      <c r="B103" s="741" t="s">
        <v>790</v>
      </c>
      <c r="C103" s="742"/>
      <c r="D103" s="694" t="s">
        <v>10</v>
      </c>
      <c r="E103" s="694">
        <v>100</v>
      </c>
      <c r="F103" s="699"/>
      <c r="G103" s="700"/>
      <c r="H103" s="698"/>
      <c r="I103" s="696">
        <v>0.08</v>
      </c>
      <c r="J103" s="698">
        <f>H103*(1+I103)</f>
        <v>0</v>
      </c>
      <c r="K103" s="698">
        <f>E103*H103</f>
        <v>0</v>
      </c>
      <c r="L103" s="698">
        <f>K103*(1+I103)</f>
        <v>0</v>
      </c>
    </row>
    <row r="104" spans="1:12" ht="20.25" customHeight="1" x14ac:dyDescent="0.25">
      <c r="A104" s="695"/>
      <c r="B104" s="743" t="s">
        <v>314</v>
      </c>
      <c r="C104" s="744"/>
      <c r="D104" s="695"/>
      <c r="E104" s="695"/>
      <c r="F104" s="683"/>
      <c r="G104" s="701"/>
      <c r="H104" s="662"/>
      <c r="I104" s="697"/>
      <c r="J104" s="662"/>
      <c r="K104" s="662"/>
      <c r="L104" s="662"/>
    </row>
    <row r="105" spans="1:12" ht="21" customHeight="1" x14ac:dyDescent="0.25">
      <c r="A105" s="655"/>
      <c r="B105" s="645" t="s">
        <v>313</v>
      </c>
      <c r="C105" s="646"/>
      <c r="D105" s="655"/>
      <c r="E105" s="655"/>
      <c r="F105" s="666"/>
      <c r="G105" s="668"/>
      <c r="H105" s="669"/>
      <c r="I105" s="664"/>
      <c r="J105" s="669"/>
      <c r="K105" s="669"/>
      <c r="L105" s="669"/>
    </row>
    <row r="106" spans="1:12" ht="48.75" customHeight="1" x14ac:dyDescent="0.25">
      <c r="A106" s="732" t="s">
        <v>377</v>
      </c>
      <c r="B106" s="733"/>
      <c r="C106" s="733"/>
      <c r="D106" s="733"/>
      <c r="E106" s="733"/>
      <c r="F106" s="733"/>
      <c r="G106" s="733"/>
      <c r="H106" s="733"/>
      <c r="I106" s="733"/>
      <c r="J106" s="733"/>
      <c r="K106" s="733"/>
      <c r="L106" s="734"/>
    </row>
    <row r="107" spans="1:12" ht="30" customHeight="1" x14ac:dyDescent="0.25">
      <c r="A107" s="689">
        <v>35</v>
      </c>
      <c r="B107" s="533">
        <v>1</v>
      </c>
      <c r="C107" s="37" t="s">
        <v>357</v>
      </c>
      <c r="D107" s="536" t="s">
        <v>51</v>
      </c>
      <c r="E107" s="38">
        <v>1000</v>
      </c>
      <c r="F107" s="39"/>
      <c r="G107" s="33"/>
      <c r="H107" s="18"/>
      <c r="I107" s="40">
        <v>0.08</v>
      </c>
      <c r="J107" s="18">
        <f t="shared" ref="J107:J114" si="0">H107*(1+I107)</f>
        <v>0</v>
      </c>
      <c r="K107" s="18">
        <f t="shared" ref="K107:K114" si="1">E107*H107</f>
        <v>0</v>
      </c>
      <c r="L107" s="18">
        <f t="shared" ref="L107:L114" si="2">K107*(1+I107)</f>
        <v>0</v>
      </c>
    </row>
    <row r="108" spans="1:12" s="13" customFormat="1" ht="19.899999999999999" customHeight="1" x14ac:dyDescent="0.25">
      <c r="A108" s="690"/>
      <c r="B108" s="534">
        <v>2</v>
      </c>
      <c r="C108" s="535" t="s">
        <v>349</v>
      </c>
      <c r="D108" s="537" t="s">
        <v>51</v>
      </c>
      <c r="E108" s="19">
        <v>1000</v>
      </c>
      <c r="F108" s="39"/>
      <c r="G108" s="33"/>
      <c r="H108" s="18"/>
      <c r="I108" s="40">
        <v>0.08</v>
      </c>
      <c r="J108" s="18">
        <f t="shared" si="0"/>
        <v>0</v>
      </c>
      <c r="K108" s="18">
        <f t="shared" si="1"/>
        <v>0</v>
      </c>
      <c r="L108" s="18">
        <f t="shared" si="2"/>
        <v>0</v>
      </c>
    </row>
    <row r="109" spans="1:12" x14ac:dyDescent="0.25">
      <c r="A109" s="16">
        <v>36</v>
      </c>
      <c r="B109" s="706" t="s">
        <v>350</v>
      </c>
      <c r="C109" s="706"/>
      <c r="D109" s="538" t="s">
        <v>51</v>
      </c>
      <c r="E109" s="19">
        <v>30</v>
      </c>
      <c r="F109" s="39"/>
      <c r="G109" s="33"/>
      <c r="H109" s="18"/>
      <c r="I109" s="40">
        <v>0.08</v>
      </c>
      <c r="J109" s="18">
        <f t="shared" si="0"/>
        <v>0</v>
      </c>
      <c r="K109" s="18">
        <f t="shared" si="1"/>
        <v>0</v>
      </c>
      <c r="L109" s="18">
        <f t="shared" si="2"/>
        <v>0</v>
      </c>
    </row>
    <row r="110" spans="1:12" x14ac:dyDescent="0.25">
      <c r="A110" s="16">
        <v>37</v>
      </c>
      <c r="B110" s="706" t="s">
        <v>356</v>
      </c>
      <c r="C110" s="706"/>
      <c r="D110" s="538" t="s">
        <v>51</v>
      </c>
      <c r="E110" s="19">
        <v>30</v>
      </c>
      <c r="F110" s="39"/>
      <c r="G110" s="33"/>
      <c r="H110" s="18"/>
      <c r="I110" s="40">
        <v>0.08</v>
      </c>
      <c r="J110" s="18">
        <f t="shared" si="0"/>
        <v>0</v>
      </c>
      <c r="K110" s="18">
        <f t="shared" si="1"/>
        <v>0</v>
      </c>
      <c r="L110" s="18">
        <f t="shared" si="2"/>
        <v>0</v>
      </c>
    </row>
    <row r="111" spans="1:12" ht="20.100000000000001" customHeight="1" x14ac:dyDescent="0.25">
      <c r="A111" s="16">
        <v>38</v>
      </c>
      <c r="B111" s="706" t="s">
        <v>351</v>
      </c>
      <c r="C111" s="706"/>
      <c r="D111" s="538" t="s">
        <v>51</v>
      </c>
      <c r="E111" s="19">
        <v>80</v>
      </c>
      <c r="F111" s="39"/>
      <c r="G111" s="33"/>
      <c r="H111" s="18"/>
      <c r="I111" s="40">
        <v>0.08</v>
      </c>
      <c r="J111" s="18">
        <f t="shared" si="0"/>
        <v>0</v>
      </c>
      <c r="K111" s="18">
        <f t="shared" si="1"/>
        <v>0</v>
      </c>
      <c r="L111" s="18">
        <f t="shared" si="2"/>
        <v>0</v>
      </c>
    </row>
    <row r="112" spans="1:12" ht="30.75" customHeight="1" x14ac:dyDescent="0.25">
      <c r="A112" s="16">
        <v>39</v>
      </c>
      <c r="B112" s="706" t="s">
        <v>352</v>
      </c>
      <c r="C112" s="706"/>
      <c r="D112" s="538" t="s">
        <v>51</v>
      </c>
      <c r="E112" s="19">
        <v>240</v>
      </c>
      <c r="F112" s="39"/>
      <c r="G112" s="33"/>
      <c r="H112" s="18"/>
      <c r="I112" s="40">
        <v>0.08</v>
      </c>
      <c r="J112" s="18">
        <f t="shared" si="0"/>
        <v>0</v>
      </c>
      <c r="K112" s="18">
        <f t="shared" si="1"/>
        <v>0</v>
      </c>
      <c r="L112" s="18">
        <f t="shared" si="2"/>
        <v>0</v>
      </c>
    </row>
    <row r="113" spans="1:12" ht="30.75" customHeight="1" x14ac:dyDescent="0.25">
      <c r="A113" s="16">
        <v>40</v>
      </c>
      <c r="B113" s="706" t="s">
        <v>353</v>
      </c>
      <c r="C113" s="706"/>
      <c r="D113" s="538" t="s">
        <v>51</v>
      </c>
      <c r="E113" s="19">
        <v>120</v>
      </c>
      <c r="F113" s="39"/>
      <c r="G113" s="33"/>
      <c r="H113" s="18"/>
      <c r="I113" s="40">
        <v>0.08</v>
      </c>
      <c r="J113" s="18">
        <f t="shared" si="0"/>
        <v>0</v>
      </c>
      <c r="K113" s="18">
        <f t="shared" si="1"/>
        <v>0</v>
      </c>
      <c r="L113" s="18">
        <f t="shared" si="2"/>
        <v>0</v>
      </c>
    </row>
    <row r="114" spans="1:12" x14ac:dyDescent="0.25">
      <c r="A114" s="16">
        <v>41</v>
      </c>
      <c r="B114" s="706" t="s">
        <v>354</v>
      </c>
      <c r="C114" s="706"/>
      <c r="D114" s="538" t="s">
        <v>51</v>
      </c>
      <c r="E114" s="19">
        <v>120</v>
      </c>
      <c r="F114" s="39"/>
      <c r="G114" s="33"/>
      <c r="H114" s="18"/>
      <c r="I114" s="40">
        <v>0.08</v>
      </c>
      <c r="J114" s="18">
        <f t="shared" si="0"/>
        <v>0</v>
      </c>
      <c r="K114" s="18">
        <f t="shared" si="1"/>
        <v>0</v>
      </c>
      <c r="L114" s="18">
        <f t="shared" si="2"/>
        <v>0</v>
      </c>
    </row>
    <row r="115" spans="1:12" ht="36.75" customHeight="1" x14ac:dyDescent="0.25">
      <c r="A115" s="16">
        <v>42</v>
      </c>
      <c r="B115" s="706" t="s">
        <v>355</v>
      </c>
      <c r="C115" s="706"/>
      <c r="D115" s="539" t="s">
        <v>51</v>
      </c>
      <c r="E115" s="41">
        <v>120</v>
      </c>
      <c r="F115" s="39"/>
      <c r="G115" s="33"/>
      <c r="H115" s="18"/>
      <c r="I115" s="40">
        <v>0.08</v>
      </c>
      <c r="J115" s="18">
        <f t="shared" ref="J115:J120" si="3">H115*(1+I115)</f>
        <v>0</v>
      </c>
      <c r="K115" s="18">
        <f t="shared" ref="K115:K120" si="4">E115*H115</f>
        <v>0</v>
      </c>
      <c r="L115" s="18">
        <f t="shared" ref="L115:L120" si="5">K115*(1+I115)</f>
        <v>0</v>
      </c>
    </row>
    <row r="116" spans="1:12" ht="40.5" customHeight="1" x14ac:dyDescent="0.25">
      <c r="A116" s="16">
        <v>43</v>
      </c>
      <c r="B116" s="706" t="s">
        <v>359</v>
      </c>
      <c r="C116" s="706"/>
      <c r="D116" s="31" t="s">
        <v>51</v>
      </c>
      <c r="E116" s="17">
        <v>15</v>
      </c>
      <c r="F116" s="42"/>
      <c r="G116" s="43"/>
      <c r="H116" s="27"/>
      <c r="I116" s="44">
        <v>0.08</v>
      </c>
      <c r="J116" s="18">
        <f t="shared" si="3"/>
        <v>0</v>
      </c>
      <c r="K116" s="18">
        <f t="shared" si="4"/>
        <v>0</v>
      </c>
      <c r="L116" s="18">
        <f t="shared" si="5"/>
        <v>0</v>
      </c>
    </row>
    <row r="117" spans="1:12" ht="105" customHeight="1" x14ac:dyDescent="0.25">
      <c r="A117" s="16">
        <v>44</v>
      </c>
      <c r="B117" s="715" t="s">
        <v>360</v>
      </c>
      <c r="C117" s="716"/>
      <c r="D117" s="16" t="s">
        <v>51</v>
      </c>
      <c r="E117" s="16">
        <v>15</v>
      </c>
      <c r="F117" s="39"/>
      <c r="G117" s="33"/>
      <c r="H117" s="18"/>
      <c r="I117" s="40">
        <v>0.08</v>
      </c>
      <c r="J117" s="18">
        <f t="shared" si="3"/>
        <v>0</v>
      </c>
      <c r="K117" s="18">
        <f t="shared" si="4"/>
        <v>0</v>
      </c>
      <c r="L117" s="18">
        <f t="shared" si="5"/>
        <v>0</v>
      </c>
    </row>
    <row r="118" spans="1:12" ht="81" customHeight="1" x14ac:dyDescent="0.25">
      <c r="A118" s="16">
        <v>45</v>
      </c>
      <c r="B118" s="715" t="s">
        <v>361</v>
      </c>
      <c r="C118" s="716"/>
      <c r="D118" s="16" t="s">
        <v>51</v>
      </c>
      <c r="E118" s="16">
        <v>15</v>
      </c>
      <c r="F118" s="39"/>
      <c r="G118" s="33"/>
      <c r="H118" s="18"/>
      <c r="I118" s="40">
        <v>0.08</v>
      </c>
      <c r="J118" s="18">
        <f t="shared" si="3"/>
        <v>0</v>
      </c>
      <c r="K118" s="18">
        <f t="shared" si="4"/>
        <v>0</v>
      </c>
      <c r="L118" s="18">
        <f t="shared" si="5"/>
        <v>0</v>
      </c>
    </row>
    <row r="119" spans="1:12" ht="94.5" customHeight="1" x14ac:dyDescent="0.25">
      <c r="A119" s="16">
        <v>46</v>
      </c>
      <c r="B119" s="713" t="s">
        <v>673</v>
      </c>
      <c r="C119" s="714"/>
      <c r="D119" s="16" t="s">
        <v>10</v>
      </c>
      <c r="E119" s="16">
        <v>10</v>
      </c>
      <c r="F119" s="33"/>
      <c r="G119" s="33"/>
      <c r="H119" s="18"/>
      <c r="I119" s="40">
        <v>0.08</v>
      </c>
      <c r="J119" s="18">
        <f t="shared" si="3"/>
        <v>0</v>
      </c>
      <c r="K119" s="18">
        <f t="shared" si="4"/>
        <v>0</v>
      </c>
      <c r="L119" s="18">
        <f t="shared" si="5"/>
        <v>0</v>
      </c>
    </row>
    <row r="120" spans="1:12" ht="78.75" customHeight="1" thickBot="1" x14ac:dyDescent="0.3">
      <c r="A120" s="99">
        <v>47</v>
      </c>
      <c r="B120" s="711" t="s">
        <v>671</v>
      </c>
      <c r="C120" s="712"/>
      <c r="D120" s="99" t="s">
        <v>10</v>
      </c>
      <c r="E120" s="99">
        <v>15</v>
      </c>
      <c r="F120" s="97"/>
      <c r="G120" s="100"/>
      <c r="H120" s="101"/>
      <c r="I120" s="98">
        <v>0.08</v>
      </c>
      <c r="J120" s="245">
        <f t="shared" si="3"/>
        <v>0</v>
      </c>
      <c r="K120" s="245">
        <f t="shared" si="4"/>
        <v>0</v>
      </c>
      <c r="L120" s="245">
        <f t="shared" si="5"/>
        <v>0</v>
      </c>
    </row>
    <row r="121" spans="1:12" ht="37.5" customHeight="1" thickBot="1" x14ac:dyDescent="0.3">
      <c r="A121" s="670" t="s">
        <v>377</v>
      </c>
      <c r="B121" s="671"/>
      <c r="C121" s="671"/>
      <c r="D121" s="671"/>
      <c r="E121" s="671"/>
      <c r="F121" s="671"/>
      <c r="G121" s="671"/>
      <c r="H121" s="671"/>
      <c r="I121" s="671"/>
      <c r="J121" s="671"/>
      <c r="K121" s="671"/>
      <c r="L121" s="672"/>
    </row>
    <row r="122" spans="1:12" ht="30" customHeight="1" thickBot="1" x14ac:dyDescent="0.3">
      <c r="A122" s="651"/>
      <c r="B122" s="652"/>
      <c r="C122" s="652"/>
      <c r="D122" s="652"/>
      <c r="E122" s="652"/>
      <c r="F122" s="652"/>
      <c r="G122" s="652"/>
      <c r="H122" s="652"/>
      <c r="I122" s="652"/>
      <c r="J122" s="653"/>
      <c r="K122" s="51">
        <f>SUM(K4:K120)</f>
        <v>0</v>
      </c>
      <c r="L122" s="51">
        <f>SUM(L4:L120)</f>
        <v>0</v>
      </c>
    </row>
    <row r="123" spans="1:12" s="13" customFormat="1" ht="20.100000000000001" customHeight="1" x14ac:dyDescent="0.25">
      <c r="A123" s="656" t="s">
        <v>601</v>
      </c>
      <c r="B123" s="657"/>
      <c r="C123" s="657"/>
      <c r="D123" s="657"/>
      <c r="E123" s="657"/>
      <c r="F123" s="657"/>
      <c r="G123" s="657"/>
      <c r="H123" s="657"/>
      <c r="I123" s="657"/>
      <c r="J123" s="657"/>
      <c r="K123" s="657"/>
      <c r="L123" s="658"/>
    </row>
    <row r="124" spans="1:12" x14ac:dyDescent="0.25">
      <c r="A124" s="647">
        <v>1</v>
      </c>
      <c r="B124" s="709" t="s">
        <v>53</v>
      </c>
      <c r="C124" s="710"/>
      <c r="D124" s="654" t="s">
        <v>538</v>
      </c>
      <c r="E124" s="654">
        <v>10</v>
      </c>
      <c r="F124" s="665"/>
      <c r="G124" s="667"/>
      <c r="H124" s="661"/>
      <c r="I124" s="663">
        <v>0.08</v>
      </c>
      <c r="J124" s="661">
        <f>H124*(1+I124)</f>
        <v>0</v>
      </c>
      <c r="K124" s="661">
        <f>E124*H124</f>
        <v>0</v>
      </c>
      <c r="L124" s="661">
        <f>K124*(1+I124)</f>
        <v>0</v>
      </c>
    </row>
    <row r="125" spans="1:12" ht="193.5" customHeight="1" x14ac:dyDescent="0.25">
      <c r="A125" s="647"/>
      <c r="B125" s="702" t="s">
        <v>693</v>
      </c>
      <c r="C125" s="703"/>
      <c r="D125" s="655"/>
      <c r="E125" s="655"/>
      <c r="F125" s="666"/>
      <c r="G125" s="668"/>
      <c r="H125" s="669"/>
      <c r="I125" s="664"/>
      <c r="J125" s="662"/>
      <c r="K125" s="662"/>
      <c r="L125" s="662"/>
    </row>
    <row r="126" spans="1:12" ht="210.75" customHeight="1" x14ac:dyDescent="0.25">
      <c r="A126" s="32">
        <v>2</v>
      </c>
      <c r="B126" s="702" t="s">
        <v>694</v>
      </c>
      <c r="C126" s="703"/>
      <c r="D126" s="79" t="s">
        <v>10</v>
      </c>
      <c r="E126" s="79">
        <v>10</v>
      </c>
      <c r="F126" s="87"/>
      <c r="G126" s="89"/>
      <c r="H126" s="90"/>
      <c r="I126" s="92">
        <v>0.08</v>
      </c>
      <c r="J126" s="90">
        <f>H126*(1+I126)</f>
        <v>0</v>
      </c>
      <c r="K126" s="90">
        <f>E126*H126</f>
        <v>0</v>
      </c>
      <c r="L126" s="90">
        <f>K126*(1+I126)</f>
        <v>0</v>
      </c>
    </row>
    <row r="127" spans="1:12" ht="76.5" customHeight="1" x14ac:dyDescent="0.25">
      <c r="A127" s="32">
        <v>3</v>
      </c>
      <c r="B127" s="702" t="s">
        <v>785</v>
      </c>
      <c r="C127" s="703"/>
      <c r="D127" s="32" t="s">
        <v>10</v>
      </c>
      <c r="E127" s="32">
        <v>5</v>
      </c>
      <c r="F127" s="33"/>
      <c r="G127" s="47"/>
      <c r="H127" s="35"/>
      <c r="I127" s="48">
        <v>0.08</v>
      </c>
      <c r="J127" s="35">
        <f>H127*(1+I127)</f>
        <v>0</v>
      </c>
      <c r="K127" s="35">
        <f>E127*H127</f>
        <v>0</v>
      </c>
      <c r="L127" s="35">
        <f>K127*(1+I127)</f>
        <v>0</v>
      </c>
    </row>
    <row r="128" spans="1:12" ht="120.75" customHeight="1" x14ac:dyDescent="0.25">
      <c r="A128" s="32">
        <v>4</v>
      </c>
      <c r="B128" s="702" t="s">
        <v>786</v>
      </c>
      <c r="C128" s="703"/>
      <c r="D128" s="32" t="s">
        <v>10</v>
      </c>
      <c r="E128" s="32">
        <v>10</v>
      </c>
      <c r="F128" s="88"/>
      <c r="G128" s="47"/>
      <c r="H128" s="35"/>
      <c r="I128" s="91">
        <v>0.08</v>
      </c>
      <c r="J128" s="35">
        <f>H128*(1+I128)</f>
        <v>0</v>
      </c>
      <c r="K128" s="35">
        <f>E128*H128</f>
        <v>0</v>
      </c>
      <c r="L128" s="35">
        <f>K128*(1+I128)</f>
        <v>0</v>
      </c>
    </row>
    <row r="129" spans="1:12" ht="136.5" customHeight="1" x14ac:dyDescent="0.25">
      <c r="A129" s="32">
        <v>5</v>
      </c>
      <c r="B129" s="702" t="s">
        <v>787</v>
      </c>
      <c r="C129" s="703"/>
      <c r="D129" s="99" t="s">
        <v>10</v>
      </c>
      <c r="E129" s="99">
        <v>10</v>
      </c>
      <c r="F129" s="97"/>
      <c r="G129" s="100"/>
      <c r="H129" s="101"/>
      <c r="I129" s="98">
        <v>0.08</v>
      </c>
      <c r="J129" s="101">
        <f>H129*(1+I129)</f>
        <v>0</v>
      </c>
      <c r="K129" s="101">
        <f>E129*H129</f>
        <v>0</v>
      </c>
      <c r="L129" s="101">
        <f>K129*(1+I129)</f>
        <v>0</v>
      </c>
    </row>
    <row r="130" spans="1:12" x14ac:dyDescent="0.25">
      <c r="A130" s="32">
        <v>6</v>
      </c>
      <c r="B130" s="704" t="s">
        <v>602</v>
      </c>
      <c r="C130" s="705"/>
      <c r="D130" s="32" t="s">
        <v>51</v>
      </c>
      <c r="E130" s="32">
        <v>50</v>
      </c>
      <c r="F130" s="33"/>
      <c r="G130" s="47"/>
      <c r="H130" s="35"/>
      <c r="I130" s="48">
        <v>0.08</v>
      </c>
      <c r="J130" s="35">
        <f t="shared" ref="J130:J142" si="6">H130*(1+I130)</f>
        <v>0</v>
      </c>
      <c r="K130" s="35">
        <f t="shared" ref="K130:K142" si="7">E130*H130</f>
        <v>0</v>
      </c>
      <c r="L130" s="35">
        <f t="shared" ref="L130:L142" si="8">K130*(1+I130)</f>
        <v>0</v>
      </c>
    </row>
    <row r="131" spans="1:12" x14ac:dyDescent="0.25">
      <c r="A131" s="32">
        <v>7</v>
      </c>
      <c r="B131" s="704" t="s">
        <v>603</v>
      </c>
      <c r="C131" s="705"/>
      <c r="D131" s="32" t="s">
        <v>51</v>
      </c>
      <c r="E131" s="32">
        <v>50</v>
      </c>
      <c r="F131" s="33"/>
      <c r="G131" s="47"/>
      <c r="H131" s="35"/>
      <c r="I131" s="48">
        <v>0.08</v>
      </c>
      <c r="J131" s="35">
        <f t="shared" si="6"/>
        <v>0</v>
      </c>
      <c r="K131" s="35">
        <f t="shared" si="7"/>
        <v>0</v>
      </c>
      <c r="L131" s="35">
        <f t="shared" si="8"/>
        <v>0</v>
      </c>
    </row>
    <row r="132" spans="1:12" x14ac:dyDescent="0.25">
      <c r="A132" s="32">
        <v>8</v>
      </c>
      <c r="B132" s="704" t="s">
        <v>604</v>
      </c>
      <c r="C132" s="705"/>
      <c r="D132" s="32" t="s">
        <v>51</v>
      </c>
      <c r="E132" s="32">
        <v>50</v>
      </c>
      <c r="F132" s="33"/>
      <c r="G132" s="47"/>
      <c r="H132" s="35"/>
      <c r="I132" s="48">
        <v>0.08</v>
      </c>
      <c r="J132" s="35">
        <f t="shared" si="6"/>
        <v>0</v>
      </c>
      <c r="K132" s="35">
        <f t="shared" si="7"/>
        <v>0</v>
      </c>
      <c r="L132" s="35">
        <f t="shared" si="8"/>
        <v>0</v>
      </c>
    </row>
    <row r="133" spans="1:12" x14ac:dyDescent="0.25">
      <c r="A133" s="32">
        <v>9</v>
      </c>
      <c r="B133" s="704" t="s">
        <v>605</v>
      </c>
      <c r="C133" s="705"/>
      <c r="D133" s="32" t="s">
        <v>51</v>
      </c>
      <c r="E133" s="32">
        <v>25</v>
      </c>
      <c r="F133" s="33"/>
      <c r="G133" s="47"/>
      <c r="H133" s="35"/>
      <c r="I133" s="48">
        <v>0.08</v>
      </c>
      <c r="J133" s="35">
        <f t="shared" si="6"/>
        <v>0</v>
      </c>
      <c r="K133" s="35">
        <f t="shared" si="7"/>
        <v>0</v>
      </c>
      <c r="L133" s="35">
        <f t="shared" si="8"/>
        <v>0</v>
      </c>
    </row>
    <row r="134" spans="1:12" x14ac:dyDescent="0.25">
      <c r="A134" s="32">
        <v>10</v>
      </c>
      <c r="B134" s="707" t="s">
        <v>606</v>
      </c>
      <c r="C134" s="708"/>
      <c r="D134" s="16" t="s">
        <v>51</v>
      </c>
      <c r="E134" s="16">
        <v>25</v>
      </c>
      <c r="F134" s="33"/>
      <c r="G134" s="47"/>
      <c r="H134" s="35"/>
      <c r="I134" s="48">
        <v>0.08</v>
      </c>
      <c r="J134" s="35">
        <f t="shared" si="6"/>
        <v>0</v>
      </c>
      <c r="K134" s="35">
        <f t="shared" si="7"/>
        <v>0</v>
      </c>
      <c r="L134" s="35">
        <f t="shared" si="8"/>
        <v>0</v>
      </c>
    </row>
    <row r="135" spans="1:12" ht="18" customHeight="1" x14ac:dyDescent="0.25">
      <c r="A135" s="32">
        <v>11</v>
      </c>
      <c r="B135" s="707" t="s">
        <v>607</v>
      </c>
      <c r="C135" s="708"/>
      <c r="D135" s="96" t="s">
        <v>51</v>
      </c>
      <c r="E135" s="96">
        <v>60</v>
      </c>
      <c r="F135" s="97"/>
      <c r="G135" s="100"/>
      <c r="H135" s="101"/>
      <c r="I135" s="98">
        <v>0.08</v>
      </c>
      <c r="J135" s="101">
        <f t="shared" si="6"/>
        <v>0</v>
      </c>
      <c r="K135" s="101">
        <f t="shared" si="7"/>
        <v>0</v>
      </c>
      <c r="L135" s="101">
        <f t="shared" si="8"/>
        <v>0</v>
      </c>
    </row>
    <row r="136" spans="1:12" x14ac:dyDescent="0.25">
      <c r="A136" s="32">
        <v>12</v>
      </c>
      <c r="B136" s="717" t="s">
        <v>608</v>
      </c>
      <c r="C136" s="717"/>
      <c r="D136" s="16" t="s">
        <v>51</v>
      </c>
      <c r="E136" s="16">
        <v>30</v>
      </c>
      <c r="F136" s="33"/>
      <c r="G136" s="47"/>
      <c r="H136" s="35"/>
      <c r="I136" s="48">
        <v>0.08</v>
      </c>
      <c r="J136" s="35">
        <f t="shared" si="6"/>
        <v>0</v>
      </c>
      <c r="K136" s="35">
        <f t="shared" si="7"/>
        <v>0</v>
      </c>
      <c r="L136" s="35">
        <f t="shared" si="8"/>
        <v>0</v>
      </c>
    </row>
    <row r="137" spans="1:12" x14ac:dyDescent="0.25">
      <c r="A137" s="32">
        <v>13</v>
      </c>
      <c r="B137" s="707" t="s">
        <v>609</v>
      </c>
      <c r="C137" s="708"/>
      <c r="D137" s="96" t="s">
        <v>51</v>
      </c>
      <c r="E137" s="96">
        <v>30</v>
      </c>
      <c r="F137" s="97"/>
      <c r="G137" s="100"/>
      <c r="H137" s="101"/>
      <c r="I137" s="98">
        <v>0.08</v>
      </c>
      <c r="J137" s="101">
        <f t="shared" si="6"/>
        <v>0</v>
      </c>
      <c r="K137" s="101">
        <f t="shared" si="7"/>
        <v>0</v>
      </c>
      <c r="L137" s="101">
        <f t="shared" si="8"/>
        <v>0</v>
      </c>
    </row>
    <row r="138" spans="1:12" s="102" customFormat="1" x14ac:dyDescent="0.25">
      <c r="A138" s="32">
        <v>14</v>
      </c>
      <c r="B138" s="707" t="s">
        <v>610</v>
      </c>
      <c r="C138" s="708"/>
      <c r="D138" s="96" t="s">
        <v>51</v>
      </c>
      <c r="E138" s="96">
        <v>35</v>
      </c>
      <c r="F138" s="33"/>
      <c r="G138" s="47"/>
      <c r="H138" s="35"/>
      <c r="I138" s="98">
        <v>0.08</v>
      </c>
      <c r="J138" s="101">
        <f t="shared" si="6"/>
        <v>0</v>
      </c>
      <c r="K138" s="101">
        <f t="shared" si="7"/>
        <v>0</v>
      </c>
      <c r="L138" s="101">
        <f t="shared" si="8"/>
        <v>0</v>
      </c>
    </row>
    <row r="139" spans="1:12" s="102" customFormat="1" x14ac:dyDescent="0.25">
      <c r="A139" s="32">
        <v>15</v>
      </c>
      <c r="B139" s="707" t="s">
        <v>611</v>
      </c>
      <c r="C139" s="708"/>
      <c r="D139" s="96" t="s">
        <v>51</v>
      </c>
      <c r="E139" s="96">
        <v>25</v>
      </c>
      <c r="F139" s="33"/>
      <c r="G139" s="47"/>
      <c r="H139" s="35"/>
      <c r="I139" s="98">
        <v>0.08</v>
      </c>
      <c r="J139" s="101">
        <f t="shared" si="6"/>
        <v>0</v>
      </c>
      <c r="K139" s="101">
        <f t="shared" si="7"/>
        <v>0</v>
      </c>
      <c r="L139" s="101">
        <f t="shared" si="8"/>
        <v>0</v>
      </c>
    </row>
    <row r="140" spans="1:12" s="102" customFormat="1" x14ac:dyDescent="0.25">
      <c r="A140" s="32">
        <v>16</v>
      </c>
      <c r="B140" s="707" t="s">
        <v>612</v>
      </c>
      <c r="C140" s="708"/>
      <c r="D140" s="96" t="s">
        <v>51</v>
      </c>
      <c r="E140" s="96">
        <v>50</v>
      </c>
      <c r="F140" s="33"/>
      <c r="G140" s="47"/>
      <c r="H140" s="35"/>
      <c r="I140" s="98">
        <v>0.08</v>
      </c>
      <c r="J140" s="101">
        <f t="shared" si="6"/>
        <v>0</v>
      </c>
      <c r="K140" s="101">
        <f t="shared" si="7"/>
        <v>0</v>
      </c>
      <c r="L140" s="101">
        <f t="shared" si="8"/>
        <v>0</v>
      </c>
    </row>
    <row r="141" spans="1:12" s="102" customFormat="1" x14ac:dyDescent="0.25">
      <c r="A141" s="32">
        <v>17</v>
      </c>
      <c r="B141" s="707" t="s">
        <v>613</v>
      </c>
      <c r="C141" s="708"/>
      <c r="D141" s="96" t="s">
        <v>51</v>
      </c>
      <c r="E141" s="96">
        <v>50</v>
      </c>
      <c r="F141" s="33"/>
      <c r="G141" s="47"/>
      <c r="H141" s="35"/>
      <c r="I141" s="98">
        <v>0.08</v>
      </c>
      <c r="J141" s="101">
        <f t="shared" si="6"/>
        <v>0</v>
      </c>
      <c r="K141" s="101">
        <f t="shared" si="7"/>
        <v>0</v>
      </c>
      <c r="L141" s="101">
        <f t="shared" si="8"/>
        <v>0</v>
      </c>
    </row>
    <row r="142" spans="1:12" s="102" customFormat="1" ht="17.25" thickBot="1" x14ac:dyDescent="0.3">
      <c r="A142" s="32">
        <v>18</v>
      </c>
      <c r="B142" s="707" t="s">
        <v>614</v>
      </c>
      <c r="C142" s="708"/>
      <c r="D142" s="16" t="s">
        <v>51</v>
      </c>
      <c r="E142" s="16">
        <v>25</v>
      </c>
      <c r="F142" s="33"/>
      <c r="G142" s="47"/>
      <c r="H142" s="35"/>
      <c r="I142" s="48">
        <v>0.08</v>
      </c>
      <c r="J142" s="35">
        <f t="shared" si="6"/>
        <v>0</v>
      </c>
      <c r="K142" s="101">
        <f t="shared" si="7"/>
        <v>0</v>
      </c>
      <c r="L142" s="101">
        <f t="shared" si="8"/>
        <v>0</v>
      </c>
    </row>
    <row r="143" spans="1:12" ht="30" customHeight="1" thickBot="1" x14ac:dyDescent="0.3">
      <c r="A143" s="659" t="s">
        <v>55</v>
      </c>
      <c r="B143" s="660"/>
      <c r="C143" s="660"/>
      <c r="D143" s="660"/>
      <c r="E143" s="660"/>
      <c r="F143" s="660"/>
      <c r="G143" s="660"/>
      <c r="H143" s="660"/>
      <c r="I143" s="660"/>
      <c r="J143" s="660"/>
      <c r="K143" s="284">
        <f>SUM(K124:K142)</f>
        <v>0</v>
      </c>
      <c r="L143" s="285">
        <f>SUM(L124:L142)</f>
        <v>0</v>
      </c>
    </row>
    <row r="144" spans="1:12" ht="17.25" customHeight="1" thickBot="1" x14ac:dyDescent="0.3">
      <c r="B144" s="6"/>
      <c r="C144" s="84"/>
      <c r="D144" s="6"/>
      <c r="F144" s="85"/>
      <c r="G144" s="85"/>
      <c r="H144" s="83"/>
      <c r="I144" s="86"/>
      <c r="J144" s="83"/>
      <c r="K144" s="83"/>
      <c r="L144" s="83"/>
    </row>
    <row r="145" spans="1:12" ht="22.5" customHeight="1" thickBot="1" x14ac:dyDescent="0.3">
      <c r="A145" s="651" t="s">
        <v>54</v>
      </c>
      <c r="B145" s="652"/>
      <c r="C145" s="652"/>
      <c r="D145" s="652"/>
      <c r="E145" s="652"/>
      <c r="F145" s="652"/>
      <c r="G145" s="652"/>
      <c r="H145" s="652"/>
      <c r="I145" s="652"/>
      <c r="J145" s="653"/>
      <c r="K145" s="51">
        <f>SUM(K143+K122)</f>
        <v>0</v>
      </c>
      <c r="L145" s="51">
        <f>SUM(L143+L122)</f>
        <v>0</v>
      </c>
    </row>
    <row r="146" spans="1:12" ht="21.75" customHeight="1" x14ac:dyDescent="0.25"/>
    <row r="147" spans="1:12" ht="19.5" customHeight="1" x14ac:dyDescent="0.25">
      <c r="J147" s="542" t="s">
        <v>715</v>
      </c>
    </row>
    <row r="149" spans="1:12" x14ac:dyDescent="0.25">
      <c r="C149" s="10"/>
      <c r="D149" s="10"/>
      <c r="E149" s="10"/>
      <c r="F149" s="10"/>
      <c r="G149" s="10"/>
      <c r="H149" s="10"/>
      <c r="I149" s="10"/>
      <c r="J149" s="10"/>
      <c r="K149" s="10"/>
      <c r="L149" s="10"/>
    </row>
    <row r="150" spans="1:12" x14ac:dyDescent="0.25">
      <c r="C150" s="605" t="s">
        <v>717</v>
      </c>
      <c r="D150" s="605"/>
      <c r="E150" s="605"/>
      <c r="F150" s="605"/>
      <c r="G150" s="605"/>
      <c r="H150" s="605"/>
      <c r="I150" s="605"/>
      <c r="J150" s="605"/>
      <c r="K150" s="605"/>
      <c r="L150" s="605"/>
    </row>
    <row r="151" spans="1:12" x14ac:dyDescent="0.25">
      <c r="C151" s="605" t="s">
        <v>718</v>
      </c>
      <c r="D151" s="605"/>
      <c r="E151" s="605"/>
      <c r="F151" s="605"/>
      <c r="G151" s="605"/>
      <c r="H151" s="605"/>
      <c r="I151" s="605"/>
      <c r="J151" s="605"/>
      <c r="K151" s="605"/>
      <c r="L151" s="605"/>
    </row>
  </sheetData>
  <mergeCells count="421">
    <mergeCell ref="B93:C93"/>
    <mergeCell ref="B82:C82"/>
    <mergeCell ref="B83:C83"/>
    <mergeCell ref="A106:L106"/>
    <mergeCell ref="B54:B55"/>
    <mergeCell ref="C52:C53"/>
    <mergeCell ref="B52:B53"/>
    <mergeCell ref="B50:B51"/>
    <mergeCell ref="B47:B48"/>
    <mergeCell ref="B20:C20"/>
    <mergeCell ref="B97:C97"/>
    <mergeCell ref="B98:C98"/>
    <mergeCell ref="B99:C99"/>
    <mergeCell ref="B100:C100"/>
    <mergeCell ref="B101:C101"/>
    <mergeCell ref="B102:C102"/>
    <mergeCell ref="B103:C103"/>
    <mergeCell ref="B104:C104"/>
    <mergeCell ref="B105:C105"/>
    <mergeCell ref="B44:C44"/>
    <mergeCell ref="B86:C86"/>
    <mergeCell ref="B87:C87"/>
    <mergeCell ref="B84:C84"/>
    <mergeCell ref="B85:C85"/>
    <mergeCell ref="B92:C92"/>
    <mergeCell ref="B14:C14"/>
    <mergeCell ref="B18:B19"/>
    <mergeCell ref="B27:C27"/>
    <mergeCell ref="B31:B32"/>
    <mergeCell ref="B35:B36"/>
    <mergeCell ref="B37:C37"/>
    <mergeCell ref="B38:B39"/>
    <mergeCell ref="B40:C40"/>
    <mergeCell ref="B67:B69"/>
    <mergeCell ref="B63:B65"/>
    <mergeCell ref="B142:C142"/>
    <mergeCell ref="B124:C124"/>
    <mergeCell ref="B120:C120"/>
    <mergeCell ref="B119:C119"/>
    <mergeCell ref="B118:C118"/>
    <mergeCell ref="B117:C117"/>
    <mergeCell ref="B116:C116"/>
    <mergeCell ref="B115:C115"/>
    <mergeCell ref="B114:C114"/>
    <mergeCell ref="B133:C133"/>
    <mergeCell ref="B134:C134"/>
    <mergeCell ref="B135:C135"/>
    <mergeCell ref="B136:C136"/>
    <mergeCell ref="B137:C137"/>
    <mergeCell ref="B138:C138"/>
    <mergeCell ref="B139:C139"/>
    <mergeCell ref="B140:C140"/>
    <mergeCell ref="B141:C141"/>
    <mergeCell ref="B126:C126"/>
    <mergeCell ref="B127:C127"/>
    <mergeCell ref="B128:C128"/>
    <mergeCell ref="B129:C129"/>
    <mergeCell ref="B130:C130"/>
    <mergeCell ref="B131:C131"/>
    <mergeCell ref="B132:C132"/>
    <mergeCell ref="B113:C113"/>
    <mergeCell ref="B112:C112"/>
    <mergeCell ref="I103:I105"/>
    <mergeCell ref="J103:J105"/>
    <mergeCell ref="K103:K105"/>
    <mergeCell ref="L103:L105"/>
    <mergeCell ref="F103:F105"/>
    <mergeCell ref="G103:G105"/>
    <mergeCell ref="H103:H105"/>
    <mergeCell ref="A107:A108"/>
    <mergeCell ref="B125:C125"/>
    <mergeCell ref="B111:C111"/>
    <mergeCell ref="B110:C110"/>
    <mergeCell ref="B109:C109"/>
    <mergeCell ref="A61:A62"/>
    <mergeCell ref="D61:D62"/>
    <mergeCell ref="E61:E62"/>
    <mergeCell ref="F61:F62"/>
    <mergeCell ref="G61:G62"/>
    <mergeCell ref="H61:H62"/>
    <mergeCell ref="A63:A65"/>
    <mergeCell ref="D63:D65"/>
    <mergeCell ref="K75:K77"/>
    <mergeCell ref="E63:E65"/>
    <mergeCell ref="F63:F65"/>
    <mergeCell ref="G63:G65"/>
    <mergeCell ref="H63:H65"/>
    <mergeCell ref="A66:A69"/>
    <mergeCell ref="D66:D69"/>
    <mergeCell ref="E66:E69"/>
    <mergeCell ref="F66:F69"/>
    <mergeCell ref="G66:G69"/>
    <mergeCell ref="H66:H69"/>
    <mergeCell ref="A75:A77"/>
    <mergeCell ref="D75:D77"/>
    <mergeCell ref="E75:E77"/>
    <mergeCell ref="F75:F77"/>
    <mergeCell ref="G75:G77"/>
    <mergeCell ref="L75:L77"/>
    <mergeCell ref="K70:K74"/>
    <mergeCell ref="L70:L74"/>
    <mergeCell ref="I78:I79"/>
    <mergeCell ref="J78:J79"/>
    <mergeCell ref="K78:K79"/>
    <mergeCell ref="L78:L79"/>
    <mergeCell ref="I82:I83"/>
    <mergeCell ref="J82:J83"/>
    <mergeCell ref="K82:K83"/>
    <mergeCell ref="L82:L83"/>
    <mergeCell ref="K33:K36"/>
    <mergeCell ref="L33:L36"/>
    <mergeCell ref="H37:H39"/>
    <mergeCell ref="I37:I39"/>
    <mergeCell ref="J37:J39"/>
    <mergeCell ref="D33:D36"/>
    <mergeCell ref="E33:E36"/>
    <mergeCell ref="F33:F36"/>
    <mergeCell ref="G33:G36"/>
    <mergeCell ref="H33:H36"/>
    <mergeCell ref="I33:I36"/>
    <mergeCell ref="J33:J36"/>
    <mergeCell ref="L37:L39"/>
    <mergeCell ref="K37:K39"/>
    <mergeCell ref="E37:E39"/>
    <mergeCell ref="F37:F39"/>
    <mergeCell ref="G37:G39"/>
    <mergeCell ref="J52:J55"/>
    <mergeCell ref="J61:J62"/>
    <mergeCell ref="J66:J69"/>
    <mergeCell ref="K61:K62"/>
    <mergeCell ref="K52:K55"/>
    <mergeCell ref="L52:L55"/>
    <mergeCell ref="K59:K60"/>
    <mergeCell ref="L59:L60"/>
    <mergeCell ref="I57:I58"/>
    <mergeCell ref="K57:K58"/>
    <mergeCell ref="L57:L58"/>
    <mergeCell ref="L66:L69"/>
    <mergeCell ref="I63:I65"/>
    <mergeCell ref="J63:J65"/>
    <mergeCell ref="K63:K65"/>
    <mergeCell ref="L63:L65"/>
    <mergeCell ref="K66:K69"/>
    <mergeCell ref="I61:I62"/>
    <mergeCell ref="L61:L62"/>
    <mergeCell ref="I66:I69"/>
    <mergeCell ref="K40:K43"/>
    <mergeCell ref="L40:L43"/>
    <mergeCell ref="K49:K51"/>
    <mergeCell ref="H40:H43"/>
    <mergeCell ref="I40:I43"/>
    <mergeCell ref="J40:J43"/>
    <mergeCell ref="A52:A55"/>
    <mergeCell ref="D52:D55"/>
    <mergeCell ref="E52:E55"/>
    <mergeCell ref="F52:F55"/>
    <mergeCell ref="G52:G55"/>
    <mergeCell ref="H52:H55"/>
    <mergeCell ref="I49:I51"/>
    <mergeCell ref="J49:J51"/>
    <mergeCell ref="D44:D48"/>
    <mergeCell ref="E44:E48"/>
    <mergeCell ref="F44:F48"/>
    <mergeCell ref="G44:G48"/>
    <mergeCell ref="L49:L51"/>
    <mergeCell ref="A49:A51"/>
    <mergeCell ref="D49:D51"/>
    <mergeCell ref="E49:E51"/>
    <mergeCell ref="F49:F51"/>
    <mergeCell ref="G49:G51"/>
    <mergeCell ref="A33:A36"/>
    <mergeCell ref="D37:D39"/>
    <mergeCell ref="A40:A43"/>
    <mergeCell ref="D40:D43"/>
    <mergeCell ref="E40:E43"/>
    <mergeCell ref="F40:F43"/>
    <mergeCell ref="G40:G43"/>
    <mergeCell ref="A37:A39"/>
    <mergeCell ref="J24:J26"/>
    <mergeCell ref="D24:D26"/>
    <mergeCell ref="B42:B43"/>
    <mergeCell ref="B24:C24"/>
    <mergeCell ref="B25:C25"/>
    <mergeCell ref="B26:C26"/>
    <mergeCell ref="K24:K26"/>
    <mergeCell ref="A27:A32"/>
    <mergeCell ref="D27:D32"/>
    <mergeCell ref="E27:E32"/>
    <mergeCell ref="F27:F32"/>
    <mergeCell ref="G27:G32"/>
    <mergeCell ref="H27:H32"/>
    <mergeCell ref="I27:I32"/>
    <mergeCell ref="J27:J32"/>
    <mergeCell ref="K27:K32"/>
    <mergeCell ref="A24:A26"/>
    <mergeCell ref="H24:H26"/>
    <mergeCell ref="I24:I26"/>
    <mergeCell ref="G24:G26"/>
    <mergeCell ref="L27:L32"/>
    <mergeCell ref="A14:A19"/>
    <mergeCell ref="D20:D23"/>
    <mergeCell ref="E20:E23"/>
    <mergeCell ref="J20:J23"/>
    <mergeCell ref="F20:F23"/>
    <mergeCell ref="G20:G23"/>
    <mergeCell ref="D14:D19"/>
    <mergeCell ref="E14:E19"/>
    <mergeCell ref="F14:F19"/>
    <mergeCell ref="G14:G19"/>
    <mergeCell ref="A20:A23"/>
    <mergeCell ref="H20:H23"/>
    <mergeCell ref="I14:I19"/>
    <mergeCell ref="J14:J19"/>
    <mergeCell ref="K14:K19"/>
    <mergeCell ref="L14:L19"/>
    <mergeCell ref="K20:K23"/>
    <mergeCell ref="L20:L23"/>
    <mergeCell ref="H14:H19"/>
    <mergeCell ref="I20:I23"/>
    <mergeCell ref="L24:L26"/>
    <mergeCell ref="E24:E26"/>
    <mergeCell ref="F24:F26"/>
    <mergeCell ref="I7:I13"/>
    <mergeCell ref="J7:J13"/>
    <mergeCell ref="K7:K13"/>
    <mergeCell ref="L7:L13"/>
    <mergeCell ref="A7:A13"/>
    <mergeCell ref="D7:D13"/>
    <mergeCell ref="E7:E13"/>
    <mergeCell ref="F7:F13"/>
    <mergeCell ref="G7:G13"/>
    <mergeCell ref="H7:H13"/>
    <mergeCell ref="B7:C7"/>
    <mergeCell ref="B12:B13"/>
    <mergeCell ref="B11:C11"/>
    <mergeCell ref="A3:L3"/>
    <mergeCell ref="D4:D6"/>
    <mergeCell ref="E4:E6"/>
    <mergeCell ref="F4:F6"/>
    <mergeCell ref="G4:G6"/>
    <mergeCell ref="I4:I6"/>
    <mergeCell ref="J4:J6"/>
    <mergeCell ref="K4:K6"/>
    <mergeCell ref="L4:L6"/>
    <mergeCell ref="A4:A6"/>
    <mergeCell ref="H4:H6"/>
    <mergeCell ref="B4:C4"/>
    <mergeCell ref="B5:C5"/>
    <mergeCell ref="B6:C6"/>
    <mergeCell ref="H44:H48"/>
    <mergeCell ref="H49:H51"/>
    <mergeCell ref="I44:I48"/>
    <mergeCell ref="J44:J48"/>
    <mergeCell ref="K44:K48"/>
    <mergeCell ref="L44:L48"/>
    <mergeCell ref="A44:A48"/>
    <mergeCell ref="A59:A60"/>
    <mergeCell ref="D59:D60"/>
    <mergeCell ref="E59:E60"/>
    <mergeCell ref="F59:F60"/>
    <mergeCell ref="G59:G60"/>
    <mergeCell ref="H59:H60"/>
    <mergeCell ref="A57:A58"/>
    <mergeCell ref="I59:I60"/>
    <mergeCell ref="J59:J60"/>
    <mergeCell ref="J57:J58"/>
    <mergeCell ref="D57:D58"/>
    <mergeCell ref="E57:E58"/>
    <mergeCell ref="F57:F58"/>
    <mergeCell ref="G57:G58"/>
    <mergeCell ref="H57:H58"/>
    <mergeCell ref="A56:C56"/>
    <mergeCell ref="I52:I55"/>
    <mergeCell ref="H75:H77"/>
    <mergeCell ref="I75:I77"/>
    <mergeCell ref="J75:J77"/>
    <mergeCell ref="I70:I74"/>
    <mergeCell ref="J70:J74"/>
    <mergeCell ref="A70:A74"/>
    <mergeCell ref="D70:D74"/>
    <mergeCell ref="E70:E74"/>
    <mergeCell ref="F70:F74"/>
    <mergeCell ref="G70:G74"/>
    <mergeCell ref="H70:H74"/>
    <mergeCell ref="B72:B74"/>
    <mergeCell ref="B76:C76"/>
    <mergeCell ref="B77:C77"/>
    <mergeCell ref="B75:C75"/>
    <mergeCell ref="A78:A79"/>
    <mergeCell ref="D78:D79"/>
    <mergeCell ref="E78:E79"/>
    <mergeCell ref="F78:F79"/>
    <mergeCell ref="G78:G79"/>
    <mergeCell ref="H78:H79"/>
    <mergeCell ref="K80:K81"/>
    <mergeCell ref="L80:L81"/>
    <mergeCell ref="A80:A81"/>
    <mergeCell ref="D80:D81"/>
    <mergeCell ref="E80:E81"/>
    <mergeCell ref="F80:F81"/>
    <mergeCell ref="G80:G81"/>
    <mergeCell ref="H80:H81"/>
    <mergeCell ref="B78:C78"/>
    <mergeCell ref="B79:C79"/>
    <mergeCell ref="B80:C80"/>
    <mergeCell ref="B81:C81"/>
    <mergeCell ref="A82:A83"/>
    <mergeCell ref="D82:D83"/>
    <mergeCell ref="E82:E83"/>
    <mergeCell ref="F82:F83"/>
    <mergeCell ref="G82:G83"/>
    <mergeCell ref="H82:H83"/>
    <mergeCell ref="I80:I81"/>
    <mergeCell ref="J80:J81"/>
    <mergeCell ref="K92:K94"/>
    <mergeCell ref="H88:H89"/>
    <mergeCell ref="I90:I91"/>
    <mergeCell ref="J90:J91"/>
    <mergeCell ref="K90:K91"/>
    <mergeCell ref="K84:K85"/>
    <mergeCell ref="A92:A94"/>
    <mergeCell ref="F88:F89"/>
    <mergeCell ref="G88:G89"/>
    <mergeCell ref="D88:D89"/>
    <mergeCell ref="J88:J89"/>
    <mergeCell ref="E88:E89"/>
    <mergeCell ref="K88:K89"/>
    <mergeCell ref="B90:C90"/>
    <mergeCell ref="B91:C91"/>
    <mergeCell ref="B89:C89"/>
    <mergeCell ref="L84:L85"/>
    <mergeCell ref="A84:A85"/>
    <mergeCell ref="D84:D85"/>
    <mergeCell ref="E84:E85"/>
    <mergeCell ref="F84:F85"/>
    <mergeCell ref="G84:G85"/>
    <mergeCell ref="H84:H85"/>
    <mergeCell ref="I86:I87"/>
    <mergeCell ref="J86:J87"/>
    <mergeCell ref="K86:K87"/>
    <mergeCell ref="L86:L87"/>
    <mergeCell ref="A86:A87"/>
    <mergeCell ref="D86:D87"/>
    <mergeCell ref="E86:E87"/>
    <mergeCell ref="F86:F87"/>
    <mergeCell ref="G86:G87"/>
    <mergeCell ref="H86:H87"/>
    <mergeCell ref="I84:I85"/>
    <mergeCell ref="J84:J85"/>
    <mergeCell ref="A145:J145"/>
    <mergeCell ref="I97:I98"/>
    <mergeCell ref="J97:J98"/>
    <mergeCell ref="D92:D94"/>
    <mergeCell ref="E92:E94"/>
    <mergeCell ref="F92:F94"/>
    <mergeCell ref="G92:G94"/>
    <mergeCell ref="H92:H94"/>
    <mergeCell ref="I95:I96"/>
    <mergeCell ref="J95:J96"/>
    <mergeCell ref="A123:L123"/>
    <mergeCell ref="A143:J143"/>
    <mergeCell ref="L124:L125"/>
    <mergeCell ref="I124:I125"/>
    <mergeCell ref="F124:F125"/>
    <mergeCell ref="G124:G125"/>
    <mergeCell ref="H124:H125"/>
    <mergeCell ref="J124:J125"/>
    <mergeCell ref="K124:K125"/>
    <mergeCell ref="A121:L121"/>
    <mergeCell ref="L95:L96"/>
    <mergeCell ref="A103:A105"/>
    <mergeCell ref="D103:D105"/>
    <mergeCell ref="E103:E105"/>
    <mergeCell ref="C150:L150"/>
    <mergeCell ref="C151:L151"/>
    <mergeCell ref="K97:K98"/>
    <mergeCell ref="L97:L98"/>
    <mergeCell ref="A97:A98"/>
    <mergeCell ref="D97:D98"/>
    <mergeCell ref="E97:E98"/>
    <mergeCell ref="F97:F98"/>
    <mergeCell ref="G97:G98"/>
    <mergeCell ref="H97:H98"/>
    <mergeCell ref="A99:A100"/>
    <mergeCell ref="H99:H100"/>
    <mergeCell ref="I99:I100"/>
    <mergeCell ref="J99:J100"/>
    <mergeCell ref="K99:K100"/>
    <mergeCell ref="L99:L100"/>
    <mergeCell ref="D99:D100"/>
    <mergeCell ref="G99:G100"/>
    <mergeCell ref="E99:E100"/>
    <mergeCell ref="F99:F100"/>
    <mergeCell ref="A122:J122"/>
    <mergeCell ref="D124:D125"/>
    <mergeCell ref="E124:E125"/>
    <mergeCell ref="A124:A125"/>
    <mergeCell ref="L88:L89"/>
    <mergeCell ref="A88:A89"/>
    <mergeCell ref="L92:L94"/>
    <mergeCell ref="A95:A96"/>
    <mergeCell ref="D95:D96"/>
    <mergeCell ref="E95:E96"/>
    <mergeCell ref="F95:F96"/>
    <mergeCell ref="G95:G96"/>
    <mergeCell ref="H95:H96"/>
    <mergeCell ref="I92:I94"/>
    <mergeCell ref="J92:J94"/>
    <mergeCell ref="K95:K96"/>
    <mergeCell ref="L90:L91"/>
    <mergeCell ref="A90:A91"/>
    <mergeCell ref="D90:D91"/>
    <mergeCell ref="E90:E91"/>
    <mergeCell ref="F90:F91"/>
    <mergeCell ref="G90:G91"/>
    <mergeCell ref="H90:H91"/>
    <mergeCell ref="I88:I89"/>
    <mergeCell ref="B96:C96"/>
    <mergeCell ref="B88:C88"/>
    <mergeCell ref="B94:C94"/>
    <mergeCell ref="B95:C95"/>
  </mergeCells>
  <phoneticPr fontId="24" type="noConversion"/>
  <pageMargins left="0.70866141732283472" right="0.70866141732283472" top="0.74803149606299213" bottom="0.84926470588235292" header="0.31496062992125984" footer="0.31496062992125984"/>
  <pageSetup paperSize="9" scale="70" fitToHeight="0" orientation="landscape" r:id="rId1"/>
  <headerFooter>
    <oddHeader>&amp;LSprawa nr: 129/2025&amp;C&amp;"-,Pogrubiony"FORMULARZ CENOWY&amp;R&amp;"Arial Black,Standardowy"Załącznik nr 2 do SWZ</oddHeader>
    <oddFooter>&amp;C&amp;9Strona &amp;P z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4">
    <tabColor rgb="FFFFFF00"/>
    <pageSetUpPr fitToPage="1"/>
  </sheetPr>
  <dimension ref="A1:L77"/>
  <sheetViews>
    <sheetView view="pageLayout" topLeftCell="A62" zoomScaleNormal="100" zoomScaleSheetLayoutView="87" workbookViewId="0">
      <selection activeCell="K69" sqref="K69"/>
    </sheetView>
  </sheetViews>
  <sheetFormatPr defaultRowHeight="16.5" x14ac:dyDescent="0.25"/>
  <cols>
    <col min="1" max="1" width="4.7109375" style="5" bestFit="1" customWidth="1"/>
    <col min="2" max="2" width="60.42578125" style="5" customWidth="1"/>
    <col min="3" max="3" width="6.28515625" style="5" customWidth="1"/>
    <col min="4" max="4" width="8" style="5" customWidth="1"/>
    <col min="5" max="5" width="8.28515625" style="5" customWidth="1"/>
    <col min="6" max="6" width="8.85546875" style="5" customWidth="1"/>
    <col min="7" max="7" width="12.5703125" style="5" customWidth="1"/>
    <col min="8" max="8" width="12.28515625" style="121" customWidth="1"/>
    <col min="9" max="9" width="5" style="173" bestFit="1" customWidth="1"/>
    <col min="10" max="10" width="12" style="5" customWidth="1"/>
    <col min="11" max="12" width="11.85546875" style="5" customWidth="1"/>
    <col min="13" max="16384" width="9.140625" style="7"/>
  </cols>
  <sheetData>
    <row r="1" spans="1:12" s="1" customFormat="1" ht="77.25" customHeight="1" x14ac:dyDescent="0.25">
      <c r="A1" s="20" t="s">
        <v>0</v>
      </c>
      <c r="B1" s="20" t="s">
        <v>1</v>
      </c>
      <c r="C1" s="20" t="s">
        <v>2</v>
      </c>
      <c r="D1" s="20" t="s">
        <v>3</v>
      </c>
      <c r="E1" s="424" t="s">
        <v>4</v>
      </c>
      <c r="F1" s="424" t="s">
        <v>647</v>
      </c>
      <c r="G1" s="424" t="s">
        <v>648</v>
      </c>
      <c r="H1" s="65" t="s">
        <v>5</v>
      </c>
      <c r="I1" s="66" t="s">
        <v>6</v>
      </c>
      <c r="J1" s="20" t="s">
        <v>7</v>
      </c>
      <c r="K1" s="20" t="s">
        <v>8</v>
      </c>
      <c r="L1" s="22" t="s">
        <v>9</v>
      </c>
    </row>
    <row r="2" spans="1:12" s="14" customFormat="1" x14ac:dyDescent="0.25">
      <c r="A2" s="20">
        <v>1</v>
      </c>
      <c r="B2" s="20">
        <v>2</v>
      </c>
      <c r="C2" s="20">
        <v>3</v>
      </c>
      <c r="D2" s="20">
        <v>4</v>
      </c>
      <c r="E2" s="424">
        <v>5</v>
      </c>
      <c r="F2" s="424">
        <v>6</v>
      </c>
      <c r="G2" s="424">
        <v>7</v>
      </c>
      <c r="H2" s="235">
        <v>8</v>
      </c>
      <c r="I2" s="68">
        <v>9</v>
      </c>
      <c r="J2" s="20">
        <v>10</v>
      </c>
      <c r="K2" s="20">
        <v>11</v>
      </c>
      <c r="L2" s="22">
        <v>12</v>
      </c>
    </row>
    <row r="3" spans="1:12" s="14" customFormat="1" ht="27" customHeight="1" x14ac:dyDescent="0.25">
      <c r="A3" s="747" t="s">
        <v>615</v>
      </c>
      <c r="B3" s="747"/>
      <c r="C3" s="747"/>
      <c r="D3" s="747"/>
      <c r="E3" s="747"/>
      <c r="F3" s="747"/>
      <c r="G3" s="747"/>
      <c r="H3" s="747"/>
      <c r="I3" s="747"/>
      <c r="J3" s="747"/>
      <c r="K3" s="747"/>
      <c r="L3" s="747"/>
    </row>
    <row r="4" spans="1:12" s="13" customFormat="1" ht="20.100000000000001" customHeight="1" thickBot="1" x14ac:dyDescent="0.3">
      <c r="A4" s="747" t="s">
        <v>364</v>
      </c>
      <c r="B4" s="747"/>
      <c r="C4" s="747"/>
      <c r="D4" s="747"/>
      <c r="E4" s="747"/>
      <c r="F4" s="747"/>
      <c r="G4" s="747"/>
      <c r="H4" s="747"/>
      <c r="I4" s="747"/>
      <c r="J4" s="747"/>
      <c r="K4" s="747"/>
      <c r="L4" s="761"/>
    </row>
    <row r="5" spans="1:12" ht="159" customHeight="1" thickBot="1" x14ac:dyDescent="0.3">
      <c r="A5" s="25">
        <v>1</v>
      </c>
      <c r="B5" s="264" t="s">
        <v>542</v>
      </c>
      <c r="C5" s="25" t="s">
        <v>51</v>
      </c>
      <c r="D5" s="25">
        <v>15</v>
      </c>
      <c r="E5" s="265"/>
      <c r="F5" s="266"/>
      <c r="G5" s="114"/>
      <c r="H5" s="267"/>
      <c r="I5" s="268">
        <v>0.08</v>
      </c>
      <c r="J5" s="225">
        <f>H5*(1+I5)</f>
        <v>0</v>
      </c>
      <c r="K5" s="226">
        <f>D5*H5</f>
        <v>0</v>
      </c>
      <c r="L5" s="51">
        <f>K5*(1+I5)</f>
        <v>0</v>
      </c>
    </row>
    <row r="6" spans="1:12" ht="80.25" customHeight="1" thickBot="1" x14ac:dyDescent="0.3">
      <c r="A6" s="16">
        <v>2</v>
      </c>
      <c r="B6" s="187" t="s">
        <v>543</v>
      </c>
      <c r="C6" s="16" t="s">
        <v>51</v>
      </c>
      <c r="D6" s="16">
        <v>15</v>
      </c>
      <c r="E6" s="33"/>
      <c r="F6" s="33"/>
      <c r="G6" s="33"/>
      <c r="H6" s="175"/>
      <c r="I6" s="188">
        <v>0.08</v>
      </c>
      <c r="J6" s="156">
        <f>H6*(1+I6)</f>
        <v>0</v>
      </c>
      <c r="K6" s="189">
        <f>D6*H6</f>
        <v>0</v>
      </c>
      <c r="L6" s="269">
        <f>K6*(1+I6)</f>
        <v>0</v>
      </c>
    </row>
    <row r="7" spans="1:12" s="80" customFormat="1" ht="24.75" customHeight="1" x14ac:dyDescent="0.25">
      <c r="A7" s="190"/>
      <c r="B7" s="191"/>
      <c r="C7" s="191"/>
      <c r="D7" s="191"/>
      <c r="E7" s="191"/>
      <c r="F7" s="191"/>
      <c r="G7" s="191"/>
      <c r="H7" s="192"/>
      <c r="I7" s="755" t="s">
        <v>484</v>
      </c>
      <c r="J7" s="756"/>
      <c r="K7" s="270">
        <f>SUM(K5:K6)</f>
        <v>0</v>
      </c>
      <c r="L7" s="271">
        <f>SUM(L5:L6)</f>
        <v>0</v>
      </c>
    </row>
    <row r="8" spans="1:12" s="13" customFormat="1" ht="20.100000000000001" customHeight="1" x14ac:dyDescent="0.25">
      <c r="A8" s="747" t="s">
        <v>719</v>
      </c>
      <c r="B8" s="747"/>
      <c r="C8" s="747"/>
      <c r="D8" s="747"/>
      <c r="E8" s="747"/>
      <c r="F8" s="747"/>
      <c r="G8" s="747"/>
      <c r="H8" s="747"/>
      <c r="I8" s="747"/>
      <c r="J8" s="747"/>
      <c r="K8" s="747"/>
      <c r="L8" s="747"/>
    </row>
    <row r="9" spans="1:12" s="13" customFormat="1" ht="148.5" x14ac:dyDescent="0.25">
      <c r="A9" s="22">
        <v>1</v>
      </c>
      <c r="B9" s="252" t="s">
        <v>686</v>
      </c>
      <c r="C9" s="22"/>
      <c r="D9" s="22"/>
      <c r="E9" s="22"/>
      <c r="F9" s="22"/>
      <c r="G9" s="22"/>
      <c r="H9" s="195"/>
      <c r="I9" s="22"/>
      <c r="J9" s="22"/>
      <c r="K9" s="22"/>
      <c r="L9" s="22"/>
    </row>
    <row r="10" spans="1:12" s="13" customFormat="1" ht="20.100000000000001" customHeight="1" x14ac:dyDescent="0.25">
      <c r="A10" s="22" t="s">
        <v>237</v>
      </c>
      <c r="B10" s="45" t="s">
        <v>616</v>
      </c>
      <c r="C10" s="16" t="s">
        <v>51</v>
      </c>
      <c r="D10" s="64">
        <v>60</v>
      </c>
      <c r="E10" s="22"/>
      <c r="F10" s="22"/>
      <c r="G10" s="22"/>
      <c r="H10" s="195"/>
      <c r="I10" s="176">
        <v>0.08</v>
      </c>
      <c r="J10" s="18">
        <f t="shared" ref="J10:J12" si="0">H10*(1+I10)</f>
        <v>0</v>
      </c>
      <c r="K10" s="18">
        <f t="shared" ref="K10:K12" si="1">D10*H10</f>
        <v>0</v>
      </c>
      <c r="L10" s="18">
        <f>K10*(1+I10)</f>
        <v>0</v>
      </c>
    </row>
    <row r="11" spans="1:12" s="13" customFormat="1" ht="36.75" customHeight="1" x14ac:dyDescent="0.25">
      <c r="A11" s="22" t="s">
        <v>239</v>
      </c>
      <c r="B11" s="272" t="s">
        <v>617</v>
      </c>
      <c r="C11" s="16" t="s">
        <v>51</v>
      </c>
      <c r="D11" s="64">
        <v>30</v>
      </c>
      <c r="E11" s="22"/>
      <c r="F11" s="22"/>
      <c r="G11" s="22"/>
      <c r="H11" s="195"/>
      <c r="I11" s="176">
        <v>0.08</v>
      </c>
      <c r="J11" s="18">
        <f t="shared" si="0"/>
        <v>0</v>
      </c>
      <c r="K11" s="18">
        <f t="shared" si="1"/>
        <v>0</v>
      </c>
      <c r="L11" s="18">
        <f t="shared" ref="L11:L13" si="2">K11*(1+I11)</f>
        <v>0</v>
      </c>
    </row>
    <row r="12" spans="1:12" s="13" customFormat="1" ht="20.100000000000001" customHeight="1" x14ac:dyDescent="0.25">
      <c r="A12" s="22" t="s">
        <v>241</v>
      </c>
      <c r="B12" s="45" t="s">
        <v>618</v>
      </c>
      <c r="C12" s="16" t="s">
        <v>51</v>
      </c>
      <c r="D12" s="64">
        <v>30</v>
      </c>
      <c r="E12" s="22"/>
      <c r="F12" s="22"/>
      <c r="G12" s="22"/>
      <c r="H12" s="195"/>
      <c r="I12" s="176">
        <v>0.08</v>
      </c>
      <c r="J12" s="18">
        <f t="shared" si="0"/>
        <v>0</v>
      </c>
      <c r="K12" s="18">
        <f t="shared" si="1"/>
        <v>0</v>
      </c>
      <c r="L12" s="18">
        <f t="shared" si="2"/>
        <v>0</v>
      </c>
    </row>
    <row r="13" spans="1:12" x14ac:dyDescent="0.25">
      <c r="A13" s="16" t="s">
        <v>243</v>
      </c>
      <c r="B13" s="273" t="s">
        <v>619</v>
      </c>
      <c r="C13" s="16" t="s">
        <v>51</v>
      </c>
      <c r="D13" s="16">
        <v>30</v>
      </c>
      <c r="E13" s="33"/>
      <c r="F13" s="33"/>
      <c r="G13" s="33"/>
      <c r="H13" s="196"/>
      <c r="I13" s="176">
        <v>0.08</v>
      </c>
      <c r="J13" s="18">
        <f>H13*(1+I13)</f>
        <v>0</v>
      </c>
      <c r="K13" s="18">
        <f>D13*H13</f>
        <v>0</v>
      </c>
      <c r="L13" s="18">
        <f t="shared" si="2"/>
        <v>0</v>
      </c>
    </row>
    <row r="14" spans="1:12" x14ac:dyDescent="0.25">
      <c r="A14" s="104"/>
      <c r="B14" s="105"/>
      <c r="C14" s="106"/>
      <c r="D14" s="106"/>
      <c r="E14" s="107"/>
      <c r="F14" s="107"/>
      <c r="G14" s="107"/>
      <c r="H14" s="108"/>
      <c r="I14" s="109"/>
      <c r="J14" s="110"/>
      <c r="K14" s="103">
        <f>SUM(K10:K13)</f>
        <v>0</v>
      </c>
      <c r="L14" s="103">
        <f>SUM(L10:L13)</f>
        <v>0</v>
      </c>
    </row>
    <row r="15" spans="1:12" x14ac:dyDescent="0.25">
      <c r="A15" s="748" t="s">
        <v>429</v>
      </c>
      <c r="B15" s="749"/>
      <c r="C15" s="749"/>
      <c r="D15" s="749"/>
      <c r="E15" s="749"/>
      <c r="F15" s="749"/>
      <c r="G15" s="749"/>
      <c r="H15" s="749"/>
      <c r="I15" s="749"/>
      <c r="J15" s="749"/>
      <c r="K15" s="749"/>
      <c r="L15" s="749"/>
    </row>
    <row r="16" spans="1:12" s="13" customFormat="1" ht="24.75" customHeight="1" thickBot="1" x14ac:dyDescent="0.3">
      <c r="A16" s="762" t="s">
        <v>371</v>
      </c>
      <c r="B16" s="763"/>
      <c r="C16" s="763"/>
      <c r="D16" s="763"/>
      <c r="E16" s="763"/>
      <c r="F16" s="763"/>
      <c r="G16" s="763"/>
      <c r="H16" s="763"/>
      <c r="I16" s="763"/>
      <c r="J16" s="763"/>
      <c r="K16" s="763"/>
      <c r="L16" s="764"/>
    </row>
    <row r="17" spans="1:12" s="13" customFormat="1" ht="17.25" thickBot="1" x14ac:dyDescent="0.3">
      <c r="A17" s="119">
        <v>1</v>
      </c>
      <c r="B17" s="28" t="s">
        <v>634</v>
      </c>
      <c r="C17" s="16" t="s">
        <v>51</v>
      </c>
      <c r="D17" s="16">
        <v>10</v>
      </c>
      <c r="E17" s="33"/>
      <c r="F17" s="33"/>
      <c r="G17" s="33"/>
      <c r="H17" s="175"/>
      <c r="I17" s="176">
        <v>0.08</v>
      </c>
      <c r="J17" s="116">
        <f t="shared" ref="J17:J19" si="3">H17*(1+I17)</f>
        <v>0</v>
      </c>
      <c r="K17" s="197">
        <f t="shared" ref="K17:K19" si="4">D17*H17</f>
        <v>0</v>
      </c>
      <c r="L17" s="51">
        <f>K17*(1+I17)</f>
        <v>0</v>
      </c>
    </row>
    <row r="18" spans="1:12" s="13" customFormat="1" ht="33.75" thickBot="1" x14ac:dyDescent="0.3">
      <c r="A18" s="119">
        <v>2</v>
      </c>
      <c r="B18" s="55" t="s">
        <v>635</v>
      </c>
      <c r="C18" s="16" t="s">
        <v>51</v>
      </c>
      <c r="D18" s="16">
        <v>10</v>
      </c>
      <c r="E18" s="33"/>
      <c r="F18" s="33"/>
      <c r="G18" s="33"/>
      <c r="H18" s="175"/>
      <c r="I18" s="176">
        <v>0.08</v>
      </c>
      <c r="J18" s="116">
        <f t="shared" si="3"/>
        <v>0</v>
      </c>
      <c r="K18" s="197">
        <f t="shared" si="4"/>
        <v>0</v>
      </c>
      <c r="L18" s="51">
        <f>K18*(1+I18)</f>
        <v>0</v>
      </c>
    </row>
    <row r="19" spans="1:12" s="13" customFormat="1" ht="51.75" customHeight="1" thickBot="1" x14ac:dyDescent="0.35">
      <c r="A19" s="119">
        <v>3</v>
      </c>
      <c r="B19" s="198" t="s">
        <v>636</v>
      </c>
      <c r="C19" s="16" t="s">
        <v>51</v>
      </c>
      <c r="D19" s="16">
        <v>10</v>
      </c>
      <c r="E19" s="33"/>
      <c r="F19" s="33"/>
      <c r="G19" s="33"/>
      <c r="H19" s="175"/>
      <c r="I19" s="176">
        <v>0.08</v>
      </c>
      <c r="J19" s="116">
        <f t="shared" si="3"/>
        <v>0</v>
      </c>
      <c r="K19" s="197">
        <f t="shared" si="4"/>
        <v>0</v>
      </c>
      <c r="L19" s="51">
        <f>K19*(1+I19)</f>
        <v>0</v>
      </c>
    </row>
    <row r="20" spans="1:12" ht="32.25" customHeight="1" thickBot="1" x14ac:dyDescent="0.3">
      <c r="A20" s="16"/>
      <c r="B20" s="46"/>
      <c r="C20" s="16"/>
      <c r="D20" s="16"/>
      <c r="E20" s="33"/>
      <c r="F20" s="33"/>
      <c r="G20" s="33"/>
      <c r="H20" s="175"/>
      <c r="I20" s="774" t="s">
        <v>55</v>
      </c>
      <c r="J20" s="775"/>
      <c r="K20" s="197">
        <f>SUM(K17:K19)</f>
        <v>0</v>
      </c>
      <c r="L20" s="51">
        <f>SUM(L17:L19)</f>
        <v>0</v>
      </c>
    </row>
    <row r="21" spans="1:12" x14ac:dyDescent="0.25">
      <c r="A21" s="778" t="s">
        <v>620</v>
      </c>
      <c r="B21" s="779"/>
      <c r="C21" s="779"/>
      <c r="D21" s="779"/>
      <c r="E21" s="779"/>
      <c r="F21" s="779"/>
      <c r="G21" s="779"/>
      <c r="H21" s="779"/>
      <c r="I21" s="779"/>
      <c r="J21" s="779"/>
      <c r="K21" s="766"/>
      <c r="L21" s="767"/>
    </row>
    <row r="22" spans="1:12" ht="17.25" thickBot="1" x14ac:dyDescent="0.3">
      <c r="A22" s="250"/>
      <c r="B22" s="657" t="s">
        <v>322</v>
      </c>
      <c r="C22" s="657"/>
      <c r="D22" s="657"/>
      <c r="E22" s="657"/>
      <c r="F22" s="657"/>
      <c r="G22" s="657"/>
      <c r="H22" s="657"/>
      <c r="I22" s="657"/>
      <c r="J22" s="657"/>
      <c r="K22" s="657"/>
      <c r="L22" s="658"/>
    </row>
    <row r="23" spans="1:12" ht="66.75" thickBot="1" x14ac:dyDescent="0.3">
      <c r="A23" s="199">
        <v>1</v>
      </c>
      <c r="B23" s="200" t="s">
        <v>107</v>
      </c>
      <c r="C23" s="199" t="s">
        <v>51</v>
      </c>
      <c r="D23" s="199">
        <v>40</v>
      </c>
      <c r="E23" s="43"/>
      <c r="F23" s="201"/>
      <c r="G23" s="201"/>
      <c r="H23" s="202"/>
      <c r="I23" s="203">
        <v>0.08</v>
      </c>
      <c r="J23" s="204">
        <f>H23*(1+I23)</f>
        <v>0</v>
      </c>
      <c r="K23" s="205">
        <f>D23*H23</f>
        <v>0</v>
      </c>
      <c r="L23" s="206">
        <f>K23*(1+I23)</f>
        <v>0</v>
      </c>
    </row>
    <row r="24" spans="1:12" ht="66.75" thickBot="1" x14ac:dyDescent="0.3">
      <c r="A24" s="199">
        <v>2</v>
      </c>
      <c r="B24" s="165" t="s">
        <v>108</v>
      </c>
      <c r="C24" s="199"/>
      <c r="D24" s="199">
        <v>40</v>
      </c>
      <c r="E24" s="43"/>
      <c r="F24" s="201"/>
      <c r="G24" s="201"/>
      <c r="H24" s="202"/>
      <c r="I24" s="203">
        <v>0.08</v>
      </c>
      <c r="J24" s="204">
        <f>H24*(1+I24)</f>
        <v>0</v>
      </c>
      <c r="K24" s="205">
        <f>D24*H24</f>
        <v>0</v>
      </c>
      <c r="L24" s="206">
        <f>K24*(1+I24)</f>
        <v>0</v>
      </c>
    </row>
    <row r="25" spans="1:12" ht="83.25" thickBot="1" x14ac:dyDescent="0.3">
      <c r="A25" s="32">
        <v>3</v>
      </c>
      <c r="B25" s="165" t="s">
        <v>109</v>
      </c>
      <c r="C25" s="32"/>
      <c r="D25" s="32">
        <v>40</v>
      </c>
      <c r="E25" s="33"/>
      <c r="F25" s="47"/>
      <c r="G25" s="47"/>
      <c r="H25" s="207"/>
      <c r="I25" s="167">
        <v>0.08</v>
      </c>
      <c r="J25" s="204">
        <f t="shared" ref="J25" si="5">H25*(1+I25)</f>
        <v>0</v>
      </c>
      <c r="K25" s="205">
        <f t="shared" ref="K25" si="6">D25*H25</f>
        <v>0</v>
      </c>
      <c r="L25" s="206">
        <f>K25*(1+I25)</f>
        <v>0</v>
      </c>
    </row>
    <row r="26" spans="1:12" ht="21.75" customHeight="1" thickBot="1" x14ac:dyDescent="0.3">
      <c r="A26" s="758" t="s">
        <v>55</v>
      </c>
      <c r="B26" s="759"/>
      <c r="C26" s="759"/>
      <c r="D26" s="759"/>
      <c r="E26" s="759"/>
      <c r="F26" s="759"/>
      <c r="G26" s="759"/>
      <c r="H26" s="759"/>
      <c r="I26" s="759"/>
      <c r="J26" s="760"/>
      <c r="K26" s="194">
        <f>SUM(K23:K25)</f>
        <v>0</v>
      </c>
      <c r="L26" s="194">
        <f>SUM(L23:L25)</f>
        <v>0</v>
      </c>
    </row>
    <row r="27" spans="1:12" ht="14.45" customHeight="1" x14ac:dyDescent="0.25">
      <c r="A27" s="778" t="s">
        <v>621</v>
      </c>
      <c r="B27" s="779"/>
      <c r="C27" s="779"/>
      <c r="D27" s="779"/>
      <c r="E27" s="779"/>
      <c r="F27" s="779"/>
      <c r="G27" s="779"/>
      <c r="H27" s="779"/>
      <c r="I27" s="779"/>
      <c r="J27" s="779"/>
      <c r="K27" s="779"/>
      <c r="L27" s="780"/>
    </row>
    <row r="28" spans="1:12" ht="17.25" thickBot="1" x14ac:dyDescent="0.3">
      <c r="A28" s="762" t="s">
        <v>687</v>
      </c>
      <c r="B28" s="763"/>
      <c r="C28" s="763"/>
      <c r="D28" s="763"/>
      <c r="E28" s="763"/>
      <c r="F28" s="763"/>
      <c r="G28" s="763"/>
      <c r="H28" s="763"/>
      <c r="I28" s="763"/>
      <c r="J28" s="763"/>
      <c r="K28" s="763"/>
      <c r="L28" s="764"/>
    </row>
    <row r="29" spans="1:12" ht="74.25" customHeight="1" thickBot="1" x14ac:dyDescent="0.3">
      <c r="A29" s="22">
        <v>1</v>
      </c>
      <c r="B29" s="45" t="s">
        <v>110</v>
      </c>
      <c r="C29" s="22" t="s">
        <v>51</v>
      </c>
      <c r="D29" s="22">
        <v>15</v>
      </c>
      <c r="E29" s="22"/>
      <c r="F29" s="22"/>
      <c r="G29" s="22"/>
      <c r="H29" s="208"/>
      <c r="I29" s="209">
        <v>0.08</v>
      </c>
      <c r="J29" s="204">
        <f>H29*(1+I29)</f>
        <v>0</v>
      </c>
      <c r="K29" s="205">
        <f>D29*H29</f>
        <v>0</v>
      </c>
      <c r="L29" s="206">
        <f>K29*(1+I29)</f>
        <v>0</v>
      </c>
    </row>
    <row r="30" spans="1:12" ht="62.25" customHeight="1" thickBot="1" x14ac:dyDescent="0.3">
      <c r="A30" s="22">
        <v>2</v>
      </c>
      <c r="B30" s="45" t="s">
        <v>111</v>
      </c>
      <c r="C30" s="22" t="s">
        <v>51</v>
      </c>
      <c r="D30" s="22">
        <v>15</v>
      </c>
      <c r="E30" s="22"/>
      <c r="F30" s="22"/>
      <c r="G30" s="22"/>
      <c r="H30" s="208"/>
      <c r="I30" s="209">
        <v>0.08</v>
      </c>
      <c r="J30" s="204">
        <f>H30*(1+I30)</f>
        <v>0</v>
      </c>
      <c r="K30" s="205">
        <f>D30*H30</f>
        <v>0</v>
      </c>
      <c r="L30" s="206">
        <f>K30*(1+I30)</f>
        <v>0</v>
      </c>
    </row>
    <row r="31" spans="1:12" ht="17.25" thickBot="1" x14ac:dyDescent="0.3">
      <c r="A31" s="758" t="s">
        <v>55</v>
      </c>
      <c r="B31" s="759"/>
      <c r="C31" s="759"/>
      <c r="D31" s="759"/>
      <c r="E31" s="759"/>
      <c r="F31" s="759"/>
      <c r="G31" s="759"/>
      <c r="H31" s="759"/>
      <c r="I31" s="759"/>
      <c r="J31" s="760"/>
      <c r="K31" s="56">
        <f>SUM(K29:K30)</f>
        <v>0</v>
      </c>
      <c r="L31" s="56">
        <f>SUM(L29:L30)</f>
        <v>0</v>
      </c>
    </row>
    <row r="32" spans="1:12" x14ac:dyDescent="0.25">
      <c r="A32" s="753" t="s">
        <v>622</v>
      </c>
      <c r="B32" s="754"/>
      <c r="C32" s="754"/>
      <c r="D32" s="754"/>
      <c r="E32" s="754"/>
      <c r="F32" s="754"/>
      <c r="G32" s="754"/>
      <c r="H32" s="754"/>
      <c r="I32" s="754"/>
      <c r="J32" s="754"/>
      <c r="K32" s="754"/>
      <c r="L32" s="757"/>
    </row>
    <row r="33" spans="1:12" x14ac:dyDescent="0.25">
      <c r="A33" s="128"/>
      <c r="B33" s="754" t="s">
        <v>323</v>
      </c>
      <c r="C33" s="754"/>
      <c r="D33" s="754"/>
      <c r="E33" s="754"/>
      <c r="F33" s="754"/>
      <c r="G33" s="754"/>
      <c r="H33" s="754"/>
      <c r="I33" s="754"/>
      <c r="J33" s="754"/>
      <c r="K33" s="754"/>
      <c r="L33" s="757"/>
    </row>
    <row r="34" spans="1:12" ht="105.75" customHeight="1" x14ac:dyDescent="0.25">
      <c r="A34" s="99">
        <v>1</v>
      </c>
      <c r="B34" s="274" t="s">
        <v>112</v>
      </c>
      <c r="C34" s="99" t="s">
        <v>51</v>
      </c>
      <c r="D34" s="99">
        <v>40</v>
      </c>
      <c r="E34" s="97"/>
      <c r="F34" s="100"/>
      <c r="G34" s="100"/>
      <c r="H34" s="275"/>
      <c r="I34" s="276">
        <v>0.08</v>
      </c>
      <c r="J34" s="101">
        <f>H34*(1+I34)</f>
        <v>0</v>
      </c>
      <c r="K34" s="286">
        <f>D34*H34</f>
        <v>0</v>
      </c>
      <c r="L34" s="286">
        <f>K34*(1+I34)</f>
        <v>0</v>
      </c>
    </row>
    <row r="35" spans="1:12" ht="28.9" customHeight="1" x14ac:dyDescent="0.25">
      <c r="A35" s="631" t="s">
        <v>623</v>
      </c>
      <c r="B35" s="631"/>
      <c r="C35" s="631"/>
      <c r="D35" s="631"/>
      <c r="E35" s="631"/>
      <c r="F35" s="631"/>
      <c r="G35" s="631"/>
      <c r="H35" s="631"/>
      <c r="I35" s="631"/>
      <c r="J35" s="631"/>
      <c r="K35" s="631"/>
      <c r="L35" s="631"/>
    </row>
    <row r="36" spans="1:12" x14ac:dyDescent="0.25">
      <c r="A36" s="753" t="s">
        <v>688</v>
      </c>
      <c r="B36" s="754"/>
      <c r="C36" s="754"/>
      <c r="D36" s="754"/>
      <c r="E36" s="754"/>
      <c r="F36" s="754"/>
      <c r="G36" s="754"/>
      <c r="H36" s="754"/>
      <c r="I36" s="754"/>
      <c r="J36" s="754"/>
      <c r="K36" s="754"/>
      <c r="L36" s="757"/>
    </row>
    <row r="37" spans="1:12" ht="115.5" x14ac:dyDescent="0.25">
      <c r="A37" s="32">
        <v>1</v>
      </c>
      <c r="B37" s="165" t="s">
        <v>113</v>
      </c>
      <c r="C37" s="32" t="s">
        <v>51</v>
      </c>
      <c r="D37" s="32">
        <v>5</v>
      </c>
      <c r="E37" s="33"/>
      <c r="F37" s="47"/>
      <c r="G37" s="47"/>
      <c r="H37" s="166"/>
      <c r="I37" s="167">
        <v>0.08</v>
      </c>
      <c r="J37" s="35">
        <f>H37*(1+I37)</f>
        <v>0</v>
      </c>
      <c r="K37" s="112">
        <f>D37*H37</f>
        <v>0</v>
      </c>
      <c r="L37" s="112">
        <f>K37*(1+I37)</f>
        <v>0</v>
      </c>
    </row>
    <row r="38" spans="1:12" ht="20.25" customHeight="1" x14ac:dyDescent="0.25">
      <c r="A38" s="750" t="s">
        <v>430</v>
      </c>
      <c r="B38" s="750"/>
      <c r="C38" s="750"/>
      <c r="D38" s="750"/>
      <c r="E38" s="750"/>
      <c r="F38" s="750"/>
      <c r="G38" s="750"/>
      <c r="H38" s="750"/>
      <c r="I38" s="750"/>
      <c r="J38" s="750"/>
      <c r="K38" s="750"/>
      <c r="L38" s="750"/>
    </row>
    <row r="39" spans="1:12" ht="25.5" customHeight="1" x14ac:dyDescent="0.25">
      <c r="A39" s="753" t="s">
        <v>454</v>
      </c>
      <c r="B39" s="754"/>
      <c r="C39" s="754"/>
      <c r="D39" s="754"/>
      <c r="E39" s="754"/>
      <c r="F39" s="754"/>
      <c r="G39" s="754"/>
      <c r="H39" s="754"/>
      <c r="I39" s="754"/>
      <c r="J39" s="754"/>
      <c r="K39" s="754"/>
      <c r="L39" s="757"/>
    </row>
    <row r="40" spans="1:12" ht="165" x14ac:dyDescent="0.25">
      <c r="A40" s="32"/>
      <c r="B40" s="165" t="s">
        <v>389</v>
      </c>
      <c r="C40" s="32" t="s">
        <v>51</v>
      </c>
      <c r="D40" s="32">
        <v>20</v>
      </c>
      <c r="E40" s="33"/>
      <c r="F40" s="47"/>
      <c r="G40" s="47"/>
      <c r="H40" s="166"/>
      <c r="I40" s="167">
        <v>0.08</v>
      </c>
      <c r="J40" s="35">
        <f>H40*(1+I40)</f>
        <v>0</v>
      </c>
      <c r="K40" s="112">
        <f>D40*H40</f>
        <v>0</v>
      </c>
      <c r="L40" s="112">
        <f>K40*(1+I40)</f>
        <v>0</v>
      </c>
    </row>
    <row r="41" spans="1:12" x14ac:dyDescent="0.25">
      <c r="A41" s="753" t="s">
        <v>624</v>
      </c>
      <c r="B41" s="754"/>
      <c r="C41" s="754"/>
      <c r="D41" s="754"/>
      <c r="E41" s="754"/>
      <c r="F41" s="754"/>
      <c r="G41" s="754"/>
      <c r="H41" s="754"/>
      <c r="I41" s="754"/>
      <c r="J41" s="754"/>
      <c r="K41" s="754"/>
      <c r="L41" s="757"/>
    </row>
    <row r="42" spans="1:12" x14ac:dyDescent="0.25">
      <c r="A42" s="753" t="s">
        <v>365</v>
      </c>
      <c r="B42" s="754"/>
      <c r="C42" s="754"/>
      <c r="D42" s="754"/>
      <c r="E42" s="754"/>
      <c r="F42" s="754"/>
      <c r="G42" s="754"/>
      <c r="H42" s="754"/>
      <c r="I42" s="754"/>
      <c r="J42" s="754"/>
      <c r="K42" s="754"/>
      <c r="L42" s="757"/>
    </row>
    <row r="43" spans="1:12" ht="33" x14ac:dyDescent="0.25">
      <c r="A43" s="32">
        <v>1</v>
      </c>
      <c r="B43" s="165" t="s">
        <v>366</v>
      </c>
      <c r="C43" s="32" t="s">
        <v>51</v>
      </c>
      <c r="D43" s="32">
        <v>40</v>
      </c>
      <c r="E43" s="33"/>
      <c r="F43" s="47"/>
      <c r="G43" s="47"/>
      <c r="H43" s="166"/>
      <c r="I43" s="167">
        <v>0.08</v>
      </c>
      <c r="J43" s="35">
        <f>H43*(1+I43)</f>
        <v>0</v>
      </c>
      <c r="K43" s="112">
        <f>D43*H43</f>
        <v>0</v>
      </c>
      <c r="L43" s="112">
        <f>K43*(1+I43)</f>
        <v>0</v>
      </c>
    </row>
    <row r="44" spans="1:12" x14ac:dyDescent="0.25">
      <c r="A44" s="753" t="s">
        <v>625</v>
      </c>
      <c r="B44" s="754"/>
      <c r="C44" s="754"/>
      <c r="D44" s="754"/>
      <c r="E44" s="754"/>
      <c r="F44" s="754"/>
      <c r="G44" s="754"/>
      <c r="H44" s="754"/>
      <c r="I44" s="754"/>
      <c r="J44" s="754"/>
      <c r="K44" s="754"/>
      <c r="L44" s="754"/>
    </row>
    <row r="45" spans="1:12" x14ac:dyDescent="0.25">
      <c r="A45" s="753" t="s">
        <v>321</v>
      </c>
      <c r="B45" s="754"/>
      <c r="C45" s="754"/>
      <c r="D45" s="754"/>
      <c r="E45" s="754"/>
      <c r="F45" s="754"/>
      <c r="G45" s="754"/>
      <c r="H45" s="754"/>
      <c r="I45" s="754"/>
      <c r="J45" s="754"/>
      <c r="K45" s="754"/>
      <c r="L45" s="757"/>
    </row>
    <row r="46" spans="1:12" ht="226.5" customHeight="1" x14ac:dyDescent="0.25">
      <c r="A46" s="177">
        <v>1</v>
      </c>
      <c r="B46" s="165" t="s">
        <v>390</v>
      </c>
      <c r="C46" s="32" t="s">
        <v>630</v>
      </c>
      <c r="D46" s="32">
        <v>20</v>
      </c>
      <c r="E46" s="33"/>
      <c r="F46" s="47"/>
      <c r="G46" s="47"/>
      <c r="H46" s="166"/>
      <c r="I46" s="167"/>
      <c r="J46" s="35"/>
      <c r="K46" s="112"/>
      <c r="L46" s="112"/>
    </row>
    <row r="47" spans="1:12" ht="42" customHeight="1" x14ac:dyDescent="0.25">
      <c r="A47" s="177">
        <v>1.1000000000000001</v>
      </c>
      <c r="B47" s="165" t="s">
        <v>626</v>
      </c>
      <c r="C47" s="111" t="s">
        <v>51</v>
      </c>
      <c r="D47" s="32">
        <v>20</v>
      </c>
      <c r="E47" s="33"/>
      <c r="F47" s="47"/>
      <c r="G47" s="47"/>
      <c r="H47" s="166"/>
      <c r="I47" s="167">
        <v>0.08</v>
      </c>
      <c r="J47" s="35">
        <f t="shared" ref="J47:J48" si="7">H47*(1+I47)</f>
        <v>0</v>
      </c>
      <c r="K47" s="112">
        <f t="shared" ref="K47:K48" si="8">D47*H47</f>
        <v>0</v>
      </c>
      <c r="L47" s="112">
        <f t="shared" ref="L47:L48" si="9">K47*(1+I47)</f>
        <v>0</v>
      </c>
    </row>
    <row r="48" spans="1:12" ht="24" customHeight="1" x14ac:dyDescent="0.25">
      <c r="A48" s="177">
        <v>1.2</v>
      </c>
      <c r="B48" s="165" t="s">
        <v>627</v>
      </c>
      <c r="C48" s="111" t="s">
        <v>51</v>
      </c>
      <c r="D48" s="32">
        <v>20</v>
      </c>
      <c r="E48" s="33"/>
      <c r="F48" s="47"/>
      <c r="G48" s="47"/>
      <c r="H48" s="166"/>
      <c r="I48" s="167">
        <v>0.08</v>
      </c>
      <c r="J48" s="35">
        <f t="shared" si="7"/>
        <v>0</v>
      </c>
      <c r="K48" s="112">
        <f t="shared" si="8"/>
        <v>0</v>
      </c>
      <c r="L48" s="112">
        <f t="shared" si="9"/>
        <v>0</v>
      </c>
    </row>
    <row r="49" spans="1:12" ht="44.25" customHeight="1" x14ac:dyDescent="0.25">
      <c r="A49" s="177">
        <v>1.3</v>
      </c>
      <c r="B49" s="165" t="s">
        <v>628</v>
      </c>
      <c r="C49" s="111" t="s">
        <v>51</v>
      </c>
      <c r="D49" s="32">
        <v>20</v>
      </c>
      <c r="E49" s="33"/>
      <c r="F49" s="47"/>
      <c r="G49" s="47"/>
      <c r="H49" s="166"/>
      <c r="I49" s="167">
        <v>0.08</v>
      </c>
      <c r="J49" s="35">
        <f t="shared" ref="J49:J50" si="10">H49*(1+I49)</f>
        <v>0</v>
      </c>
      <c r="K49" s="112">
        <f t="shared" ref="K49:K50" si="11">D49*H49</f>
        <v>0</v>
      </c>
      <c r="L49" s="112">
        <f t="shared" ref="L49:L50" si="12">K49*(1+I49)</f>
        <v>0</v>
      </c>
    </row>
    <row r="50" spans="1:12" ht="32.25" customHeight="1" x14ac:dyDescent="0.25">
      <c r="A50" s="177">
        <v>1.4</v>
      </c>
      <c r="B50" s="165" t="s">
        <v>629</v>
      </c>
      <c r="C50" s="111" t="s">
        <v>51</v>
      </c>
      <c r="D50" s="32">
        <v>20</v>
      </c>
      <c r="E50" s="33"/>
      <c r="F50" s="47"/>
      <c r="G50" s="47"/>
      <c r="H50" s="166"/>
      <c r="I50" s="167">
        <v>0.08</v>
      </c>
      <c r="J50" s="35">
        <f t="shared" si="10"/>
        <v>0</v>
      </c>
      <c r="K50" s="112">
        <f t="shared" si="11"/>
        <v>0</v>
      </c>
      <c r="L50" s="112">
        <f t="shared" si="12"/>
        <v>0</v>
      </c>
    </row>
    <row r="51" spans="1:12" ht="38.25" customHeight="1" x14ac:dyDescent="0.25">
      <c r="A51" s="177"/>
      <c r="B51" s="165"/>
      <c r="C51" s="32"/>
      <c r="D51" s="32"/>
      <c r="E51" s="33"/>
      <c r="F51" s="47"/>
      <c r="G51" s="47"/>
      <c r="H51" s="166"/>
      <c r="I51" s="776" t="s">
        <v>55</v>
      </c>
      <c r="J51" s="777"/>
      <c r="K51" s="112">
        <f>SUM(K47:K50)</f>
        <v>0</v>
      </c>
      <c r="L51" s="112">
        <f>SUM(L47:L50)</f>
        <v>0</v>
      </c>
    </row>
    <row r="52" spans="1:12" ht="17.25" customHeight="1" x14ac:dyDescent="0.25">
      <c r="A52" s="751" t="s">
        <v>631</v>
      </c>
      <c r="B52" s="750"/>
      <c r="C52" s="750"/>
      <c r="D52" s="750"/>
      <c r="E52" s="750"/>
      <c r="F52" s="750"/>
      <c r="G52" s="750"/>
      <c r="H52" s="750"/>
      <c r="I52" s="750"/>
      <c r="J52" s="750"/>
      <c r="K52" s="750"/>
      <c r="L52" s="752"/>
    </row>
    <row r="53" spans="1:12" x14ac:dyDescent="0.25">
      <c r="A53" s="753" t="s">
        <v>370</v>
      </c>
      <c r="B53" s="754"/>
      <c r="C53" s="754"/>
      <c r="D53" s="754"/>
      <c r="E53" s="754"/>
      <c r="F53" s="754"/>
      <c r="G53" s="754"/>
      <c r="H53" s="754"/>
      <c r="I53" s="754"/>
      <c r="J53" s="754"/>
      <c r="K53" s="754"/>
      <c r="L53" s="757"/>
    </row>
    <row r="54" spans="1:12" ht="33" x14ac:dyDescent="0.25">
      <c r="A54" s="647">
        <v>1</v>
      </c>
      <c r="B54" s="274" t="s">
        <v>329</v>
      </c>
      <c r="C54" s="647" t="s">
        <v>51</v>
      </c>
      <c r="D54" s="647">
        <v>150</v>
      </c>
      <c r="E54" s="781"/>
      <c r="F54" s="768"/>
      <c r="G54" s="650"/>
      <c r="H54" s="770"/>
      <c r="I54" s="773">
        <v>0.08</v>
      </c>
      <c r="J54" s="648">
        <f>H54*(1+I54)</f>
        <v>0</v>
      </c>
      <c r="K54" s="648">
        <f>D54*H54</f>
        <v>0</v>
      </c>
      <c r="L54" s="648">
        <f>K54*(1+I54)</f>
        <v>0</v>
      </c>
    </row>
    <row r="55" spans="1:12" x14ac:dyDescent="0.25">
      <c r="A55" s="647"/>
      <c r="B55" s="446" t="s">
        <v>330</v>
      </c>
      <c r="C55" s="647"/>
      <c r="D55" s="647"/>
      <c r="E55" s="781"/>
      <c r="F55" s="701"/>
      <c r="G55" s="650"/>
      <c r="H55" s="771"/>
      <c r="I55" s="773"/>
      <c r="J55" s="648"/>
      <c r="K55" s="648"/>
      <c r="L55" s="648"/>
    </row>
    <row r="56" spans="1:12" x14ac:dyDescent="0.25">
      <c r="A56" s="647"/>
      <c r="B56" s="446" t="s">
        <v>331</v>
      </c>
      <c r="C56" s="647"/>
      <c r="D56" s="647"/>
      <c r="E56" s="781"/>
      <c r="F56" s="701"/>
      <c r="G56" s="650"/>
      <c r="H56" s="771"/>
      <c r="I56" s="773"/>
      <c r="J56" s="648"/>
      <c r="K56" s="648"/>
      <c r="L56" s="648"/>
    </row>
    <row r="57" spans="1:12" ht="33" x14ac:dyDescent="0.25">
      <c r="A57" s="647"/>
      <c r="B57" s="446" t="s">
        <v>332</v>
      </c>
      <c r="C57" s="647"/>
      <c r="D57" s="647"/>
      <c r="E57" s="781"/>
      <c r="F57" s="701"/>
      <c r="G57" s="650"/>
      <c r="H57" s="771"/>
      <c r="I57" s="773"/>
      <c r="J57" s="648"/>
      <c r="K57" s="648"/>
      <c r="L57" s="648"/>
    </row>
    <row r="58" spans="1:12" x14ac:dyDescent="0.25">
      <c r="A58" s="647"/>
      <c r="B58" s="446" t="s">
        <v>333</v>
      </c>
      <c r="C58" s="647"/>
      <c r="D58" s="647"/>
      <c r="E58" s="781"/>
      <c r="F58" s="701"/>
      <c r="G58" s="650"/>
      <c r="H58" s="771"/>
      <c r="I58" s="773"/>
      <c r="J58" s="648"/>
      <c r="K58" s="648"/>
      <c r="L58" s="648"/>
    </row>
    <row r="59" spans="1:12" x14ac:dyDescent="0.25">
      <c r="A59" s="647"/>
      <c r="B59" s="446" t="s">
        <v>334</v>
      </c>
      <c r="C59" s="647"/>
      <c r="D59" s="647"/>
      <c r="E59" s="781"/>
      <c r="F59" s="701"/>
      <c r="G59" s="650"/>
      <c r="H59" s="771"/>
      <c r="I59" s="773"/>
      <c r="J59" s="648"/>
      <c r="K59" s="648"/>
      <c r="L59" s="648"/>
    </row>
    <row r="60" spans="1:12" x14ac:dyDescent="0.25">
      <c r="A60" s="647"/>
      <c r="B60" s="447" t="s">
        <v>335</v>
      </c>
      <c r="C60" s="647"/>
      <c r="D60" s="647"/>
      <c r="E60" s="781"/>
      <c r="F60" s="769"/>
      <c r="G60" s="650"/>
      <c r="H60" s="772"/>
      <c r="I60" s="773"/>
      <c r="J60" s="648"/>
      <c r="K60" s="648"/>
      <c r="L60" s="648"/>
    </row>
    <row r="61" spans="1:12" ht="21" customHeight="1" x14ac:dyDescent="0.25">
      <c r="A61" s="32">
        <v>2</v>
      </c>
      <c r="B61" s="165" t="s">
        <v>336</v>
      </c>
      <c r="C61" s="32" t="s">
        <v>51</v>
      </c>
      <c r="D61" s="32">
        <v>30</v>
      </c>
      <c r="E61" s="444"/>
      <c r="F61" s="47"/>
      <c r="G61" s="47"/>
      <c r="H61" s="207"/>
      <c r="I61" s="167">
        <v>0.08</v>
      </c>
      <c r="J61" s="35">
        <f>H61*(1+I61)</f>
        <v>0</v>
      </c>
      <c r="K61" s="35">
        <f>D61*H61</f>
        <v>0</v>
      </c>
      <c r="L61" s="35">
        <f>K61*(1+I61)</f>
        <v>0</v>
      </c>
    </row>
    <row r="62" spans="1:12" ht="31.5" customHeight="1" x14ac:dyDescent="0.25">
      <c r="A62" s="16">
        <v>3</v>
      </c>
      <c r="B62" s="46" t="s">
        <v>337</v>
      </c>
      <c r="C62" s="16" t="s">
        <v>51</v>
      </c>
      <c r="D62" s="16">
        <v>70</v>
      </c>
      <c r="E62" s="444"/>
      <c r="F62" s="33"/>
      <c r="G62" s="33"/>
      <c r="H62" s="76"/>
      <c r="I62" s="59">
        <v>0.08</v>
      </c>
      <c r="J62" s="35">
        <f>H62*(1+I62)</f>
        <v>0</v>
      </c>
      <c r="K62" s="35">
        <f>D62*H62</f>
        <v>0</v>
      </c>
      <c r="L62" s="35">
        <f>K62*(1+I62)</f>
        <v>0</v>
      </c>
    </row>
    <row r="63" spans="1:12" ht="33.75" thickBot="1" x14ac:dyDescent="0.3">
      <c r="A63" s="96">
        <v>4</v>
      </c>
      <c r="B63" s="253" t="s">
        <v>338</v>
      </c>
      <c r="C63" s="96" t="s">
        <v>51</v>
      </c>
      <c r="D63" s="96">
        <v>20</v>
      </c>
      <c r="E63" s="445"/>
      <c r="F63" s="97"/>
      <c r="G63" s="97"/>
      <c r="H63" s="210"/>
      <c r="I63" s="254">
        <v>0.08</v>
      </c>
      <c r="J63" s="101">
        <f>H63*(1+I63)</f>
        <v>0</v>
      </c>
      <c r="K63" s="211">
        <f>D63*H63</f>
        <v>0</v>
      </c>
      <c r="L63" s="211">
        <f>K63*(1+I63)</f>
        <v>0</v>
      </c>
    </row>
    <row r="64" spans="1:12" ht="17.25" thickBot="1" x14ac:dyDescent="0.3">
      <c r="A64" s="758"/>
      <c r="B64" s="759"/>
      <c r="C64" s="759"/>
      <c r="D64" s="759"/>
      <c r="E64" s="759"/>
      <c r="F64" s="759"/>
      <c r="G64" s="759"/>
      <c r="H64" s="759"/>
      <c r="I64" s="759"/>
      <c r="J64" s="760"/>
      <c r="K64" s="56">
        <f>SUM(K54:K63)</f>
        <v>0</v>
      </c>
      <c r="L64" s="56">
        <f>SUM(L54:L63)</f>
        <v>0</v>
      </c>
    </row>
    <row r="65" spans="1:12" ht="20.25" customHeight="1" thickBot="1" x14ac:dyDescent="0.3">
      <c r="A65" s="765" t="s">
        <v>633</v>
      </c>
      <c r="B65" s="766"/>
      <c r="C65" s="766"/>
      <c r="D65" s="766"/>
      <c r="E65" s="766"/>
      <c r="F65" s="766"/>
      <c r="G65" s="766"/>
      <c r="H65" s="766"/>
      <c r="I65" s="766"/>
      <c r="J65" s="766"/>
      <c r="K65" s="766"/>
      <c r="L65" s="767"/>
    </row>
    <row r="66" spans="1:12" ht="33.75" thickBot="1" x14ac:dyDescent="0.3">
      <c r="A66" s="32">
        <v>1</v>
      </c>
      <c r="B66" s="165" t="s">
        <v>632</v>
      </c>
      <c r="C66" s="32" t="s">
        <v>51</v>
      </c>
      <c r="D66" s="32">
        <v>5</v>
      </c>
      <c r="E66" s="164"/>
      <c r="F66" s="47"/>
      <c r="G66" s="47"/>
      <c r="H66" s="166"/>
      <c r="I66" s="167">
        <v>0.08</v>
      </c>
      <c r="J66" s="204">
        <f>H66*(1+I66)</f>
        <v>0</v>
      </c>
      <c r="K66" s="212">
        <f>D66*H66</f>
        <v>0</v>
      </c>
      <c r="L66" s="193">
        <f>K66*(1+I66)</f>
        <v>0</v>
      </c>
    </row>
    <row r="67" spans="1:12" ht="17.25" thickBot="1" x14ac:dyDescent="0.3">
      <c r="A67" s="49"/>
      <c r="B67" s="168"/>
      <c r="C67" s="49"/>
      <c r="D67" s="49"/>
      <c r="E67" s="85"/>
      <c r="F67" s="169"/>
      <c r="G67" s="169"/>
      <c r="H67" s="213"/>
      <c r="I67" s="214"/>
      <c r="J67" s="170"/>
      <c r="K67" s="212"/>
      <c r="L67" s="193"/>
    </row>
    <row r="68" spans="1:12" ht="17.25" thickBot="1" x14ac:dyDescent="0.3">
      <c r="A68" s="758" t="s">
        <v>55</v>
      </c>
      <c r="B68" s="759"/>
      <c r="C68" s="759"/>
      <c r="D68" s="759"/>
      <c r="E68" s="759"/>
      <c r="F68" s="759"/>
      <c r="G68" s="759"/>
      <c r="H68" s="759"/>
      <c r="I68" s="759"/>
      <c r="J68" s="760"/>
      <c r="K68" s="56">
        <f>SUM(K66+K64+K51+K43+K40+K37+K34+K31+K26+K20+K14+K7)</f>
        <v>0</v>
      </c>
      <c r="L68" s="56">
        <f>SUM(L66+L64+L51+L43+L40+L37+L34+L31+L26+L20+L14+L7)</f>
        <v>0</v>
      </c>
    </row>
    <row r="69" spans="1:12" x14ac:dyDescent="0.25">
      <c r="A69" s="82"/>
      <c r="B69" s="174"/>
      <c r="C69" s="174"/>
      <c r="D69" s="174"/>
      <c r="E69" s="174"/>
      <c r="F69" s="174"/>
      <c r="G69" s="174"/>
      <c r="H69" s="215"/>
      <c r="I69" s="174"/>
      <c r="J69" s="174"/>
      <c r="K69" s="216"/>
      <c r="L69" s="217"/>
    </row>
    <row r="70" spans="1:12" x14ac:dyDescent="0.25">
      <c r="A70" s="82"/>
      <c r="B70" s="127"/>
      <c r="C70" s="127"/>
      <c r="D70" s="127"/>
      <c r="E70" s="127"/>
      <c r="F70" s="127"/>
      <c r="G70" s="127"/>
      <c r="H70" s="448"/>
      <c r="I70" s="127"/>
      <c r="J70" s="127"/>
      <c r="K70" s="449"/>
      <c r="L70" s="449"/>
    </row>
    <row r="71" spans="1:12" x14ac:dyDescent="0.25">
      <c r="B71" s="638" t="s">
        <v>720</v>
      </c>
      <c r="C71" s="638"/>
      <c r="D71" s="638"/>
      <c r="E71" s="638"/>
      <c r="F71" s="638"/>
      <c r="G71" s="638"/>
      <c r="H71" s="638"/>
      <c r="I71" s="638"/>
      <c r="J71" s="638"/>
      <c r="K71" s="638"/>
      <c r="L71" s="638"/>
    </row>
    <row r="72" spans="1:12" x14ac:dyDescent="0.25">
      <c r="B72" s="638" t="s">
        <v>721</v>
      </c>
      <c r="C72" s="638"/>
      <c r="D72" s="638"/>
      <c r="E72" s="638"/>
      <c r="F72" s="638"/>
      <c r="G72" s="638"/>
      <c r="H72" s="638"/>
      <c r="I72" s="638"/>
      <c r="J72" s="638"/>
      <c r="K72" s="638"/>
      <c r="L72" s="638"/>
    </row>
    <row r="73" spans="1:12" x14ac:dyDescent="0.25">
      <c r="B73" s="605" t="s">
        <v>101</v>
      </c>
      <c r="C73" s="605"/>
      <c r="D73" s="605"/>
      <c r="E73" s="605"/>
      <c r="F73" s="605"/>
      <c r="G73" s="605"/>
      <c r="H73" s="605"/>
      <c r="I73" s="605"/>
      <c r="J73" s="605"/>
      <c r="K73" s="605"/>
      <c r="L73" s="605"/>
    </row>
    <row r="74" spans="1:12" x14ac:dyDescent="0.25">
      <c r="B74" s="605" t="s">
        <v>102</v>
      </c>
      <c r="C74" s="605"/>
      <c r="D74" s="605"/>
      <c r="E74" s="605"/>
      <c r="F74" s="605"/>
      <c r="G74" s="605"/>
      <c r="H74" s="605"/>
      <c r="I74" s="605"/>
      <c r="J74" s="605"/>
      <c r="K74" s="605"/>
      <c r="L74" s="605"/>
    </row>
    <row r="75" spans="1:12" x14ac:dyDescent="0.25">
      <c r="B75" s="605" t="s">
        <v>325</v>
      </c>
      <c r="C75" s="605"/>
      <c r="D75" s="605"/>
      <c r="E75" s="605"/>
      <c r="F75" s="605"/>
      <c r="G75" s="605"/>
      <c r="H75" s="605"/>
      <c r="I75" s="605"/>
      <c r="J75" s="605"/>
      <c r="K75" s="605"/>
      <c r="L75" s="605"/>
    </row>
    <row r="77" spans="1:12" x14ac:dyDescent="0.25">
      <c r="J77" s="248" t="s">
        <v>715</v>
      </c>
    </row>
  </sheetData>
  <mergeCells count="45">
    <mergeCell ref="B72:L72"/>
    <mergeCell ref="J54:J60"/>
    <mergeCell ref="K54:K60"/>
    <mergeCell ref="L54:L60"/>
    <mergeCell ref="I20:J20"/>
    <mergeCell ref="I51:J51"/>
    <mergeCell ref="B33:L33"/>
    <mergeCell ref="A36:L36"/>
    <mergeCell ref="A21:L21"/>
    <mergeCell ref="B22:L22"/>
    <mergeCell ref="A26:J26"/>
    <mergeCell ref="A27:L27"/>
    <mergeCell ref="A28:L28"/>
    <mergeCell ref="A35:L35"/>
    <mergeCell ref="E54:E60"/>
    <mergeCell ref="B73:L73"/>
    <mergeCell ref="B74:L74"/>
    <mergeCell ref="B75:L75"/>
    <mergeCell ref="B71:L71"/>
    <mergeCell ref="A45:L45"/>
    <mergeCell ref="A64:J64"/>
    <mergeCell ref="A65:L65"/>
    <mergeCell ref="A68:J68"/>
    <mergeCell ref="A53:L53"/>
    <mergeCell ref="A54:A60"/>
    <mergeCell ref="C54:C60"/>
    <mergeCell ref="D54:D60"/>
    <mergeCell ref="F54:F60"/>
    <mergeCell ref="G54:G60"/>
    <mergeCell ref="H54:H60"/>
    <mergeCell ref="I54:I60"/>
    <mergeCell ref="A3:L3"/>
    <mergeCell ref="A15:L15"/>
    <mergeCell ref="A38:L38"/>
    <mergeCell ref="A52:L52"/>
    <mergeCell ref="A44:L44"/>
    <mergeCell ref="I7:J7"/>
    <mergeCell ref="A39:L39"/>
    <mergeCell ref="A41:L41"/>
    <mergeCell ref="A42:L42"/>
    <mergeCell ref="A31:J31"/>
    <mergeCell ref="A32:L32"/>
    <mergeCell ref="A4:L4"/>
    <mergeCell ref="A16:L16"/>
    <mergeCell ref="A8:L8"/>
  </mergeCells>
  <phoneticPr fontId="24" type="noConversion"/>
  <pageMargins left="0.70866141732283472" right="0.70866141732283472" top="0.74803149606299213" bottom="0.95" header="0.31496062992125984" footer="0.31496062992125984"/>
  <pageSetup paperSize="9" scale="80" fitToHeight="0" orientation="landscape" r:id="rId1"/>
  <headerFooter>
    <oddHeader>&amp;LSprawa nr: 129/2025&amp;C&amp;"-,Pogrubiony"FORMULARZ CENOWY&amp;R&amp;"Arial Black,Standardowy"Załącznik nr 2 do SWZ</oddHeader>
    <oddFooter>&amp;C&amp;9Strona &amp;P z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L40"/>
  <sheetViews>
    <sheetView view="pageLayout" topLeftCell="A31" zoomScaleNormal="100" zoomScaleSheetLayoutView="89" workbookViewId="0">
      <selection activeCell="F41" sqref="F41"/>
    </sheetView>
  </sheetViews>
  <sheetFormatPr defaultRowHeight="16.5" x14ac:dyDescent="0.3"/>
  <cols>
    <col min="1" max="1" width="5.5703125" style="60" customWidth="1"/>
    <col min="2" max="2" width="62.5703125" style="60" customWidth="1"/>
    <col min="3" max="4" width="9.28515625" style="60" customWidth="1"/>
    <col min="5" max="5" width="10.140625" style="60" customWidth="1"/>
    <col min="6" max="7" width="9.28515625" style="60" customWidth="1"/>
    <col min="8" max="8" width="10.7109375" style="138" customWidth="1"/>
    <col min="9" max="9" width="9.28515625" style="60" customWidth="1"/>
    <col min="10" max="10" width="10" style="60" customWidth="1"/>
    <col min="11" max="11" width="11.7109375" style="60" customWidth="1"/>
    <col min="12" max="12" width="13.28515625" style="60" customWidth="1"/>
  </cols>
  <sheetData>
    <row r="1" spans="1:12" ht="66" customHeight="1" x14ac:dyDescent="0.25">
      <c r="A1" s="20" t="s">
        <v>0</v>
      </c>
      <c r="B1" s="20" t="s">
        <v>1</v>
      </c>
      <c r="C1" s="20" t="s">
        <v>2</v>
      </c>
      <c r="D1" s="20" t="s">
        <v>3</v>
      </c>
      <c r="E1" s="424" t="s">
        <v>4</v>
      </c>
      <c r="F1" s="424" t="s">
        <v>647</v>
      </c>
      <c r="G1" s="424" t="s">
        <v>648</v>
      </c>
      <c r="H1" s="65" t="s">
        <v>5</v>
      </c>
      <c r="I1" s="20" t="s">
        <v>6</v>
      </c>
      <c r="J1" s="20" t="s">
        <v>7</v>
      </c>
      <c r="K1" s="20" t="s">
        <v>8</v>
      </c>
      <c r="L1" s="22" t="s">
        <v>9</v>
      </c>
    </row>
    <row r="2" spans="1:12" ht="17.25" thickBot="1" x14ac:dyDescent="0.3">
      <c r="A2" s="20">
        <v>1</v>
      </c>
      <c r="B2" s="20">
        <v>2</v>
      </c>
      <c r="C2" s="20">
        <v>3</v>
      </c>
      <c r="D2" s="20">
        <v>4</v>
      </c>
      <c r="E2" s="424">
        <v>5</v>
      </c>
      <c r="F2" s="424">
        <v>6</v>
      </c>
      <c r="G2" s="424">
        <v>7</v>
      </c>
      <c r="H2" s="67">
        <v>8</v>
      </c>
      <c r="I2" s="20">
        <v>9</v>
      </c>
      <c r="J2" s="20">
        <v>10</v>
      </c>
      <c r="K2" s="20">
        <v>11</v>
      </c>
      <c r="L2" s="22">
        <v>12</v>
      </c>
    </row>
    <row r="3" spans="1:12" ht="14.45" customHeight="1" x14ac:dyDescent="0.25">
      <c r="A3" s="778" t="s">
        <v>637</v>
      </c>
      <c r="B3" s="779"/>
      <c r="C3" s="779"/>
      <c r="D3" s="779"/>
      <c r="E3" s="779"/>
      <c r="F3" s="779"/>
      <c r="G3" s="779"/>
      <c r="H3" s="779"/>
      <c r="I3" s="779"/>
      <c r="J3" s="779"/>
      <c r="K3" s="779"/>
      <c r="L3" s="780"/>
    </row>
    <row r="4" spans="1:12" ht="15" customHeight="1" thickBot="1" x14ac:dyDescent="0.3">
      <c r="A4" s="782" t="s">
        <v>638</v>
      </c>
      <c r="B4" s="783"/>
      <c r="C4" s="783"/>
      <c r="D4" s="783"/>
      <c r="E4" s="783"/>
      <c r="F4" s="783"/>
      <c r="G4" s="783"/>
      <c r="H4" s="783"/>
      <c r="I4" s="783"/>
      <c r="J4" s="783"/>
      <c r="K4" s="783"/>
      <c r="L4" s="784"/>
    </row>
    <row r="5" spans="1:12" s="5" customFormat="1" ht="206.25" customHeight="1" thickBot="1" x14ac:dyDescent="0.3">
      <c r="A5" s="63">
        <v>1</v>
      </c>
      <c r="B5" s="218" t="s">
        <v>324</v>
      </c>
      <c r="C5" s="219" t="s">
        <v>92</v>
      </c>
      <c r="D5" s="220">
        <v>350</v>
      </c>
      <c r="E5" s="33"/>
      <c r="F5" s="221"/>
      <c r="G5" s="221"/>
      <c r="H5" s="222"/>
      <c r="I5" s="59">
        <v>0.08</v>
      </c>
      <c r="J5" s="74">
        <f>H5*(1+I5)</f>
        <v>0</v>
      </c>
      <c r="K5" s="287">
        <f>D5*H5</f>
        <v>0</v>
      </c>
      <c r="L5" s="288">
        <f>K5*(1+I5)</f>
        <v>0</v>
      </c>
    </row>
    <row r="6" spans="1:12" x14ac:dyDescent="0.25">
      <c r="A6" s="753" t="s">
        <v>674</v>
      </c>
      <c r="B6" s="754"/>
      <c r="C6" s="754"/>
      <c r="D6" s="754"/>
      <c r="E6" s="754"/>
      <c r="F6" s="754"/>
      <c r="G6" s="754"/>
      <c r="H6" s="754"/>
      <c r="I6" s="754"/>
      <c r="J6" s="754"/>
      <c r="K6" s="785"/>
      <c r="L6" s="786"/>
    </row>
    <row r="7" spans="1:12" ht="17.25" thickBot="1" x14ac:dyDescent="0.3">
      <c r="A7" s="753" t="s">
        <v>722</v>
      </c>
      <c r="B7" s="790"/>
      <c r="C7" s="790"/>
      <c r="D7" s="790"/>
      <c r="E7" s="790"/>
      <c r="F7" s="790"/>
      <c r="G7" s="790"/>
      <c r="H7" s="790"/>
      <c r="I7" s="790"/>
      <c r="J7" s="790"/>
      <c r="K7" s="790"/>
      <c r="L7" s="794"/>
    </row>
    <row r="8" spans="1:12" ht="377.25" customHeight="1" thickBot="1" x14ac:dyDescent="0.3">
      <c r="A8" s="16">
        <v>1</v>
      </c>
      <c r="B8" s="46" t="s">
        <v>727</v>
      </c>
      <c r="C8" s="16" t="s">
        <v>51</v>
      </c>
      <c r="D8" s="16">
        <v>20</v>
      </c>
      <c r="E8" s="33"/>
      <c r="F8" s="33"/>
      <c r="G8" s="33"/>
      <c r="H8" s="76"/>
      <c r="I8" s="40">
        <v>0.08</v>
      </c>
      <c r="J8" s="116">
        <f>H8*(1+I8)</f>
        <v>0</v>
      </c>
      <c r="K8" s="197">
        <f>D8*H8</f>
        <v>0</v>
      </c>
      <c r="L8" s="51">
        <f>K8*(1+I8)</f>
        <v>0</v>
      </c>
    </row>
    <row r="9" spans="1:12" x14ac:dyDescent="0.25">
      <c r="A9" s="753" t="s">
        <v>639</v>
      </c>
      <c r="B9" s="754"/>
      <c r="C9" s="754"/>
      <c r="D9" s="754"/>
      <c r="E9" s="754"/>
      <c r="F9" s="754"/>
      <c r="G9" s="754"/>
      <c r="H9" s="754"/>
      <c r="I9" s="754"/>
      <c r="J9" s="754"/>
      <c r="K9" s="754"/>
      <c r="L9" s="757"/>
    </row>
    <row r="10" spans="1:12" ht="17.25" thickBot="1" x14ac:dyDescent="0.3">
      <c r="A10" s="753" t="s">
        <v>326</v>
      </c>
      <c r="B10" s="790"/>
      <c r="C10" s="790"/>
      <c r="D10" s="790"/>
      <c r="E10" s="790"/>
      <c r="F10" s="790"/>
      <c r="G10" s="790"/>
      <c r="H10" s="790"/>
      <c r="I10" s="790"/>
      <c r="J10" s="790"/>
      <c r="K10" s="790"/>
      <c r="L10" s="794"/>
    </row>
    <row r="11" spans="1:12" ht="123.75" customHeight="1" thickBot="1" x14ac:dyDescent="0.3">
      <c r="A11" s="16">
        <v>1</v>
      </c>
      <c r="B11" s="46" t="s">
        <v>640</v>
      </c>
      <c r="C11" s="16" t="s">
        <v>51</v>
      </c>
      <c r="D11" s="16">
        <v>10</v>
      </c>
      <c r="E11" s="33"/>
      <c r="F11" s="33"/>
      <c r="G11" s="33"/>
      <c r="H11" s="76"/>
      <c r="I11" s="40">
        <v>0.08</v>
      </c>
      <c r="J11" s="116">
        <f>H11*(1+I11)</f>
        <v>0</v>
      </c>
      <c r="K11" s="197">
        <f>D11*H11</f>
        <v>0</v>
      </c>
      <c r="L11" s="51">
        <f>K11*(1+I11)</f>
        <v>0</v>
      </c>
    </row>
    <row r="12" spans="1:12" x14ac:dyDescent="0.25">
      <c r="A12" s="753" t="s">
        <v>681</v>
      </c>
      <c r="B12" s="754"/>
      <c r="C12" s="754"/>
      <c r="D12" s="754"/>
      <c r="E12" s="754"/>
      <c r="F12" s="754"/>
      <c r="G12" s="754"/>
      <c r="H12" s="754"/>
      <c r="I12" s="754"/>
      <c r="J12" s="754"/>
      <c r="K12" s="754"/>
      <c r="L12" s="757"/>
    </row>
    <row r="13" spans="1:12" ht="17.25" thickBot="1" x14ac:dyDescent="0.3">
      <c r="A13" s="753" t="s">
        <v>684</v>
      </c>
      <c r="B13" s="790"/>
      <c r="C13" s="790"/>
      <c r="D13" s="790"/>
      <c r="E13" s="790"/>
      <c r="F13" s="790"/>
      <c r="G13" s="790"/>
      <c r="H13" s="790"/>
      <c r="I13" s="790"/>
      <c r="J13" s="790"/>
      <c r="K13" s="790"/>
      <c r="L13" s="794"/>
    </row>
    <row r="14" spans="1:12" ht="17.25" thickBot="1" x14ac:dyDescent="0.3">
      <c r="A14" s="16">
        <v>1</v>
      </c>
      <c r="B14" s="46" t="s">
        <v>641</v>
      </c>
      <c r="C14" s="16" t="s">
        <v>51</v>
      </c>
      <c r="D14" s="16">
        <v>5</v>
      </c>
      <c r="E14" s="33"/>
      <c r="F14" s="33"/>
      <c r="G14" s="33"/>
      <c r="H14" s="76"/>
      <c r="I14" s="40">
        <v>0.08</v>
      </c>
      <c r="J14" s="116">
        <f>H14*(1+I14)</f>
        <v>0</v>
      </c>
      <c r="K14" s="197">
        <f>D14*H14</f>
        <v>0</v>
      </c>
      <c r="L14" s="51">
        <f>K14*(1+I14)</f>
        <v>0</v>
      </c>
    </row>
    <row r="15" spans="1:12" x14ac:dyDescent="0.25">
      <c r="A15" s="753" t="s">
        <v>682</v>
      </c>
      <c r="B15" s="657"/>
      <c r="C15" s="657"/>
      <c r="D15" s="657"/>
      <c r="E15" s="657"/>
      <c r="F15" s="657"/>
      <c r="G15" s="657"/>
      <c r="H15" s="657"/>
      <c r="I15" s="657"/>
      <c r="J15" s="657"/>
      <c r="K15" s="657"/>
      <c r="L15" s="658"/>
    </row>
    <row r="16" spans="1:12" x14ac:dyDescent="0.25">
      <c r="A16" s="753" t="s">
        <v>683</v>
      </c>
      <c r="B16" s="790"/>
      <c r="C16" s="790"/>
      <c r="D16" s="790"/>
      <c r="E16" s="790"/>
      <c r="F16" s="791"/>
      <c r="G16" s="791"/>
      <c r="H16" s="791"/>
      <c r="I16" s="791"/>
      <c r="J16" s="791"/>
      <c r="K16" s="791"/>
      <c r="L16" s="719"/>
    </row>
    <row r="17" spans="1:12" ht="132.75" customHeight="1" x14ac:dyDescent="0.25">
      <c r="A17" s="119">
        <v>1</v>
      </c>
      <c r="B17" s="129" t="s">
        <v>676</v>
      </c>
      <c r="C17" s="23" t="s">
        <v>51</v>
      </c>
      <c r="D17" s="55">
        <v>6</v>
      </c>
      <c r="E17" s="223"/>
      <c r="F17" s="55"/>
      <c r="G17" s="55"/>
      <c r="H17" s="224"/>
      <c r="I17" s="40">
        <v>0.08</v>
      </c>
      <c r="J17" s="126">
        <f t="shared" ref="J17:J22" si="0">H17*(1+I17)</f>
        <v>0</v>
      </c>
      <c r="K17" s="103">
        <f t="shared" ref="K17:K22" si="1">D17*H17</f>
        <v>0</v>
      </c>
      <c r="L17" s="103">
        <f t="shared" ref="L17:L22" si="2">K17*(1+I17)</f>
        <v>0</v>
      </c>
    </row>
    <row r="18" spans="1:12" ht="110.25" customHeight="1" x14ac:dyDescent="0.25">
      <c r="A18" s="119">
        <v>2</v>
      </c>
      <c r="B18" s="129" t="s">
        <v>675</v>
      </c>
      <c r="C18" s="23" t="s">
        <v>51</v>
      </c>
      <c r="D18" s="55">
        <v>6</v>
      </c>
      <c r="E18" s="223"/>
      <c r="F18" s="55"/>
      <c r="G18" s="55"/>
      <c r="H18" s="224"/>
      <c r="I18" s="40">
        <v>0.08</v>
      </c>
      <c r="J18" s="126">
        <f t="shared" si="0"/>
        <v>0</v>
      </c>
      <c r="K18" s="103">
        <f t="shared" si="1"/>
        <v>0</v>
      </c>
      <c r="L18" s="103">
        <f t="shared" si="2"/>
        <v>0</v>
      </c>
    </row>
    <row r="19" spans="1:12" ht="52.5" customHeight="1" x14ac:dyDescent="0.25">
      <c r="A19" s="119">
        <v>3</v>
      </c>
      <c r="B19" s="129" t="s">
        <v>677</v>
      </c>
      <c r="C19" s="23" t="s">
        <v>51</v>
      </c>
      <c r="D19" s="55">
        <v>12</v>
      </c>
      <c r="E19" s="223"/>
      <c r="F19" s="55"/>
      <c r="G19" s="55"/>
      <c r="H19" s="224"/>
      <c r="I19" s="40">
        <v>0.08</v>
      </c>
      <c r="J19" s="126">
        <f t="shared" si="0"/>
        <v>0</v>
      </c>
      <c r="K19" s="103">
        <f t="shared" si="1"/>
        <v>0</v>
      </c>
      <c r="L19" s="103">
        <f t="shared" si="2"/>
        <v>0</v>
      </c>
    </row>
    <row r="20" spans="1:12" ht="64.5" customHeight="1" x14ac:dyDescent="0.25">
      <c r="A20" s="119">
        <v>4</v>
      </c>
      <c r="B20" s="129" t="s">
        <v>678</v>
      </c>
      <c r="C20" s="23" t="s">
        <v>51</v>
      </c>
      <c r="D20" s="55">
        <v>12</v>
      </c>
      <c r="E20" s="223"/>
      <c r="F20" s="55"/>
      <c r="G20" s="55"/>
      <c r="H20" s="224"/>
      <c r="I20" s="40">
        <v>0.08</v>
      </c>
      <c r="J20" s="126">
        <f t="shared" si="0"/>
        <v>0</v>
      </c>
      <c r="K20" s="103">
        <f t="shared" si="1"/>
        <v>0</v>
      </c>
      <c r="L20" s="103">
        <f t="shared" si="2"/>
        <v>0</v>
      </c>
    </row>
    <row r="21" spans="1:12" ht="108.75" customHeight="1" x14ac:dyDescent="0.25">
      <c r="A21" s="119">
        <v>5</v>
      </c>
      <c r="B21" s="129" t="s">
        <v>679</v>
      </c>
      <c r="C21" s="23" t="s">
        <v>51</v>
      </c>
      <c r="D21" s="55">
        <v>12</v>
      </c>
      <c r="E21" s="223"/>
      <c r="F21" s="55"/>
      <c r="G21" s="55"/>
      <c r="H21" s="224"/>
      <c r="I21" s="40">
        <v>0.08</v>
      </c>
      <c r="J21" s="126">
        <f t="shared" si="0"/>
        <v>0</v>
      </c>
      <c r="K21" s="103">
        <f t="shared" si="1"/>
        <v>0</v>
      </c>
      <c r="L21" s="103">
        <f t="shared" si="2"/>
        <v>0</v>
      </c>
    </row>
    <row r="22" spans="1:12" ht="99.75" customHeight="1" x14ac:dyDescent="0.25">
      <c r="A22" s="119">
        <v>6</v>
      </c>
      <c r="B22" s="129" t="s">
        <v>680</v>
      </c>
      <c r="C22" s="16" t="s">
        <v>51</v>
      </c>
      <c r="D22" s="55">
        <v>12</v>
      </c>
      <c r="E22" s="55"/>
      <c r="F22" s="55"/>
      <c r="G22" s="55"/>
      <c r="H22" s="224"/>
      <c r="I22" s="40">
        <v>0.08</v>
      </c>
      <c r="J22" s="126">
        <f t="shared" si="0"/>
        <v>0</v>
      </c>
      <c r="K22" s="103">
        <f t="shared" si="1"/>
        <v>0</v>
      </c>
      <c r="L22" s="103">
        <f t="shared" si="2"/>
        <v>0</v>
      </c>
    </row>
    <row r="23" spans="1:12" ht="18" customHeight="1" x14ac:dyDescent="0.25">
      <c r="A23" s="787" t="s">
        <v>484</v>
      </c>
      <c r="B23" s="788"/>
      <c r="C23" s="788"/>
      <c r="D23" s="788"/>
      <c r="E23" s="788"/>
      <c r="F23" s="788"/>
      <c r="G23" s="788"/>
      <c r="H23" s="788"/>
      <c r="I23" s="788"/>
      <c r="J23" s="789"/>
      <c r="K23" s="289">
        <f>SUM(K17:K22)</f>
        <v>0</v>
      </c>
      <c r="L23" s="289">
        <f>SUM(L17:L22)</f>
        <v>0</v>
      </c>
    </row>
    <row r="24" spans="1:12" x14ac:dyDescent="0.25">
      <c r="A24" s="753" t="s">
        <v>362</v>
      </c>
      <c r="B24" s="754"/>
      <c r="C24" s="754"/>
      <c r="D24" s="754"/>
      <c r="E24" s="754"/>
      <c r="F24" s="754"/>
      <c r="G24" s="754"/>
      <c r="H24" s="754"/>
      <c r="I24" s="754"/>
      <c r="J24" s="754"/>
      <c r="K24" s="754"/>
      <c r="L24" s="757"/>
    </row>
    <row r="25" spans="1:12" ht="17.25" thickBot="1" x14ac:dyDescent="0.3">
      <c r="A25" s="753" t="s">
        <v>723</v>
      </c>
      <c r="B25" s="790"/>
      <c r="C25" s="790"/>
      <c r="D25" s="790"/>
      <c r="E25" s="790"/>
      <c r="F25" s="790"/>
      <c r="G25" s="790"/>
      <c r="H25" s="790"/>
      <c r="I25" s="790"/>
      <c r="J25" s="790"/>
      <c r="K25" s="792"/>
      <c r="L25" s="793"/>
    </row>
    <row r="26" spans="1:12" ht="297" x14ac:dyDescent="0.25">
      <c r="A26" s="153">
        <v>1</v>
      </c>
      <c r="B26" s="450" t="s">
        <v>726</v>
      </c>
      <c r="C26" s="153" t="s">
        <v>51</v>
      </c>
      <c r="D26" s="153">
        <v>25</v>
      </c>
      <c r="E26" s="164"/>
      <c r="F26" s="87"/>
      <c r="G26" s="87"/>
      <c r="H26" s="154"/>
      <c r="I26" s="227">
        <v>0.08</v>
      </c>
      <c r="J26" s="280">
        <f>H26*(1+I26)</f>
        <v>0</v>
      </c>
      <c r="K26" s="292">
        <f>D26*H26</f>
        <v>0</v>
      </c>
      <c r="L26" s="293">
        <f>K26*(1+I26)</f>
        <v>0</v>
      </c>
    </row>
    <row r="27" spans="1:12" ht="147.75" customHeight="1" thickBot="1" x14ac:dyDescent="0.3">
      <c r="A27" s="16">
        <v>2</v>
      </c>
      <c r="B27" s="46" t="s">
        <v>725</v>
      </c>
      <c r="C27" s="16" t="s">
        <v>541</v>
      </c>
      <c r="D27" s="16">
        <v>25</v>
      </c>
      <c r="E27" s="33"/>
      <c r="F27" s="33"/>
      <c r="G27" s="33"/>
      <c r="H27" s="175"/>
      <c r="I27" s="40">
        <v>0.08</v>
      </c>
      <c r="J27" s="126">
        <f>H27*(1+I27)</f>
        <v>0</v>
      </c>
      <c r="K27" s="294">
        <f>D27*H27</f>
        <v>0</v>
      </c>
      <c r="L27" s="295">
        <f>K27*(1+I27)</f>
        <v>0</v>
      </c>
    </row>
    <row r="28" spans="1:12" ht="21.75" customHeight="1" thickBot="1" x14ac:dyDescent="0.3">
      <c r="A28" s="104"/>
      <c r="B28" s="105"/>
      <c r="C28" s="106"/>
      <c r="D28" s="106"/>
      <c r="E28" s="107"/>
      <c r="F28" s="107"/>
      <c r="G28" s="107"/>
      <c r="H28" s="158"/>
      <c r="I28" s="159"/>
      <c r="J28" s="110"/>
      <c r="K28" s="51">
        <f>SUM(K26:K27)</f>
        <v>0</v>
      </c>
      <c r="L28" s="186">
        <f>SUM(L26:L27)</f>
        <v>0</v>
      </c>
    </row>
    <row r="29" spans="1:12" x14ac:dyDescent="0.25">
      <c r="A29" s="753" t="s">
        <v>685</v>
      </c>
      <c r="B29" s="754"/>
      <c r="C29" s="754"/>
      <c r="D29" s="754"/>
      <c r="E29" s="754"/>
      <c r="F29" s="754"/>
      <c r="G29" s="754"/>
      <c r="H29" s="754"/>
      <c r="I29" s="754"/>
      <c r="J29" s="754"/>
      <c r="K29" s="785"/>
      <c r="L29" s="786"/>
    </row>
    <row r="30" spans="1:12" x14ac:dyDescent="0.25">
      <c r="A30" s="795" t="s">
        <v>327</v>
      </c>
      <c r="B30" s="796"/>
      <c r="C30" s="796"/>
      <c r="D30" s="796"/>
      <c r="E30" s="796"/>
      <c r="F30" s="796"/>
      <c r="G30" s="796"/>
      <c r="H30" s="796"/>
      <c r="I30" s="796"/>
      <c r="J30" s="796"/>
      <c r="K30" s="796"/>
      <c r="L30" s="796"/>
    </row>
    <row r="31" spans="1:12" ht="194.25" customHeight="1" x14ac:dyDescent="0.25">
      <c r="A31" s="16">
        <v>1</v>
      </c>
      <c r="B31" s="46" t="s">
        <v>642</v>
      </c>
      <c r="C31" s="16" t="s">
        <v>51</v>
      </c>
      <c r="D31" s="16">
        <v>40</v>
      </c>
      <c r="E31" s="164"/>
      <c r="F31" s="164"/>
      <c r="G31" s="33"/>
      <c r="H31" s="175"/>
      <c r="I31" s="40">
        <v>0.08</v>
      </c>
      <c r="J31" s="18">
        <f>H31*(1+I31)</f>
        <v>0</v>
      </c>
      <c r="K31" s="103">
        <f>D31*H31</f>
        <v>0</v>
      </c>
      <c r="L31" s="103">
        <f>K31*(1+I31)</f>
        <v>0</v>
      </c>
    </row>
    <row r="32" spans="1:12" ht="21" customHeight="1" thickBot="1" x14ac:dyDescent="0.3">
      <c r="A32" s="104"/>
      <c r="B32" s="105"/>
      <c r="C32" s="106"/>
      <c r="D32" s="106"/>
      <c r="E32" s="228"/>
      <c r="F32" s="228"/>
      <c r="G32" s="107"/>
      <c r="H32" s="229"/>
      <c r="I32" s="159"/>
      <c r="J32" s="110"/>
      <c r="K32" s="451">
        <f>SUM(K31:K31)</f>
        <v>0</v>
      </c>
      <c r="L32" s="452">
        <f>SUM(L31:L31)</f>
        <v>0</v>
      </c>
    </row>
    <row r="33" spans="1:12" ht="23.25" customHeight="1" thickBot="1" x14ac:dyDescent="0.35">
      <c r="A33" s="5"/>
      <c r="H33" s="121"/>
      <c r="I33" s="797" t="s">
        <v>55</v>
      </c>
      <c r="J33" s="797"/>
      <c r="K33" s="197">
        <f>SUM(K32+K28+K23+K14+K11+K8+K5)</f>
        <v>0</v>
      </c>
      <c r="L33" s="186">
        <f>SUM(L32+L28+L23+L14+L11+L8+L5)</f>
        <v>0</v>
      </c>
    </row>
    <row r="34" spans="1:12" ht="15.6" customHeight="1" x14ac:dyDescent="0.3">
      <c r="A34" s="5"/>
    </row>
    <row r="35" spans="1:12" ht="15.6" customHeight="1" x14ac:dyDescent="0.3">
      <c r="A35" s="5"/>
      <c r="B35" s="613" t="s">
        <v>724</v>
      </c>
      <c r="C35" s="613"/>
      <c r="D35" s="613"/>
      <c r="E35" s="613"/>
      <c r="F35" s="613"/>
      <c r="G35" s="613"/>
      <c r="H35" s="613"/>
      <c r="I35" s="613"/>
      <c r="J35" s="613"/>
      <c r="K35" s="613"/>
      <c r="L35" s="613"/>
    </row>
    <row r="36" spans="1:12" ht="15.6" customHeight="1" x14ac:dyDescent="0.25">
      <c r="A36" s="5"/>
      <c r="B36" s="605" t="s">
        <v>101</v>
      </c>
      <c r="C36" s="605"/>
      <c r="D36" s="605"/>
      <c r="E36" s="605"/>
      <c r="F36" s="605"/>
      <c r="G36" s="605"/>
      <c r="H36" s="605"/>
      <c r="I36" s="605"/>
      <c r="J36" s="605"/>
      <c r="K36" s="605"/>
      <c r="L36" s="605"/>
    </row>
    <row r="37" spans="1:12" x14ac:dyDescent="0.3">
      <c r="B37" s="605" t="s">
        <v>102</v>
      </c>
      <c r="C37" s="605"/>
      <c r="D37" s="605"/>
      <c r="E37" s="605"/>
      <c r="F37" s="605"/>
      <c r="G37" s="605"/>
      <c r="H37" s="605"/>
      <c r="I37" s="605"/>
      <c r="J37" s="605"/>
      <c r="K37" s="605"/>
      <c r="L37" s="605"/>
    </row>
    <row r="38" spans="1:12" x14ac:dyDescent="0.3">
      <c r="B38" s="605" t="s">
        <v>328</v>
      </c>
      <c r="C38" s="605"/>
      <c r="D38" s="605"/>
      <c r="E38" s="605"/>
      <c r="F38" s="605"/>
      <c r="G38" s="605"/>
      <c r="H38" s="605"/>
      <c r="I38" s="605"/>
      <c r="J38" s="605"/>
      <c r="K38" s="605"/>
      <c r="L38" s="605"/>
    </row>
    <row r="40" spans="1:12" x14ac:dyDescent="0.3">
      <c r="I40" s="439" t="s">
        <v>715</v>
      </c>
    </row>
  </sheetData>
  <mergeCells count="20">
    <mergeCell ref="B36:L36"/>
    <mergeCell ref="B37:L37"/>
    <mergeCell ref="B38:L38"/>
    <mergeCell ref="A30:L30"/>
    <mergeCell ref="I33:J33"/>
    <mergeCell ref="B35:L35"/>
    <mergeCell ref="A24:L24"/>
    <mergeCell ref="A25:L25"/>
    <mergeCell ref="A29:L29"/>
    <mergeCell ref="A7:L7"/>
    <mergeCell ref="A9:L9"/>
    <mergeCell ref="A12:L12"/>
    <mergeCell ref="A13:L13"/>
    <mergeCell ref="A10:L10"/>
    <mergeCell ref="A3:L3"/>
    <mergeCell ref="A4:L4"/>
    <mergeCell ref="A6:L6"/>
    <mergeCell ref="A23:J23"/>
    <mergeCell ref="A15:L15"/>
    <mergeCell ref="A16:L16"/>
  </mergeCells>
  <phoneticPr fontId="24" type="noConversion"/>
  <pageMargins left="0.7" right="0.7" top="0.75" bottom="0.75" header="0.3" footer="0.3"/>
  <pageSetup paperSize="9" scale="76" fitToHeight="0" orientation="landscape" r:id="rId1"/>
  <headerFooter>
    <oddHeader>&amp;LSprawa nr: 129/2025&amp;CFORMULARZ CENOWY&amp;R&amp;"Arial Black,Standardowy"Załącznik nr 2 do SWZ</oddHeader>
    <oddFooter>&amp;C&amp;9Strona &amp;P z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A1:L202"/>
  <sheetViews>
    <sheetView view="pageLayout" topLeftCell="A194" zoomScale="115" zoomScaleNormal="100" zoomScaleSheetLayoutView="115" zoomScalePageLayoutView="115" workbookViewId="0">
      <selection activeCell="H107" sqref="H107:L107"/>
    </sheetView>
  </sheetViews>
  <sheetFormatPr defaultRowHeight="12.75" x14ac:dyDescent="0.2"/>
  <cols>
    <col min="1" max="1" width="6.140625" style="493" customWidth="1"/>
    <col min="2" max="2" width="62.5703125" style="411" customWidth="1"/>
    <col min="3" max="3" width="6.7109375" style="411" customWidth="1"/>
    <col min="4" max="4" width="9.42578125" style="411" bestFit="1" customWidth="1"/>
    <col min="5" max="5" width="11.140625" style="494" customWidth="1"/>
    <col min="6" max="6" width="11.7109375" style="494" customWidth="1"/>
    <col min="7" max="7" width="15.7109375" style="494" customWidth="1"/>
    <col min="8" max="8" width="10.5703125" style="498" bestFit="1" customWidth="1"/>
    <col min="9" max="9" width="9.42578125" style="499" bestFit="1" customWidth="1"/>
    <col min="10" max="10" width="9.42578125" style="411" bestFit="1" customWidth="1"/>
    <col min="11" max="11" width="15.140625" style="411" customWidth="1"/>
    <col min="12" max="12" width="14.42578125" style="411" customWidth="1"/>
    <col min="13" max="16384" width="9.140625" style="454"/>
  </cols>
  <sheetData>
    <row r="1" spans="1:12" ht="91.5" customHeight="1" x14ac:dyDescent="0.2">
      <c r="A1" s="307" t="s">
        <v>0</v>
      </c>
      <c r="B1" s="306" t="s">
        <v>1</v>
      </c>
      <c r="C1" s="306" t="s">
        <v>2</v>
      </c>
      <c r="D1" s="306" t="s">
        <v>3</v>
      </c>
      <c r="E1" s="416" t="s">
        <v>4</v>
      </c>
      <c r="F1" s="416" t="s">
        <v>658</v>
      </c>
      <c r="G1" s="416" t="s">
        <v>659</v>
      </c>
      <c r="H1" s="453" t="s">
        <v>708</v>
      </c>
      <c r="I1" s="349" t="s">
        <v>6</v>
      </c>
      <c r="J1" s="306" t="s">
        <v>709</v>
      </c>
      <c r="K1" s="306" t="s">
        <v>710</v>
      </c>
      <c r="L1" s="251" t="s">
        <v>711</v>
      </c>
    </row>
    <row r="2" spans="1:12" x14ac:dyDescent="0.2">
      <c r="A2" s="307">
        <v>1</v>
      </c>
      <c r="B2" s="306">
        <v>2</v>
      </c>
      <c r="C2" s="306">
        <v>3</v>
      </c>
      <c r="D2" s="306">
        <v>4</v>
      </c>
      <c r="E2" s="416">
        <v>5</v>
      </c>
      <c r="F2" s="416">
        <v>6</v>
      </c>
      <c r="G2" s="416">
        <v>7</v>
      </c>
      <c r="H2" s="455">
        <v>8</v>
      </c>
      <c r="I2" s="311">
        <v>9</v>
      </c>
      <c r="J2" s="306">
        <v>10</v>
      </c>
      <c r="K2" s="306">
        <v>11</v>
      </c>
      <c r="L2" s="251">
        <v>12</v>
      </c>
    </row>
    <row r="3" spans="1:12" ht="23.25" customHeight="1" x14ac:dyDescent="0.2">
      <c r="A3" s="566" t="s">
        <v>340</v>
      </c>
      <c r="B3" s="567"/>
      <c r="C3" s="567"/>
      <c r="D3" s="567"/>
      <c r="E3" s="567"/>
      <c r="F3" s="567"/>
      <c r="G3" s="567"/>
      <c r="H3" s="567"/>
      <c r="I3" s="567"/>
      <c r="J3" s="567"/>
      <c r="K3" s="567"/>
      <c r="L3" s="568"/>
    </row>
    <row r="4" spans="1:12" ht="37.5" customHeight="1" x14ac:dyDescent="0.2">
      <c r="A4" s="560" t="s">
        <v>345</v>
      </c>
      <c r="B4" s="599"/>
      <c r="C4" s="599"/>
      <c r="D4" s="599"/>
      <c r="E4" s="599"/>
      <c r="F4" s="599"/>
      <c r="G4" s="599"/>
      <c r="H4" s="599"/>
      <c r="I4" s="599"/>
      <c r="J4" s="599"/>
      <c r="K4" s="599"/>
      <c r="L4" s="600"/>
    </row>
    <row r="5" spans="1:12" ht="25.5" x14ac:dyDescent="0.2">
      <c r="A5" s="314">
        <v>1</v>
      </c>
      <c r="B5" s="315" t="s">
        <v>115</v>
      </c>
      <c r="C5" s="307" t="s">
        <v>51</v>
      </c>
      <c r="D5" s="316">
        <v>10</v>
      </c>
      <c r="E5" s="317"/>
      <c r="F5" s="317"/>
      <c r="G5" s="317"/>
      <c r="H5" s="456"/>
      <c r="I5" s="319">
        <v>0.08</v>
      </c>
      <c r="J5" s="320">
        <f>H5*(1+I5)</f>
        <v>0</v>
      </c>
      <c r="K5" s="321">
        <f>D5*H5</f>
        <v>0</v>
      </c>
      <c r="L5" s="322">
        <f>K5*(1+I5)</f>
        <v>0</v>
      </c>
    </row>
    <row r="6" spans="1:12" ht="25.5" x14ac:dyDescent="0.2">
      <c r="A6" s="314">
        <v>2</v>
      </c>
      <c r="B6" s="315" t="s">
        <v>117</v>
      </c>
      <c r="C6" s="307" t="s">
        <v>51</v>
      </c>
      <c r="D6" s="316">
        <v>5</v>
      </c>
      <c r="E6" s="317"/>
      <c r="F6" s="317"/>
      <c r="G6" s="317"/>
      <c r="H6" s="456"/>
      <c r="I6" s="319">
        <v>0.08</v>
      </c>
      <c r="J6" s="320">
        <f t="shared" ref="J6:J26" si="0">H6*(1+I6)</f>
        <v>0</v>
      </c>
      <c r="K6" s="321">
        <f t="shared" ref="K6:K26" si="1">D6*H6</f>
        <v>0</v>
      </c>
      <c r="L6" s="322">
        <f t="shared" ref="L6:L26" si="2">K6*(1+I6)</f>
        <v>0</v>
      </c>
    </row>
    <row r="7" spans="1:12" ht="51" x14ac:dyDescent="0.2">
      <c r="A7" s="314">
        <v>3</v>
      </c>
      <c r="B7" s="457" t="s">
        <v>119</v>
      </c>
      <c r="C7" s="307" t="s">
        <v>51</v>
      </c>
      <c r="D7" s="333">
        <v>5</v>
      </c>
      <c r="E7" s="317"/>
      <c r="F7" s="317"/>
      <c r="G7" s="317"/>
      <c r="H7" s="456"/>
      <c r="I7" s="319">
        <v>0.08</v>
      </c>
      <c r="J7" s="320">
        <f t="shared" si="0"/>
        <v>0</v>
      </c>
      <c r="K7" s="321">
        <f t="shared" si="1"/>
        <v>0</v>
      </c>
      <c r="L7" s="322">
        <f t="shared" si="2"/>
        <v>0</v>
      </c>
    </row>
    <row r="8" spans="1:12" ht="25.5" x14ac:dyDescent="0.2">
      <c r="A8" s="314">
        <v>4</v>
      </c>
      <c r="B8" s="457" t="s">
        <v>121</v>
      </c>
      <c r="C8" s="307" t="s">
        <v>51</v>
      </c>
      <c r="D8" s="333">
        <v>5</v>
      </c>
      <c r="E8" s="317"/>
      <c r="F8" s="324"/>
      <c r="G8" s="317"/>
      <c r="H8" s="456"/>
      <c r="I8" s="319">
        <v>0.08</v>
      </c>
      <c r="J8" s="320">
        <f t="shared" si="0"/>
        <v>0</v>
      </c>
      <c r="K8" s="321">
        <f t="shared" si="1"/>
        <v>0</v>
      </c>
      <c r="L8" s="322">
        <f t="shared" si="2"/>
        <v>0</v>
      </c>
    </row>
    <row r="9" spans="1:12" ht="51" x14ac:dyDescent="0.2">
      <c r="A9" s="316">
        <v>5</v>
      </c>
      <c r="B9" s="457" t="s">
        <v>123</v>
      </c>
      <c r="C9" s="307" t="s">
        <v>51</v>
      </c>
      <c r="D9" s="333">
        <v>10</v>
      </c>
      <c r="E9" s="317"/>
      <c r="F9" s="317"/>
      <c r="G9" s="317"/>
      <c r="H9" s="456"/>
      <c r="I9" s="319">
        <v>0.08</v>
      </c>
      <c r="J9" s="320">
        <f t="shared" si="0"/>
        <v>0</v>
      </c>
      <c r="K9" s="321">
        <f t="shared" si="1"/>
        <v>0</v>
      </c>
      <c r="L9" s="322">
        <f t="shared" si="2"/>
        <v>0</v>
      </c>
    </row>
    <row r="10" spans="1:12" ht="38.25" x14ac:dyDescent="0.2">
      <c r="A10" s="316">
        <v>6</v>
      </c>
      <c r="B10" s="457" t="s">
        <v>125</v>
      </c>
      <c r="C10" s="307" t="s">
        <v>51</v>
      </c>
      <c r="D10" s="333">
        <v>10</v>
      </c>
      <c r="E10" s="317"/>
      <c r="F10" s="324"/>
      <c r="G10" s="317"/>
      <c r="H10" s="456"/>
      <c r="I10" s="319">
        <v>0.08</v>
      </c>
      <c r="J10" s="320">
        <f t="shared" si="0"/>
        <v>0</v>
      </c>
      <c r="K10" s="321">
        <f t="shared" si="1"/>
        <v>0</v>
      </c>
      <c r="L10" s="322">
        <f t="shared" si="2"/>
        <v>0</v>
      </c>
    </row>
    <row r="11" spans="1:12" ht="25.5" x14ac:dyDescent="0.2">
      <c r="A11" s="316">
        <v>7</v>
      </c>
      <c r="B11" s="457" t="s">
        <v>127</v>
      </c>
      <c r="C11" s="307" t="s">
        <v>51</v>
      </c>
      <c r="D11" s="333">
        <v>10</v>
      </c>
      <c r="E11" s="317"/>
      <c r="F11" s="324"/>
      <c r="G11" s="317"/>
      <c r="H11" s="456"/>
      <c r="I11" s="319">
        <v>0.08</v>
      </c>
      <c r="J11" s="320">
        <f t="shared" si="0"/>
        <v>0</v>
      </c>
      <c r="K11" s="321">
        <f t="shared" si="1"/>
        <v>0</v>
      </c>
      <c r="L11" s="322">
        <f t="shared" si="2"/>
        <v>0</v>
      </c>
    </row>
    <row r="12" spans="1:12" ht="25.5" x14ac:dyDescent="0.2">
      <c r="A12" s="314">
        <v>8</v>
      </c>
      <c r="B12" s="457" t="s">
        <v>129</v>
      </c>
      <c r="C12" s="307" t="s">
        <v>51</v>
      </c>
      <c r="D12" s="333">
        <v>5</v>
      </c>
      <c r="E12" s="317"/>
      <c r="F12" s="317"/>
      <c r="G12" s="317"/>
      <c r="H12" s="456"/>
      <c r="I12" s="319">
        <v>0.08</v>
      </c>
      <c r="J12" s="320">
        <f t="shared" si="0"/>
        <v>0</v>
      </c>
      <c r="K12" s="321">
        <f t="shared" si="1"/>
        <v>0</v>
      </c>
      <c r="L12" s="322">
        <f t="shared" si="2"/>
        <v>0</v>
      </c>
    </row>
    <row r="13" spans="1:12" ht="38.25" x14ac:dyDescent="0.2">
      <c r="A13" s="316">
        <v>9</v>
      </c>
      <c r="B13" s="457" t="s">
        <v>131</v>
      </c>
      <c r="C13" s="307" t="s">
        <v>51</v>
      </c>
      <c r="D13" s="333">
        <v>5</v>
      </c>
      <c r="E13" s="317"/>
      <c r="F13" s="317"/>
      <c r="G13" s="317"/>
      <c r="H13" s="456"/>
      <c r="I13" s="319">
        <v>0.08</v>
      </c>
      <c r="J13" s="322">
        <f t="shared" si="0"/>
        <v>0</v>
      </c>
      <c r="K13" s="322">
        <f t="shared" si="1"/>
        <v>0</v>
      </c>
      <c r="L13" s="322">
        <f t="shared" si="2"/>
        <v>0</v>
      </c>
    </row>
    <row r="14" spans="1:12" ht="25.5" x14ac:dyDescent="0.2">
      <c r="A14" s="316">
        <v>10</v>
      </c>
      <c r="B14" s="457" t="s">
        <v>133</v>
      </c>
      <c r="C14" s="307" t="s">
        <v>51</v>
      </c>
      <c r="D14" s="333">
        <v>5</v>
      </c>
      <c r="E14" s="317"/>
      <c r="F14" s="317"/>
      <c r="G14" s="317"/>
      <c r="H14" s="456"/>
      <c r="I14" s="319">
        <v>0.08</v>
      </c>
      <c r="J14" s="320">
        <f t="shared" si="0"/>
        <v>0</v>
      </c>
      <c r="K14" s="321">
        <f t="shared" si="1"/>
        <v>0</v>
      </c>
      <c r="L14" s="322">
        <f t="shared" si="2"/>
        <v>0</v>
      </c>
    </row>
    <row r="15" spans="1:12" ht="25.5" x14ac:dyDescent="0.2">
      <c r="A15" s="316">
        <v>11</v>
      </c>
      <c r="B15" s="457" t="s">
        <v>135</v>
      </c>
      <c r="C15" s="307" t="s">
        <v>51</v>
      </c>
      <c r="D15" s="333">
        <v>5</v>
      </c>
      <c r="E15" s="317"/>
      <c r="F15" s="317"/>
      <c r="G15" s="317"/>
      <c r="H15" s="456"/>
      <c r="I15" s="319">
        <v>0.08</v>
      </c>
      <c r="J15" s="320">
        <f t="shared" si="0"/>
        <v>0</v>
      </c>
      <c r="K15" s="321">
        <f t="shared" si="1"/>
        <v>0</v>
      </c>
      <c r="L15" s="322">
        <f t="shared" si="2"/>
        <v>0</v>
      </c>
    </row>
    <row r="16" spans="1:12" ht="38.25" x14ac:dyDescent="0.2">
      <c r="A16" s="316">
        <v>12</v>
      </c>
      <c r="B16" s="457" t="s">
        <v>136</v>
      </c>
      <c r="C16" s="307" t="s">
        <v>51</v>
      </c>
      <c r="D16" s="333">
        <v>5</v>
      </c>
      <c r="E16" s="317"/>
      <c r="F16" s="317"/>
      <c r="G16" s="317"/>
      <c r="H16" s="456"/>
      <c r="I16" s="319">
        <v>0.08</v>
      </c>
      <c r="J16" s="320">
        <f t="shared" si="0"/>
        <v>0</v>
      </c>
      <c r="K16" s="321">
        <f t="shared" si="1"/>
        <v>0</v>
      </c>
      <c r="L16" s="322">
        <f t="shared" si="2"/>
        <v>0</v>
      </c>
    </row>
    <row r="17" spans="1:12" ht="25.5" x14ac:dyDescent="0.2">
      <c r="A17" s="316">
        <v>13</v>
      </c>
      <c r="B17" s="457" t="s">
        <v>137</v>
      </c>
      <c r="C17" s="307" t="s">
        <v>51</v>
      </c>
      <c r="D17" s="333">
        <v>5</v>
      </c>
      <c r="E17" s="317"/>
      <c r="F17" s="317"/>
      <c r="G17" s="317"/>
      <c r="H17" s="456"/>
      <c r="I17" s="319">
        <v>0.08</v>
      </c>
      <c r="J17" s="320">
        <f t="shared" si="0"/>
        <v>0</v>
      </c>
      <c r="K17" s="322">
        <f t="shared" si="1"/>
        <v>0</v>
      </c>
      <c r="L17" s="322">
        <f t="shared" si="2"/>
        <v>0</v>
      </c>
    </row>
    <row r="18" spans="1:12" ht="25.5" x14ac:dyDescent="0.2">
      <c r="A18" s="316">
        <v>14</v>
      </c>
      <c r="B18" s="457" t="s">
        <v>138</v>
      </c>
      <c r="C18" s="307" t="s">
        <v>51</v>
      </c>
      <c r="D18" s="333">
        <v>5</v>
      </c>
      <c r="E18" s="317"/>
      <c r="F18" s="317"/>
      <c r="G18" s="317"/>
      <c r="H18" s="456"/>
      <c r="I18" s="319">
        <v>0.08</v>
      </c>
      <c r="J18" s="320">
        <f t="shared" si="0"/>
        <v>0</v>
      </c>
      <c r="K18" s="321">
        <f t="shared" si="1"/>
        <v>0</v>
      </c>
      <c r="L18" s="322">
        <f t="shared" si="2"/>
        <v>0</v>
      </c>
    </row>
    <row r="19" spans="1:12" ht="25.5" x14ac:dyDescent="0.2">
      <c r="A19" s="316">
        <v>15</v>
      </c>
      <c r="B19" s="457" t="s">
        <v>139</v>
      </c>
      <c r="C19" s="307" t="s">
        <v>51</v>
      </c>
      <c r="D19" s="333">
        <v>5</v>
      </c>
      <c r="E19" s="317"/>
      <c r="F19" s="317"/>
      <c r="G19" s="317"/>
      <c r="H19" s="456"/>
      <c r="I19" s="319">
        <v>0.08</v>
      </c>
      <c r="J19" s="320">
        <f t="shared" si="0"/>
        <v>0</v>
      </c>
      <c r="K19" s="321">
        <f t="shared" si="1"/>
        <v>0</v>
      </c>
      <c r="L19" s="322">
        <f t="shared" si="2"/>
        <v>0</v>
      </c>
    </row>
    <row r="20" spans="1:12" ht="25.5" x14ac:dyDescent="0.2">
      <c r="A20" s="316">
        <v>16</v>
      </c>
      <c r="B20" s="457" t="s">
        <v>140</v>
      </c>
      <c r="C20" s="307" t="s">
        <v>51</v>
      </c>
      <c r="D20" s="333">
        <v>5</v>
      </c>
      <c r="E20" s="317"/>
      <c r="F20" s="317"/>
      <c r="G20" s="317"/>
      <c r="H20" s="456"/>
      <c r="I20" s="319">
        <v>0.08</v>
      </c>
      <c r="J20" s="320">
        <f t="shared" si="0"/>
        <v>0</v>
      </c>
      <c r="K20" s="321">
        <f t="shared" si="1"/>
        <v>0</v>
      </c>
      <c r="L20" s="322">
        <f t="shared" si="2"/>
        <v>0</v>
      </c>
    </row>
    <row r="21" spans="1:12" ht="25.5" x14ac:dyDescent="0.2">
      <c r="A21" s="316">
        <v>17</v>
      </c>
      <c r="B21" s="457" t="s">
        <v>141</v>
      </c>
      <c r="C21" s="307" t="s">
        <v>51</v>
      </c>
      <c r="D21" s="333">
        <v>2</v>
      </c>
      <c r="E21" s="317"/>
      <c r="F21" s="317"/>
      <c r="G21" s="317"/>
      <c r="H21" s="456"/>
      <c r="I21" s="319">
        <v>0.08</v>
      </c>
      <c r="J21" s="320">
        <f t="shared" si="0"/>
        <v>0</v>
      </c>
      <c r="K21" s="321">
        <f t="shared" si="1"/>
        <v>0</v>
      </c>
      <c r="L21" s="322">
        <f t="shared" si="2"/>
        <v>0</v>
      </c>
    </row>
    <row r="22" spans="1:12" ht="25.5" x14ac:dyDescent="0.2">
      <c r="A22" s="316">
        <v>18</v>
      </c>
      <c r="B22" s="457" t="s">
        <v>142</v>
      </c>
      <c r="C22" s="307" t="s">
        <v>51</v>
      </c>
      <c r="D22" s="333">
        <v>8</v>
      </c>
      <c r="E22" s="317"/>
      <c r="F22" s="317"/>
      <c r="G22" s="317"/>
      <c r="H22" s="456"/>
      <c r="I22" s="319">
        <v>0.08</v>
      </c>
      <c r="J22" s="320">
        <f t="shared" si="0"/>
        <v>0</v>
      </c>
      <c r="K22" s="321">
        <f t="shared" si="1"/>
        <v>0</v>
      </c>
      <c r="L22" s="322">
        <f t="shared" si="2"/>
        <v>0</v>
      </c>
    </row>
    <row r="23" spans="1:12" ht="38.25" x14ac:dyDescent="0.2">
      <c r="A23" s="316">
        <v>19</v>
      </c>
      <c r="B23" s="457" t="s">
        <v>143</v>
      </c>
      <c r="C23" s="307" t="s">
        <v>51</v>
      </c>
      <c r="D23" s="333">
        <v>5</v>
      </c>
      <c r="E23" s="317"/>
      <c r="F23" s="317"/>
      <c r="G23" s="317"/>
      <c r="H23" s="456"/>
      <c r="I23" s="319">
        <v>0.08</v>
      </c>
      <c r="J23" s="320">
        <f t="shared" si="0"/>
        <v>0</v>
      </c>
      <c r="K23" s="321">
        <f t="shared" si="1"/>
        <v>0</v>
      </c>
      <c r="L23" s="322">
        <f t="shared" si="2"/>
        <v>0</v>
      </c>
    </row>
    <row r="24" spans="1:12" ht="25.5" x14ac:dyDescent="0.2">
      <c r="A24" s="316">
        <v>20</v>
      </c>
      <c r="B24" s="457" t="s">
        <v>144</v>
      </c>
      <c r="C24" s="307" t="s">
        <v>51</v>
      </c>
      <c r="D24" s="333">
        <v>2</v>
      </c>
      <c r="E24" s="317"/>
      <c r="F24" s="317"/>
      <c r="G24" s="317"/>
      <c r="H24" s="456"/>
      <c r="I24" s="319">
        <v>0.08</v>
      </c>
      <c r="J24" s="320">
        <f t="shared" si="0"/>
        <v>0</v>
      </c>
      <c r="K24" s="321">
        <f t="shared" si="1"/>
        <v>0</v>
      </c>
      <c r="L24" s="322">
        <f t="shared" si="2"/>
        <v>0</v>
      </c>
    </row>
    <row r="25" spans="1:12" ht="25.5" x14ac:dyDescent="0.2">
      <c r="A25" s="316">
        <v>21</v>
      </c>
      <c r="B25" s="457" t="s">
        <v>145</v>
      </c>
      <c r="C25" s="307" t="s">
        <v>51</v>
      </c>
      <c r="D25" s="333">
        <v>50</v>
      </c>
      <c r="E25" s="317"/>
      <c r="F25" s="324"/>
      <c r="G25" s="317"/>
      <c r="H25" s="456"/>
      <c r="I25" s="319">
        <v>0.08</v>
      </c>
      <c r="J25" s="320">
        <f t="shared" si="0"/>
        <v>0</v>
      </c>
      <c r="K25" s="321">
        <f t="shared" si="1"/>
        <v>0</v>
      </c>
      <c r="L25" s="322">
        <f t="shared" si="2"/>
        <v>0</v>
      </c>
    </row>
    <row r="26" spans="1:12" ht="26.25" thickBot="1" x14ac:dyDescent="0.25">
      <c r="A26" s="316">
        <v>22</v>
      </c>
      <c r="B26" s="457" t="s">
        <v>146</v>
      </c>
      <c r="C26" s="307" t="s">
        <v>51</v>
      </c>
      <c r="D26" s="333">
        <v>50</v>
      </c>
      <c r="E26" s="317"/>
      <c r="F26" s="324"/>
      <c r="G26" s="317"/>
      <c r="H26" s="456"/>
      <c r="I26" s="319">
        <v>0.08</v>
      </c>
      <c r="J26" s="320">
        <f t="shared" si="0"/>
        <v>0</v>
      </c>
      <c r="K26" s="321">
        <f t="shared" si="1"/>
        <v>0</v>
      </c>
      <c r="L26" s="322">
        <f t="shared" si="2"/>
        <v>0</v>
      </c>
    </row>
    <row r="27" spans="1:12" ht="13.5" thickBot="1" x14ac:dyDescent="0.25">
      <c r="A27" s="569" t="s">
        <v>55</v>
      </c>
      <c r="B27" s="570"/>
      <c r="C27" s="570"/>
      <c r="D27" s="570"/>
      <c r="E27" s="570"/>
      <c r="F27" s="570"/>
      <c r="G27" s="570"/>
      <c r="H27" s="570"/>
      <c r="I27" s="570"/>
      <c r="J27" s="571"/>
      <c r="K27" s="332">
        <f>SUM(K5:K26)</f>
        <v>0</v>
      </c>
      <c r="L27" s="332">
        <f>SUM(L5:L26)</f>
        <v>0</v>
      </c>
    </row>
    <row r="28" spans="1:12" x14ac:dyDescent="0.2">
      <c r="A28" s="566" t="s">
        <v>341</v>
      </c>
      <c r="B28" s="567"/>
      <c r="C28" s="567"/>
      <c r="D28" s="567"/>
      <c r="E28" s="567"/>
      <c r="F28" s="567"/>
      <c r="G28" s="567"/>
      <c r="H28" s="567"/>
      <c r="I28" s="567"/>
      <c r="J28" s="567"/>
      <c r="K28" s="567"/>
      <c r="L28" s="568"/>
    </row>
    <row r="29" spans="1:12" ht="36" customHeight="1" x14ac:dyDescent="0.2">
      <c r="A29" s="572" t="s">
        <v>346</v>
      </c>
      <c r="B29" s="805"/>
      <c r="C29" s="805"/>
      <c r="D29" s="805"/>
      <c r="E29" s="805"/>
      <c r="F29" s="805"/>
      <c r="G29" s="805"/>
      <c r="H29" s="805"/>
      <c r="I29" s="805"/>
      <c r="J29" s="805"/>
      <c r="K29" s="805"/>
      <c r="L29" s="806"/>
    </row>
    <row r="30" spans="1:12" ht="38.25" x14ac:dyDescent="0.2">
      <c r="A30" s="314">
        <v>1</v>
      </c>
      <c r="B30" s="315" t="s">
        <v>147</v>
      </c>
      <c r="C30" s="352" t="s">
        <v>51</v>
      </c>
      <c r="D30" s="333">
        <v>2</v>
      </c>
      <c r="E30" s="317"/>
      <c r="F30" s="317"/>
      <c r="G30" s="317"/>
      <c r="H30" s="456"/>
      <c r="I30" s="319">
        <v>0.08</v>
      </c>
      <c r="J30" s="320">
        <f>H30*(1+I30)</f>
        <v>0</v>
      </c>
      <c r="K30" s="321">
        <f>D30*H30</f>
        <v>0</v>
      </c>
      <c r="L30" s="322">
        <f>K30*(1+I30)</f>
        <v>0</v>
      </c>
    </row>
    <row r="31" spans="1:12" ht="89.45" customHeight="1" x14ac:dyDescent="0.2">
      <c r="A31" s="314">
        <v>2</v>
      </c>
      <c r="B31" s="315" t="s">
        <v>148</v>
      </c>
      <c r="C31" s="352" t="s">
        <v>51</v>
      </c>
      <c r="D31" s="333">
        <v>2</v>
      </c>
      <c r="E31" s="317"/>
      <c r="F31" s="317"/>
      <c r="G31" s="317"/>
      <c r="H31" s="456"/>
      <c r="I31" s="319">
        <v>0.08</v>
      </c>
      <c r="J31" s="320">
        <f t="shared" ref="J31:J67" si="3">H31*(1+I31)</f>
        <v>0</v>
      </c>
      <c r="K31" s="321">
        <f t="shared" ref="K31:K67" si="4">D31*H31</f>
        <v>0</v>
      </c>
      <c r="L31" s="322">
        <f t="shared" ref="L31:L67" si="5">K31*(1+I31)</f>
        <v>0</v>
      </c>
    </row>
    <row r="32" spans="1:12" ht="38.25" x14ac:dyDescent="0.2">
      <c r="A32" s="314">
        <v>3</v>
      </c>
      <c r="B32" s="457" t="s">
        <v>149</v>
      </c>
      <c r="C32" s="352" t="s">
        <v>51</v>
      </c>
      <c r="D32" s="333">
        <v>2</v>
      </c>
      <c r="E32" s="317"/>
      <c r="F32" s="317"/>
      <c r="G32" s="317"/>
      <c r="H32" s="456"/>
      <c r="I32" s="319">
        <v>0.08</v>
      </c>
      <c r="J32" s="320">
        <f t="shared" si="3"/>
        <v>0</v>
      </c>
      <c r="K32" s="321">
        <f t="shared" si="4"/>
        <v>0</v>
      </c>
      <c r="L32" s="322">
        <f t="shared" si="5"/>
        <v>0</v>
      </c>
    </row>
    <row r="33" spans="1:12" ht="38.25" x14ac:dyDescent="0.2">
      <c r="A33" s="314">
        <v>4</v>
      </c>
      <c r="B33" s="457" t="s">
        <v>150</v>
      </c>
      <c r="C33" s="352" t="s">
        <v>51</v>
      </c>
      <c r="D33" s="333">
        <v>2</v>
      </c>
      <c r="E33" s="317"/>
      <c r="F33" s="317"/>
      <c r="G33" s="317"/>
      <c r="H33" s="456"/>
      <c r="I33" s="319">
        <v>0.08</v>
      </c>
      <c r="J33" s="320">
        <f t="shared" si="3"/>
        <v>0</v>
      </c>
      <c r="K33" s="321">
        <f t="shared" si="4"/>
        <v>0</v>
      </c>
      <c r="L33" s="322">
        <f t="shared" si="5"/>
        <v>0</v>
      </c>
    </row>
    <row r="34" spans="1:12" ht="25.5" x14ac:dyDescent="0.2">
      <c r="A34" s="314">
        <v>5</v>
      </c>
      <c r="B34" s="457" t="s">
        <v>151</v>
      </c>
      <c r="C34" s="352" t="s">
        <v>51</v>
      </c>
      <c r="D34" s="333">
        <v>2</v>
      </c>
      <c r="E34" s="317"/>
      <c r="F34" s="317"/>
      <c r="G34" s="317"/>
      <c r="H34" s="456"/>
      <c r="I34" s="319">
        <v>0.08</v>
      </c>
      <c r="J34" s="320">
        <f t="shared" si="3"/>
        <v>0</v>
      </c>
      <c r="K34" s="321">
        <f t="shared" si="4"/>
        <v>0</v>
      </c>
      <c r="L34" s="322">
        <f t="shared" si="5"/>
        <v>0</v>
      </c>
    </row>
    <row r="35" spans="1:12" ht="25.5" x14ac:dyDescent="0.2">
      <c r="A35" s="314">
        <v>6</v>
      </c>
      <c r="B35" s="457" t="s">
        <v>152</v>
      </c>
      <c r="C35" s="352" t="s">
        <v>51</v>
      </c>
      <c r="D35" s="333">
        <v>5</v>
      </c>
      <c r="E35" s="317"/>
      <c r="F35" s="317"/>
      <c r="G35" s="317"/>
      <c r="H35" s="456"/>
      <c r="I35" s="319">
        <v>0.08</v>
      </c>
      <c r="J35" s="320">
        <f t="shared" si="3"/>
        <v>0</v>
      </c>
      <c r="K35" s="321">
        <f t="shared" si="4"/>
        <v>0</v>
      </c>
      <c r="L35" s="322">
        <f t="shared" si="5"/>
        <v>0</v>
      </c>
    </row>
    <row r="36" spans="1:12" ht="25.5" x14ac:dyDescent="0.2">
      <c r="A36" s="314">
        <v>7</v>
      </c>
      <c r="B36" s="457" t="s">
        <v>153</v>
      </c>
      <c r="C36" s="352" t="s">
        <v>51</v>
      </c>
      <c r="D36" s="333">
        <v>5</v>
      </c>
      <c r="E36" s="317"/>
      <c r="F36" s="317"/>
      <c r="G36" s="317"/>
      <c r="H36" s="456"/>
      <c r="I36" s="319">
        <v>0.08</v>
      </c>
      <c r="J36" s="320">
        <f t="shared" si="3"/>
        <v>0</v>
      </c>
      <c r="K36" s="321">
        <f t="shared" si="4"/>
        <v>0</v>
      </c>
      <c r="L36" s="322">
        <f t="shared" si="5"/>
        <v>0</v>
      </c>
    </row>
    <row r="37" spans="1:12" ht="25.5" x14ac:dyDescent="0.2">
      <c r="A37" s="314">
        <v>8</v>
      </c>
      <c r="B37" s="457" t="s">
        <v>154</v>
      </c>
      <c r="C37" s="352" t="s">
        <v>51</v>
      </c>
      <c r="D37" s="333">
        <v>5</v>
      </c>
      <c r="E37" s="317"/>
      <c r="F37" s="317"/>
      <c r="G37" s="317"/>
      <c r="H37" s="456"/>
      <c r="I37" s="319">
        <v>0.08</v>
      </c>
      <c r="J37" s="320">
        <f t="shared" si="3"/>
        <v>0</v>
      </c>
      <c r="K37" s="321">
        <f t="shared" si="4"/>
        <v>0</v>
      </c>
      <c r="L37" s="322">
        <f t="shared" si="5"/>
        <v>0</v>
      </c>
    </row>
    <row r="38" spans="1:12" ht="25.5" x14ac:dyDescent="0.2">
      <c r="A38" s="314">
        <v>9</v>
      </c>
      <c r="B38" s="457" t="s">
        <v>155</v>
      </c>
      <c r="C38" s="352" t="s">
        <v>51</v>
      </c>
      <c r="D38" s="333">
        <v>5</v>
      </c>
      <c r="E38" s="317"/>
      <c r="F38" s="317"/>
      <c r="G38" s="317"/>
      <c r="H38" s="456"/>
      <c r="I38" s="319">
        <v>0.08</v>
      </c>
      <c r="J38" s="320">
        <f t="shared" si="3"/>
        <v>0</v>
      </c>
      <c r="K38" s="321">
        <f t="shared" si="4"/>
        <v>0</v>
      </c>
      <c r="L38" s="322">
        <f t="shared" si="5"/>
        <v>0</v>
      </c>
    </row>
    <row r="39" spans="1:12" ht="25.5" x14ac:dyDescent="0.2">
      <c r="A39" s="314">
        <v>10</v>
      </c>
      <c r="B39" s="457" t="s">
        <v>156</v>
      </c>
      <c r="C39" s="352" t="s">
        <v>51</v>
      </c>
      <c r="D39" s="333">
        <v>5</v>
      </c>
      <c r="E39" s="317"/>
      <c r="F39" s="317"/>
      <c r="G39" s="317"/>
      <c r="H39" s="456"/>
      <c r="I39" s="319">
        <v>0.08</v>
      </c>
      <c r="J39" s="322">
        <f t="shared" si="3"/>
        <v>0</v>
      </c>
      <c r="K39" s="322">
        <f t="shared" si="4"/>
        <v>0</v>
      </c>
      <c r="L39" s="322">
        <f t="shared" si="5"/>
        <v>0</v>
      </c>
    </row>
    <row r="40" spans="1:12" ht="25.5" x14ac:dyDescent="0.2">
      <c r="A40" s="314">
        <v>11</v>
      </c>
      <c r="B40" s="457" t="s">
        <v>157</v>
      </c>
      <c r="C40" s="352" t="s">
        <v>51</v>
      </c>
      <c r="D40" s="333">
        <v>40</v>
      </c>
      <c r="E40" s="317"/>
      <c r="F40" s="317"/>
      <c r="G40" s="317"/>
      <c r="H40" s="456"/>
      <c r="I40" s="319">
        <v>0.08</v>
      </c>
      <c r="J40" s="320">
        <f t="shared" si="3"/>
        <v>0</v>
      </c>
      <c r="K40" s="321">
        <f t="shared" si="4"/>
        <v>0</v>
      </c>
      <c r="L40" s="322">
        <f t="shared" si="5"/>
        <v>0</v>
      </c>
    </row>
    <row r="41" spans="1:12" ht="25.5" x14ac:dyDescent="0.2">
      <c r="A41" s="314">
        <v>12</v>
      </c>
      <c r="B41" s="457" t="s">
        <v>158</v>
      </c>
      <c r="C41" s="352" t="s">
        <v>51</v>
      </c>
      <c r="D41" s="333">
        <v>30</v>
      </c>
      <c r="E41" s="317"/>
      <c r="F41" s="317"/>
      <c r="G41" s="317"/>
      <c r="H41" s="456"/>
      <c r="I41" s="319">
        <v>0.08</v>
      </c>
      <c r="J41" s="320">
        <f t="shared" si="3"/>
        <v>0</v>
      </c>
      <c r="K41" s="322">
        <f t="shared" si="4"/>
        <v>0</v>
      </c>
      <c r="L41" s="322">
        <f t="shared" si="5"/>
        <v>0</v>
      </c>
    </row>
    <row r="42" spans="1:12" ht="38.25" x14ac:dyDescent="0.2">
      <c r="A42" s="314">
        <v>13</v>
      </c>
      <c r="B42" s="457" t="s">
        <v>159</v>
      </c>
      <c r="C42" s="352" t="s">
        <v>51</v>
      </c>
      <c r="D42" s="333">
        <v>20</v>
      </c>
      <c r="E42" s="317"/>
      <c r="F42" s="317"/>
      <c r="G42" s="317"/>
      <c r="H42" s="456"/>
      <c r="I42" s="319">
        <v>0.08</v>
      </c>
      <c r="J42" s="320">
        <f t="shared" si="3"/>
        <v>0</v>
      </c>
      <c r="K42" s="321">
        <f t="shared" si="4"/>
        <v>0</v>
      </c>
      <c r="L42" s="322">
        <f t="shared" si="5"/>
        <v>0</v>
      </c>
    </row>
    <row r="43" spans="1:12" ht="38.25" x14ac:dyDescent="0.2">
      <c r="A43" s="314">
        <v>14</v>
      </c>
      <c r="B43" s="457" t="s">
        <v>160</v>
      </c>
      <c r="C43" s="352" t="s">
        <v>51</v>
      </c>
      <c r="D43" s="333">
        <v>10</v>
      </c>
      <c r="E43" s="317"/>
      <c r="F43" s="317"/>
      <c r="G43" s="317"/>
      <c r="H43" s="456"/>
      <c r="I43" s="319">
        <v>0.08</v>
      </c>
      <c r="J43" s="320">
        <f t="shared" si="3"/>
        <v>0</v>
      </c>
      <c r="K43" s="321">
        <f t="shared" si="4"/>
        <v>0</v>
      </c>
      <c r="L43" s="322">
        <f t="shared" si="5"/>
        <v>0</v>
      </c>
    </row>
    <row r="44" spans="1:12" ht="38.25" x14ac:dyDescent="0.2">
      <c r="A44" s="314">
        <v>15</v>
      </c>
      <c r="B44" s="457" t="s">
        <v>161</v>
      </c>
      <c r="C44" s="352" t="s">
        <v>51</v>
      </c>
      <c r="D44" s="333">
        <v>15</v>
      </c>
      <c r="E44" s="317"/>
      <c r="F44" s="317"/>
      <c r="G44" s="317"/>
      <c r="H44" s="456"/>
      <c r="I44" s="319">
        <v>0.08</v>
      </c>
      <c r="J44" s="320">
        <f t="shared" si="3"/>
        <v>0</v>
      </c>
      <c r="K44" s="321">
        <f t="shared" si="4"/>
        <v>0</v>
      </c>
      <c r="L44" s="322">
        <f t="shared" si="5"/>
        <v>0</v>
      </c>
    </row>
    <row r="45" spans="1:12" ht="25.5" x14ac:dyDescent="0.2">
      <c r="A45" s="314">
        <v>16</v>
      </c>
      <c r="B45" s="457" t="s">
        <v>162</v>
      </c>
      <c r="C45" s="352" t="s">
        <v>51</v>
      </c>
      <c r="D45" s="333">
        <v>5</v>
      </c>
      <c r="E45" s="317"/>
      <c r="F45" s="317"/>
      <c r="G45" s="317"/>
      <c r="H45" s="456"/>
      <c r="I45" s="319">
        <v>0.08</v>
      </c>
      <c r="J45" s="320">
        <f t="shared" si="3"/>
        <v>0</v>
      </c>
      <c r="K45" s="321">
        <f t="shared" si="4"/>
        <v>0</v>
      </c>
      <c r="L45" s="322">
        <f t="shared" si="5"/>
        <v>0</v>
      </c>
    </row>
    <row r="46" spans="1:12" ht="25.5" x14ac:dyDescent="0.2">
      <c r="A46" s="314">
        <v>17</v>
      </c>
      <c r="B46" s="457" t="s">
        <v>163</v>
      </c>
      <c r="C46" s="352" t="s">
        <v>51</v>
      </c>
      <c r="D46" s="333">
        <v>5</v>
      </c>
      <c r="E46" s="317"/>
      <c r="F46" s="317"/>
      <c r="G46" s="317"/>
      <c r="H46" s="456"/>
      <c r="I46" s="319">
        <v>0.08</v>
      </c>
      <c r="J46" s="320">
        <f t="shared" si="3"/>
        <v>0</v>
      </c>
      <c r="K46" s="321">
        <f t="shared" si="4"/>
        <v>0</v>
      </c>
      <c r="L46" s="322">
        <f t="shared" si="5"/>
        <v>0</v>
      </c>
    </row>
    <row r="47" spans="1:12" ht="25.5" x14ac:dyDescent="0.2">
      <c r="A47" s="314">
        <v>18</v>
      </c>
      <c r="B47" s="457" t="s">
        <v>164</v>
      </c>
      <c r="C47" s="352" t="s">
        <v>51</v>
      </c>
      <c r="D47" s="333">
        <v>5</v>
      </c>
      <c r="E47" s="317"/>
      <c r="F47" s="317"/>
      <c r="G47" s="317"/>
      <c r="H47" s="456"/>
      <c r="I47" s="319">
        <v>0.08</v>
      </c>
      <c r="J47" s="320">
        <f t="shared" si="3"/>
        <v>0</v>
      </c>
      <c r="K47" s="321">
        <f t="shared" si="4"/>
        <v>0</v>
      </c>
      <c r="L47" s="322">
        <f t="shared" si="5"/>
        <v>0</v>
      </c>
    </row>
    <row r="48" spans="1:12" ht="25.5" x14ac:dyDescent="0.2">
      <c r="A48" s="314">
        <v>19</v>
      </c>
      <c r="B48" s="457" t="s">
        <v>165</v>
      </c>
      <c r="C48" s="352" t="s">
        <v>51</v>
      </c>
      <c r="D48" s="333">
        <v>5</v>
      </c>
      <c r="E48" s="317"/>
      <c r="F48" s="317"/>
      <c r="G48" s="317"/>
      <c r="H48" s="456"/>
      <c r="I48" s="319">
        <v>0.08</v>
      </c>
      <c r="J48" s="320">
        <f t="shared" si="3"/>
        <v>0</v>
      </c>
      <c r="K48" s="321">
        <f t="shared" si="4"/>
        <v>0</v>
      </c>
      <c r="L48" s="322">
        <f t="shared" si="5"/>
        <v>0</v>
      </c>
    </row>
    <row r="49" spans="1:12" ht="38.25" x14ac:dyDescent="0.2">
      <c r="A49" s="314">
        <v>20</v>
      </c>
      <c r="B49" s="457" t="s">
        <v>166</v>
      </c>
      <c r="C49" s="352" t="s">
        <v>51</v>
      </c>
      <c r="D49" s="333">
        <v>5</v>
      </c>
      <c r="E49" s="317"/>
      <c r="F49" s="317"/>
      <c r="G49" s="317"/>
      <c r="H49" s="456"/>
      <c r="I49" s="319">
        <v>0.08</v>
      </c>
      <c r="J49" s="320">
        <f t="shared" si="3"/>
        <v>0</v>
      </c>
      <c r="K49" s="321">
        <f t="shared" si="4"/>
        <v>0</v>
      </c>
      <c r="L49" s="322">
        <f t="shared" si="5"/>
        <v>0</v>
      </c>
    </row>
    <row r="50" spans="1:12" ht="38.25" x14ac:dyDescent="0.2">
      <c r="A50" s="314">
        <v>21</v>
      </c>
      <c r="B50" s="457" t="s">
        <v>167</v>
      </c>
      <c r="C50" s="352" t="s">
        <v>51</v>
      </c>
      <c r="D50" s="333">
        <v>5</v>
      </c>
      <c r="E50" s="317"/>
      <c r="F50" s="317"/>
      <c r="G50" s="317"/>
      <c r="H50" s="456"/>
      <c r="I50" s="319">
        <v>0.08</v>
      </c>
      <c r="J50" s="320">
        <f t="shared" si="3"/>
        <v>0</v>
      </c>
      <c r="K50" s="321">
        <f t="shared" si="4"/>
        <v>0</v>
      </c>
      <c r="L50" s="322">
        <f t="shared" si="5"/>
        <v>0</v>
      </c>
    </row>
    <row r="51" spans="1:12" ht="38.25" x14ac:dyDescent="0.2">
      <c r="A51" s="314">
        <v>22</v>
      </c>
      <c r="B51" s="457" t="s">
        <v>168</v>
      </c>
      <c r="C51" s="352" t="s">
        <v>51</v>
      </c>
      <c r="D51" s="333">
        <v>3</v>
      </c>
      <c r="E51" s="317"/>
      <c r="F51" s="317"/>
      <c r="G51" s="317"/>
      <c r="H51" s="456"/>
      <c r="I51" s="319">
        <v>0.08</v>
      </c>
      <c r="J51" s="320">
        <f t="shared" si="3"/>
        <v>0</v>
      </c>
      <c r="K51" s="321">
        <f t="shared" si="4"/>
        <v>0</v>
      </c>
      <c r="L51" s="322">
        <f t="shared" si="5"/>
        <v>0</v>
      </c>
    </row>
    <row r="52" spans="1:12" ht="51" x14ac:dyDescent="0.2">
      <c r="A52" s="314">
        <v>23</v>
      </c>
      <c r="B52" s="457" t="s">
        <v>729</v>
      </c>
      <c r="C52" s="352" t="s">
        <v>51</v>
      </c>
      <c r="D52" s="333">
        <v>3</v>
      </c>
      <c r="E52" s="317"/>
      <c r="F52" s="317"/>
      <c r="G52" s="317"/>
      <c r="H52" s="456"/>
      <c r="I52" s="319">
        <v>0.08</v>
      </c>
      <c r="J52" s="320">
        <f t="shared" si="3"/>
        <v>0</v>
      </c>
      <c r="K52" s="321">
        <f t="shared" si="4"/>
        <v>0</v>
      </c>
      <c r="L52" s="322">
        <f t="shared" si="5"/>
        <v>0</v>
      </c>
    </row>
    <row r="53" spans="1:12" ht="25.5" x14ac:dyDescent="0.2">
      <c r="A53" s="314">
        <v>24</v>
      </c>
      <c r="B53" s="457" t="s">
        <v>169</v>
      </c>
      <c r="C53" s="352" t="s">
        <v>51</v>
      </c>
      <c r="D53" s="333">
        <v>7</v>
      </c>
      <c r="E53" s="317"/>
      <c r="F53" s="317"/>
      <c r="G53" s="317"/>
      <c r="H53" s="456"/>
      <c r="I53" s="319">
        <v>0.08</v>
      </c>
      <c r="J53" s="320">
        <f t="shared" si="3"/>
        <v>0</v>
      </c>
      <c r="K53" s="321">
        <f t="shared" si="4"/>
        <v>0</v>
      </c>
      <c r="L53" s="322">
        <f t="shared" si="5"/>
        <v>0</v>
      </c>
    </row>
    <row r="54" spans="1:12" ht="25.5" x14ac:dyDescent="0.2">
      <c r="A54" s="314">
        <v>25</v>
      </c>
      <c r="B54" s="457" t="s">
        <v>170</v>
      </c>
      <c r="C54" s="352" t="s">
        <v>51</v>
      </c>
      <c r="D54" s="333">
        <v>7</v>
      </c>
      <c r="E54" s="317"/>
      <c r="F54" s="317"/>
      <c r="G54" s="317"/>
      <c r="H54" s="456"/>
      <c r="I54" s="319">
        <v>0.08</v>
      </c>
      <c r="J54" s="320">
        <f t="shared" si="3"/>
        <v>0</v>
      </c>
      <c r="K54" s="321">
        <f t="shared" si="4"/>
        <v>0</v>
      </c>
      <c r="L54" s="322">
        <f t="shared" si="5"/>
        <v>0</v>
      </c>
    </row>
    <row r="55" spans="1:12" ht="38.25" x14ac:dyDescent="0.2">
      <c r="A55" s="314">
        <v>26</v>
      </c>
      <c r="B55" s="457" t="s">
        <v>171</v>
      </c>
      <c r="C55" s="352" t="s">
        <v>51</v>
      </c>
      <c r="D55" s="333">
        <v>7</v>
      </c>
      <c r="E55" s="317"/>
      <c r="F55" s="317"/>
      <c r="G55" s="317"/>
      <c r="H55" s="456"/>
      <c r="I55" s="319">
        <v>0.08</v>
      </c>
      <c r="J55" s="320">
        <f t="shared" si="3"/>
        <v>0</v>
      </c>
      <c r="K55" s="321">
        <f t="shared" si="4"/>
        <v>0</v>
      </c>
      <c r="L55" s="322">
        <f t="shared" si="5"/>
        <v>0</v>
      </c>
    </row>
    <row r="56" spans="1:12" ht="38.25" x14ac:dyDescent="0.2">
      <c r="A56" s="314">
        <v>27</v>
      </c>
      <c r="B56" s="457" t="s">
        <v>172</v>
      </c>
      <c r="C56" s="352" t="s">
        <v>51</v>
      </c>
      <c r="D56" s="333">
        <v>7</v>
      </c>
      <c r="E56" s="317"/>
      <c r="F56" s="317"/>
      <c r="G56" s="317"/>
      <c r="H56" s="456"/>
      <c r="I56" s="319">
        <v>0.08</v>
      </c>
      <c r="J56" s="320">
        <f t="shared" si="3"/>
        <v>0</v>
      </c>
      <c r="K56" s="321">
        <f t="shared" si="4"/>
        <v>0</v>
      </c>
      <c r="L56" s="322">
        <f t="shared" si="5"/>
        <v>0</v>
      </c>
    </row>
    <row r="57" spans="1:12" ht="38.25" x14ac:dyDescent="0.2">
      <c r="A57" s="314">
        <v>28</v>
      </c>
      <c r="B57" s="457" t="s">
        <v>173</v>
      </c>
      <c r="C57" s="352" t="s">
        <v>51</v>
      </c>
      <c r="D57" s="333">
        <v>2</v>
      </c>
      <c r="E57" s="317"/>
      <c r="F57" s="317"/>
      <c r="G57" s="317"/>
      <c r="H57" s="456"/>
      <c r="I57" s="319">
        <v>0.08</v>
      </c>
      <c r="J57" s="320">
        <f t="shared" si="3"/>
        <v>0</v>
      </c>
      <c r="K57" s="321">
        <f t="shared" si="4"/>
        <v>0</v>
      </c>
      <c r="L57" s="322">
        <f t="shared" si="5"/>
        <v>0</v>
      </c>
    </row>
    <row r="58" spans="1:12" ht="25.5" x14ac:dyDescent="0.2">
      <c r="A58" s="314">
        <v>29</v>
      </c>
      <c r="B58" s="457" t="s">
        <v>174</v>
      </c>
      <c r="C58" s="352" t="s">
        <v>51</v>
      </c>
      <c r="D58" s="333">
        <v>2</v>
      </c>
      <c r="E58" s="317"/>
      <c r="F58" s="317"/>
      <c r="G58" s="317"/>
      <c r="H58" s="456"/>
      <c r="I58" s="319">
        <v>0.08</v>
      </c>
      <c r="J58" s="320">
        <f t="shared" si="3"/>
        <v>0</v>
      </c>
      <c r="K58" s="321">
        <f t="shared" si="4"/>
        <v>0</v>
      </c>
      <c r="L58" s="322">
        <f t="shared" si="5"/>
        <v>0</v>
      </c>
    </row>
    <row r="59" spans="1:12" ht="25.5" x14ac:dyDescent="0.2">
      <c r="A59" s="314">
        <v>30</v>
      </c>
      <c r="B59" s="457" t="s">
        <v>201</v>
      </c>
      <c r="C59" s="352" t="s">
        <v>530</v>
      </c>
      <c r="D59" s="333">
        <v>1</v>
      </c>
      <c r="E59" s="317"/>
      <c r="F59" s="317"/>
      <c r="G59" s="317"/>
      <c r="H59" s="456"/>
      <c r="I59" s="319">
        <v>0.08</v>
      </c>
      <c r="J59" s="320">
        <f t="shared" si="3"/>
        <v>0</v>
      </c>
      <c r="K59" s="321">
        <f t="shared" si="4"/>
        <v>0</v>
      </c>
      <c r="L59" s="322">
        <f t="shared" si="5"/>
        <v>0</v>
      </c>
    </row>
    <row r="60" spans="1:12" ht="25.5" x14ac:dyDescent="0.2">
      <c r="A60" s="314">
        <v>31</v>
      </c>
      <c r="B60" s="457" t="s">
        <v>175</v>
      </c>
      <c r="C60" s="352" t="s">
        <v>51</v>
      </c>
      <c r="D60" s="333">
        <v>5</v>
      </c>
      <c r="E60" s="317"/>
      <c r="F60" s="317"/>
      <c r="G60" s="317"/>
      <c r="H60" s="456"/>
      <c r="I60" s="319">
        <v>0.08</v>
      </c>
      <c r="J60" s="322">
        <f t="shared" si="3"/>
        <v>0</v>
      </c>
      <c r="K60" s="322">
        <f t="shared" si="4"/>
        <v>0</v>
      </c>
      <c r="L60" s="322">
        <f t="shared" si="5"/>
        <v>0</v>
      </c>
    </row>
    <row r="61" spans="1:12" ht="25.5" x14ac:dyDescent="0.2">
      <c r="A61" s="314">
        <v>32</v>
      </c>
      <c r="B61" s="457" t="s">
        <v>176</v>
      </c>
      <c r="C61" s="352" t="s">
        <v>51</v>
      </c>
      <c r="D61" s="333">
        <v>5</v>
      </c>
      <c r="E61" s="317"/>
      <c r="F61" s="317"/>
      <c r="G61" s="317"/>
      <c r="H61" s="456"/>
      <c r="I61" s="319">
        <v>0.08</v>
      </c>
      <c r="J61" s="320">
        <f t="shared" si="3"/>
        <v>0</v>
      </c>
      <c r="K61" s="321">
        <f t="shared" si="4"/>
        <v>0</v>
      </c>
      <c r="L61" s="322">
        <f t="shared" si="5"/>
        <v>0</v>
      </c>
    </row>
    <row r="62" spans="1:12" ht="25.5" x14ac:dyDescent="0.2">
      <c r="A62" s="314">
        <v>33</v>
      </c>
      <c r="B62" s="457" t="s">
        <v>177</v>
      </c>
      <c r="C62" s="352" t="s">
        <v>51</v>
      </c>
      <c r="D62" s="333">
        <v>5</v>
      </c>
      <c r="E62" s="317"/>
      <c r="F62" s="317"/>
      <c r="G62" s="317"/>
      <c r="H62" s="456"/>
      <c r="I62" s="319">
        <v>0.08</v>
      </c>
      <c r="J62" s="320">
        <f t="shared" si="3"/>
        <v>0</v>
      </c>
      <c r="K62" s="321">
        <f t="shared" si="4"/>
        <v>0</v>
      </c>
      <c r="L62" s="322">
        <f t="shared" si="5"/>
        <v>0</v>
      </c>
    </row>
    <row r="63" spans="1:12" ht="25.5" x14ac:dyDescent="0.2">
      <c r="A63" s="314">
        <v>34</v>
      </c>
      <c r="B63" s="457" t="s">
        <v>178</v>
      </c>
      <c r="C63" s="352" t="s">
        <v>51</v>
      </c>
      <c r="D63" s="333">
        <v>5</v>
      </c>
      <c r="E63" s="317"/>
      <c r="F63" s="317"/>
      <c r="G63" s="317"/>
      <c r="H63" s="456"/>
      <c r="I63" s="319">
        <v>0.08</v>
      </c>
      <c r="J63" s="320">
        <f t="shared" si="3"/>
        <v>0</v>
      </c>
      <c r="K63" s="321">
        <f t="shared" si="4"/>
        <v>0</v>
      </c>
      <c r="L63" s="322">
        <f t="shared" si="5"/>
        <v>0</v>
      </c>
    </row>
    <row r="64" spans="1:12" ht="25.5" x14ac:dyDescent="0.2">
      <c r="A64" s="314">
        <v>35</v>
      </c>
      <c r="B64" s="457" t="s">
        <v>179</v>
      </c>
      <c r="C64" s="352" t="s">
        <v>51</v>
      </c>
      <c r="D64" s="333">
        <v>300</v>
      </c>
      <c r="E64" s="317"/>
      <c r="F64" s="317"/>
      <c r="G64" s="317"/>
      <c r="H64" s="456"/>
      <c r="I64" s="319">
        <v>0.08</v>
      </c>
      <c r="J64" s="320">
        <f t="shared" si="3"/>
        <v>0</v>
      </c>
      <c r="K64" s="321">
        <f t="shared" si="4"/>
        <v>0</v>
      </c>
      <c r="L64" s="322">
        <f t="shared" si="5"/>
        <v>0</v>
      </c>
    </row>
    <row r="65" spans="1:12" ht="25.5" x14ac:dyDescent="0.2">
      <c r="A65" s="314">
        <v>36</v>
      </c>
      <c r="B65" s="457" t="s">
        <v>180</v>
      </c>
      <c r="C65" s="352" t="s">
        <v>51</v>
      </c>
      <c r="D65" s="333">
        <v>600</v>
      </c>
      <c r="E65" s="317"/>
      <c r="F65" s="317"/>
      <c r="G65" s="317"/>
      <c r="H65" s="456"/>
      <c r="I65" s="319">
        <v>0.08</v>
      </c>
      <c r="J65" s="320">
        <f t="shared" si="3"/>
        <v>0</v>
      </c>
      <c r="K65" s="321">
        <f t="shared" si="4"/>
        <v>0</v>
      </c>
      <c r="L65" s="322">
        <f t="shared" si="5"/>
        <v>0</v>
      </c>
    </row>
    <row r="66" spans="1:12" ht="25.5" x14ac:dyDescent="0.2">
      <c r="A66" s="314">
        <v>37</v>
      </c>
      <c r="B66" s="457" t="s">
        <v>181</v>
      </c>
      <c r="C66" s="352" t="s">
        <v>51</v>
      </c>
      <c r="D66" s="333">
        <v>10</v>
      </c>
      <c r="E66" s="317"/>
      <c r="F66" s="317"/>
      <c r="G66" s="317"/>
      <c r="H66" s="456"/>
      <c r="I66" s="319">
        <v>0.08</v>
      </c>
      <c r="J66" s="320">
        <f t="shared" si="3"/>
        <v>0</v>
      </c>
      <c r="K66" s="322">
        <f t="shared" si="4"/>
        <v>0</v>
      </c>
      <c r="L66" s="322">
        <f t="shared" si="5"/>
        <v>0</v>
      </c>
    </row>
    <row r="67" spans="1:12" ht="13.5" thickBot="1" x14ac:dyDescent="0.25">
      <c r="A67" s="314">
        <v>38</v>
      </c>
      <c r="B67" s="458" t="s">
        <v>182</v>
      </c>
      <c r="C67" s="459" t="s">
        <v>530</v>
      </c>
      <c r="D67" s="460">
        <v>2</v>
      </c>
      <c r="E67" s="317"/>
      <c r="F67" s="317"/>
      <c r="G67" s="317"/>
      <c r="H67" s="456"/>
      <c r="I67" s="319">
        <v>0.08</v>
      </c>
      <c r="J67" s="320">
        <f t="shared" si="3"/>
        <v>0</v>
      </c>
      <c r="K67" s="321">
        <f t="shared" si="4"/>
        <v>0</v>
      </c>
      <c r="L67" s="322">
        <f t="shared" si="5"/>
        <v>0</v>
      </c>
    </row>
    <row r="68" spans="1:12" ht="13.5" thickBot="1" x14ac:dyDescent="0.25">
      <c r="A68" s="569" t="s">
        <v>55</v>
      </c>
      <c r="B68" s="570"/>
      <c r="C68" s="570"/>
      <c r="D68" s="570"/>
      <c r="E68" s="570"/>
      <c r="F68" s="570"/>
      <c r="G68" s="570"/>
      <c r="H68" s="570"/>
      <c r="I68" s="570"/>
      <c r="J68" s="571"/>
      <c r="K68" s="332">
        <f>SUM(K30:K67)</f>
        <v>0</v>
      </c>
      <c r="L68" s="332">
        <f>SUM(L30:L67)</f>
        <v>0</v>
      </c>
    </row>
    <row r="69" spans="1:12" x14ac:dyDescent="0.2">
      <c r="A69" s="566" t="s">
        <v>342</v>
      </c>
      <c r="B69" s="567"/>
      <c r="C69" s="567"/>
      <c r="D69" s="567"/>
      <c r="E69" s="567"/>
      <c r="F69" s="567"/>
      <c r="G69" s="567"/>
      <c r="H69" s="567"/>
      <c r="I69" s="567"/>
      <c r="J69" s="567"/>
      <c r="K69" s="567"/>
      <c r="L69" s="568"/>
    </row>
    <row r="70" spans="1:12" ht="41.25" customHeight="1" x14ac:dyDescent="0.2">
      <c r="A70" s="572" t="s">
        <v>347</v>
      </c>
      <c r="B70" s="805"/>
      <c r="C70" s="805"/>
      <c r="D70" s="805"/>
      <c r="E70" s="805"/>
      <c r="F70" s="805"/>
      <c r="G70" s="805"/>
      <c r="H70" s="805"/>
      <c r="I70" s="805"/>
      <c r="J70" s="805"/>
      <c r="K70" s="805"/>
      <c r="L70" s="806"/>
    </row>
    <row r="71" spans="1:12" ht="38.25" x14ac:dyDescent="0.2">
      <c r="A71" s="314">
        <v>1</v>
      </c>
      <c r="B71" s="457" t="s">
        <v>183</v>
      </c>
      <c r="C71" s="352" t="s">
        <v>51</v>
      </c>
      <c r="D71" s="333">
        <v>10</v>
      </c>
      <c r="E71" s="317"/>
      <c r="F71" s="317"/>
      <c r="G71" s="317"/>
      <c r="H71" s="456"/>
      <c r="I71" s="319">
        <v>0.08</v>
      </c>
      <c r="J71" s="320">
        <f t="shared" ref="J71" si="6">H71*(1+I71)</f>
        <v>0</v>
      </c>
      <c r="K71" s="321">
        <f t="shared" ref="K71" si="7">D71*H71</f>
        <v>0</v>
      </c>
      <c r="L71" s="322">
        <f t="shared" ref="L71" si="8">K71*(1+I71)</f>
        <v>0</v>
      </c>
    </row>
    <row r="72" spans="1:12" ht="38.25" x14ac:dyDescent="0.2">
      <c r="A72" s="314">
        <v>2</v>
      </c>
      <c r="B72" s="457" t="s">
        <v>184</v>
      </c>
      <c r="C72" s="352" t="s">
        <v>51</v>
      </c>
      <c r="D72" s="333">
        <v>20</v>
      </c>
      <c r="E72" s="317"/>
      <c r="F72" s="317"/>
      <c r="G72" s="317"/>
      <c r="H72" s="456"/>
      <c r="I72" s="319">
        <v>0.08</v>
      </c>
      <c r="J72" s="320">
        <f t="shared" ref="J72:J77" si="9">H72*(1+I72)</f>
        <v>0</v>
      </c>
      <c r="K72" s="321">
        <f t="shared" ref="K72:K77" si="10">D72*H72</f>
        <v>0</v>
      </c>
      <c r="L72" s="322">
        <f t="shared" ref="L72:L77" si="11">K72*(1+I72)</f>
        <v>0</v>
      </c>
    </row>
    <row r="73" spans="1:12" ht="38.25" x14ac:dyDescent="0.2">
      <c r="A73" s="314">
        <v>3</v>
      </c>
      <c r="B73" s="457" t="s">
        <v>185</v>
      </c>
      <c r="C73" s="352" t="s">
        <v>51</v>
      </c>
      <c r="D73" s="333">
        <v>10</v>
      </c>
      <c r="E73" s="317"/>
      <c r="F73" s="317"/>
      <c r="G73" s="317"/>
      <c r="H73" s="456"/>
      <c r="I73" s="319">
        <v>0.08</v>
      </c>
      <c r="J73" s="320">
        <f t="shared" si="9"/>
        <v>0</v>
      </c>
      <c r="K73" s="321">
        <f t="shared" si="10"/>
        <v>0</v>
      </c>
      <c r="L73" s="322">
        <f t="shared" si="11"/>
        <v>0</v>
      </c>
    </row>
    <row r="74" spans="1:12" ht="38.25" x14ac:dyDescent="0.2">
      <c r="A74" s="314">
        <v>4</v>
      </c>
      <c r="B74" s="457" t="s">
        <v>186</v>
      </c>
      <c r="C74" s="352" t="s">
        <v>51</v>
      </c>
      <c r="D74" s="333">
        <v>10</v>
      </c>
      <c r="E74" s="317"/>
      <c r="F74" s="317"/>
      <c r="G74" s="317"/>
      <c r="H74" s="456"/>
      <c r="I74" s="319">
        <v>0.08</v>
      </c>
      <c r="J74" s="320">
        <f t="shared" si="9"/>
        <v>0</v>
      </c>
      <c r="K74" s="321">
        <f t="shared" si="10"/>
        <v>0</v>
      </c>
      <c r="L74" s="322">
        <f t="shared" si="11"/>
        <v>0</v>
      </c>
    </row>
    <row r="75" spans="1:12" ht="25.5" x14ac:dyDescent="0.2">
      <c r="A75" s="314">
        <v>5</v>
      </c>
      <c r="B75" s="457" t="s">
        <v>187</v>
      </c>
      <c r="C75" s="352" t="s">
        <v>51</v>
      </c>
      <c r="D75" s="333">
        <v>200</v>
      </c>
      <c r="E75" s="317"/>
      <c r="F75" s="317"/>
      <c r="G75" s="317"/>
      <c r="H75" s="456"/>
      <c r="I75" s="319">
        <v>0.08</v>
      </c>
      <c r="J75" s="320">
        <f t="shared" si="9"/>
        <v>0</v>
      </c>
      <c r="K75" s="321">
        <f t="shared" si="10"/>
        <v>0</v>
      </c>
      <c r="L75" s="322">
        <f t="shared" si="11"/>
        <v>0</v>
      </c>
    </row>
    <row r="76" spans="1:12" ht="25.5" x14ac:dyDescent="0.2">
      <c r="A76" s="314">
        <v>6</v>
      </c>
      <c r="B76" s="457" t="s">
        <v>188</v>
      </c>
      <c r="C76" s="352" t="s">
        <v>51</v>
      </c>
      <c r="D76" s="333">
        <v>200</v>
      </c>
      <c r="E76" s="317"/>
      <c r="F76" s="317"/>
      <c r="G76" s="317"/>
      <c r="H76" s="456"/>
      <c r="I76" s="319">
        <v>0.08</v>
      </c>
      <c r="J76" s="320">
        <f t="shared" si="9"/>
        <v>0</v>
      </c>
      <c r="K76" s="321">
        <f t="shared" si="10"/>
        <v>0</v>
      </c>
      <c r="L76" s="322">
        <f t="shared" si="11"/>
        <v>0</v>
      </c>
    </row>
    <row r="77" spans="1:12" ht="13.5" thickBot="1" x14ac:dyDescent="0.25">
      <c r="A77" s="314">
        <v>7</v>
      </c>
      <c r="B77" s="458" t="s">
        <v>182</v>
      </c>
      <c r="C77" s="459" t="s">
        <v>530</v>
      </c>
      <c r="D77" s="460">
        <v>2</v>
      </c>
      <c r="E77" s="317"/>
      <c r="F77" s="317"/>
      <c r="G77" s="317"/>
      <c r="H77" s="456"/>
      <c r="I77" s="319">
        <v>0.08</v>
      </c>
      <c r="J77" s="320">
        <f t="shared" si="9"/>
        <v>0</v>
      </c>
      <c r="K77" s="321">
        <f t="shared" si="10"/>
        <v>0</v>
      </c>
      <c r="L77" s="322">
        <f t="shared" si="11"/>
        <v>0</v>
      </c>
    </row>
    <row r="78" spans="1:12" ht="13.5" thickBot="1" x14ac:dyDescent="0.25">
      <c r="A78" s="569" t="s">
        <v>55</v>
      </c>
      <c r="B78" s="570"/>
      <c r="C78" s="570"/>
      <c r="D78" s="570"/>
      <c r="E78" s="570"/>
      <c r="F78" s="570"/>
      <c r="G78" s="570"/>
      <c r="H78" s="570"/>
      <c r="I78" s="570"/>
      <c r="J78" s="571"/>
      <c r="K78" s="332">
        <f>SUM(K71:K77)</f>
        <v>0</v>
      </c>
      <c r="L78" s="332">
        <f>SUM(L71:L77)</f>
        <v>0</v>
      </c>
    </row>
    <row r="79" spans="1:12" x14ac:dyDescent="0.2">
      <c r="A79" s="566" t="s">
        <v>363</v>
      </c>
      <c r="B79" s="567"/>
      <c r="C79" s="567"/>
      <c r="D79" s="567"/>
      <c r="E79" s="567"/>
      <c r="F79" s="567"/>
      <c r="G79" s="567"/>
      <c r="H79" s="567"/>
      <c r="I79" s="567"/>
      <c r="J79" s="567"/>
      <c r="K79" s="567"/>
      <c r="L79" s="568"/>
    </row>
    <row r="80" spans="1:12" ht="45" customHeight="1" x14ac:dyDescent="0.2">
      <c r="A80" s="572" t="s">
        <v>348</v>
      </c>
      <c r="B80" s="805"/>
      <c r="C80" s="805"/>
      <c r="D80" s="805"/>
      <c r="E80" s="805"/>
      <c r="F80" s="805"/>
      <c r="G80" s="805"/>
      <c r="H80" s="805"/>
      <c r="I80" s="805"/>
      <c r="J80" s="805"/>
      <c r="K80" s="805"/>
      <c r="L80" s="806"/>
    </row>
    <row r="81" spans="1:12" x14ac:dyDescent="0.2">
      <c r="A81" s="314">
        <v>1</v>
      </c>
      <c r="B81" s="457" t="s">
        <v>189</v>
      </c>
      <c r="C81" s="352" t="s">
        <v>51</v>
      </c>
      <c r="D81" s="333">
        <v>5</v>
      </c>
      <c r="E81" s="317"/>
      <c r="F81" s="317"/>
      <c r="G81" s="317"/>
      <c r="H81" s="456"/>
      <c r="I81" s="319">
        <v>0.08</v>
      </c>
      <c r="J81" s="320">
        <f t="shared" ref="J81:J87" si="12">H81*(1+I81)</f>
        <v>0</v>
      </c>
      <c r="K81" s="321">
        <f>D81*H81</f>
        <v>0</v>
      </c>
      <c r="L81" s="322">
        <f t="shared" ref="L81" si="13">K81*(1+I81)</f>
        <v>0</v>
      </c>
    </row>
    <row r="82" spans="1:12" ht="25.5" x14ac:dyDescent="0.2">
      <c r="A82" s="314">
        <v>2</v>
      </c>
      <c r="B82" s="457" t="s">
        <v>190</v>
      </c>
      <c r="C82" s="352" t="s">
        <v>51</v>
      </c>
      <c r="D82" s="333">
        <v>5</v>
      </c>
      <c r="E82" s="317"/>
      <c r="F82" s="317"/>
      <c r="G82" s="317"/>
      <c r="H82" s="456"/>
      <c r="I82" s="319">
        <v>0.08</v>
      </c>
      <c r="J82" s="320">
        <f t="shared" ref="J82:J84" si="14">H82*(1+I82)</f>
        <v>0</v>
      </c>
      <c r="K82" s="321">
        <f t="shared" ref="K82:K84" si="15">D82*H82</f>
        <v>0</v>
      </c>
      <c r="L82" s="322">
        <f t="shared" ref="L82:L84" si="16">K82*(1+I82)</f>
        <v>0</v>
      </c>
    </row>
    <row r="83" spans="1:12" ht="25.5" x14ac:dyDescent="0.2">
      <c r="A83" s="314">
        <v>3</v>
      </c>
      <c r="B83" s="457" t="s">
        <v>191</v>
      </c>
      <c r="C83" s="352" t="s">
        <v>51</v>
      </c>
      <c r="D83" s="333">
        <v>5</v>
      </c>
      <c r="E83" s="317"/>
      <c r="F83" s="317"/>
      <c r="G83" s="317"/>
      <c r="H83" s="456"/>
      <c r="I83" s="319">
        <v>0.08</v>
      </c>
      <c r="J83" s="320">
        <f t="shared" si="14"/>
        <v>0</v>
      </c>
      <c r="K83" s="321">
        <f t="shared" si="15"/>
        <v>0</v>
      </c>
      <c r="L83" s="322">
        <f t="shared" si="16"/>
        <v>0</v>
      </c>
    </row>
    <row r="84" spans="1:12" ht="25.5" x14ac:dyDescent="0.2">
      <c r="A84" s="314">
        <v>4</v>
      </c>
      <c r="B84" s="457" t="s">
        <v>192</v>
      </c>
      <c r="C84" s="352" t="s">
        <v>51</v>
      </c>
      <c r="D84" s="333">
        <v>5</v>
      </c>
      <c r="E84" s="317"/>
      <c r="F84" s="317"/>
      <c r="G84" s="317"/>
      <c r="H84" s="456"/>
      <c r="I84" s="319">
        <v>0.08</v>
      </c>
      <c r="J84" s="322">
        <f t="shared" si="14"/>
        <v>0</v>
      </c>
      <c r="K84" s="322">
        <f t="shared" si="15"/>
        <v>0</v>
      </c>
      <c r="L84" s="322">
        <f t="shared" si="16"/>
        <v>0</v>
      </c>
    </row>
    <row r="85" spans="1:12" ht="51" x14ac:dyDescent="0.2">
      <c r="A85" s="314">
        <v>5</v>
      </c>
      <c r="B85" s="457" t="s">
        <v>193</v>
      </c>
      <c r="C85" s="352" t="s">
        <v>51</v>
      </c>
      <c r="D85" s="333">
        <v>5</v>
      </c>
      <c r="E85" s="317"/>
      <c r="F85" s="317"/>
      <c r="G85" s="317"/>
      <c r="H85" s="456"/>
      <c r="I85" s="319">
        <v>0.08</v>
      </c>
      <c r="J85" s="320">
        <f t="shared" si="12"/>
        <v>0</v>
      </c>
      <c r="K85" s="320">
        <f t="shared" ref="K85:K87" si="17">D85*H85</f>
        <v>0</v>
      </c>
      <c r="L85" s="322">
        <f t="shared" ref="L85:L87" si="18">D85*J85</f>
        <v>0</v>
      </c>
    </row>
    <row r="86" spans="1:12" ht="51" x14ac:dyDescent="0.2">
      <c r="A86" s="314">
        <v>6</v>
      </c>
      <c r="B86" s="461" t="s">
        <v>194</v>
      </c>
      <c r="C86" s="352" t="s">
        <v>51</v>
      </c>
      <c r="D86" s="333">
        <v>5</v>
      </c>
      <c r="E86" s="317"/>
      <c r="F86" s="317"/>
      <c r="G86" s="317"/>
      <c r="H86" s="456"/>
      <c r="I86" s="319">
        <v>0.08</v>
      </c>
      <c r="J86" s="320">
        <f t="shared" si="12"/>
        <v>0</v>
      </c>
      <c r="K86" s="320">
        <f t="shared" si="17"/>
        <v>0</v>
      </c>
      <c r="L86" s="322">
        <f t="shared" si="18"/>
        <v>0</v>
      </c>
    </row>
    <row r="87" spans="1:12" ht="51.75" thickBot="1" x14ac:dyDescent="0.25">
      <c r="A87" s="314">
        <v>7</v>
      </c>
      <c r="B87" s="461" t="s">
        <v>195</v>
      </c>
      <c r="C87" s="459" t="s">
        <v>51</v>
      </c>
      <c r="D87" s="333">
        <v>5</v>
      </c>
      <c r="E87" s="317"/>
      <c r="F87" s="317"/>
      <c r="G87" s="317"/>
      <c r="H87" s="456"/>
      <c r="I87" s="319">
        <v>0.08</v>
      </c>
      <c r="J87" s="320">
        <f t="shared" si="12"/>
        <v>0</v>
      </c>
      <c r="K87" s="320">
        <f t="shared" si="17"/>
        <v>0</v>
      </c>
      <c r="L87" s="322">
        <f t="shared" si="18"/>
        <v>0</v>
      </c>
    </row>
    <row r="88" spans="1:12" ht="25.5" x14ac:dyDescent="0.2">
      <c r="A88" s="314">
        <v>8</v>
      </c>
      <c r="B88" s="457" t="s">
        <v>196</v>
      </c>
      <c r="C88" s="352" t="s">
        <v>51</v>
      </c>
      <c r="D88" s="333">
        <v>50</v>
      </c>
      <c r="E88" s="317"/>
      <c r="F88" s="317"/>
      <c r="G88" s="317"/>
      <c r="H88" s="456"/>
      <c r="I88" s="319">
        <v>0.08</v>
      </c>
      <c r="J88" s="320">
        <f t="shared" ref="J88:J90" si="19">H88*(1+I88)</f>
        <v>0</v>
      </c>
      <c r="K88" s="320">
        <f t="shared" ref="K88:K90" si="20">D88*H88</f>
        <v>0</v>
      </c>
      <c r="L88" s="322">
        <f t="shared" ref="L88:L90" si="21">D88*J88</f>
        <v>0</v>
      </c>
    </row>
    <row r="89" spans="1:12" ht="25.5" x14ac:dyDescent="0.2">
      <c r="A89" s="314">
        <v>9</v>
      </c>
      <c r="B89" s="457" t="s">
        <v>197</v>
      </c>
      <c r="C89" s="352" t="s">
        <v>51</v>
      </c>
      <c r="D89" s="333">
        <v>100</v>
      </c>
      <c r="E89" s="317"/>
      <c r="F89" s="317"/>
      <c r="G89" s="317"/>
      <c r="H89" s="456"/>
      <c r="I89" s="319">
        <v>0.08</v>
      </c>
      <c r="J89" s="320">
        <f t="shared" si="19"/>
        <v>0</v>
      </c>
      <c r="K89" s="320">
        <f t="shared" si="20"/>
        <v>0</v>
      </c>
      <c r="L89" s="322">
        <f t="shared" si="21"/>
        <v>0</v>
      </c>
    </row>
    <row r="90" spans="1:12" ht="25.5" x14ac:dyDescent="0.2">
      <c r="A90" s="314">
        <v>10</v>
      </c>
      <c r="B90" s="457" t="s">
        <v>198</v>
      </c>
      <c r="C90" s="352" t="s">
        <v>51</v>
      </c>
      <c r="D90" s="333">
        <v>50</v>
      </c>
      <c r="E90" s="317"/>
      <c r="F90" s="317"/>
      <c r="G90" s="317"/>
      <c r="H90" s="456"/>
      <c r="I90" s="319">
        <v>0.08</v>
      </c>
      <c r="J90" s="322">
        <f t="shared" si="19"/>
        <v>0</v>
      </c>
      <c r="K90" s="322">
        <f t="shared" si="20"/>
        <v>0</v>
      </c>
      <c r="L90" s="322">
        <f t="shared" si="21"/>
        <v>0</v>
      </c>
    </row>
    <row r="91" spans="1:12" ht="24" customHeight="1" x14ac:dyDescent="0.2">
      <c r="A91" s="469">
        <v>11</v>
      </c>
      <c r="B91" s="457" t="s">
        <v>199</v>
      </c>
      <c r="C91" s="352" t="s">
        <v>51</v>
      </c>
      <c r="D91" s="333">
        <v>20</v>
      </c>
      <c r="E91" s="470"/>
      <c r="F91" s="470"/>
      <c r="G91" s="470"/>
      <c r="H91" s="471"/>
      <c r="I91" s="319">
        <v>0.08</v>
      </c>
      <c r="J91" s="467">
        <f t="shared" ref="J91:J93" si="22">H91*(1+I91)</f>
        <v>0</v>
      </c>
      <c r="K91" s="467">
        <f t="shared" ref="K91:K93" si="23">D91*H91</f>
        <v>0</v>
      </c>
      <c r="L91" s="468">
        <f t="shared" ref="L91:L93" si="24">D91*J91</f>
        <v>0</v>
      </c>
    </row>
    <row r="92" spans="1:12" ht="25.5" x14ac:dyDescent="0.2">
      <c r="A92" s="469">
        <v>12</v>
      </c>
      <c r="B92" s="457" t="s">
        <v>200</v>
      </c>
      <c r="C92" s="352" t="s">
        <v>51</v>
      </c>
      <c r="D92" s="333">
        <v>10</v>
      </c>
      <c r="E92" s="470"/>
      <c r="F92" s="470"/>
      <c r="G92" s="470"/>
      <c r="H92" s="471"/>
      <c r="I92" s="319">
        <v>0.08</v>
      </c>
      <c r="J92" s="467">
        <f t="shared" si="22"/>
        <v>0</v>
      </c>
      <c r="K92" s="467">
        <f t="shared" si="23"/>
        <v>0</v>
      </c>
      <c r="L92" s="468">
        <f t="shared" si="24"/>
        <v>0</v>
      </c>
    </row>
    <row r="93" spans="1:12" ht="13.5" thickBot="1" x14ac:dyDescent="0.25">
      <c r="A93" s="469">
        <v>13</v>
      </c>
      <c r="B93" s="458" t="s">
        <v>182</v>
      </c>
      <c r="C93" s="464" t="s">
        <v>530</v>
      </c>
      <c r="D93" s="460">
        <v>1</v>
      </c>
      <c r="E93" s="470"/>
      <c r="F93" s="470"/>
      <c r="G93" s="470"/>
      <c r="H93" s="471"/>
      <c r="I93" s="319">
        <v>0.08</v>
      </c>
      <c r="J93" s="467">
        <f t="shared" si="22"/>
        <v>0</v>
      </c>
      <c r="K93" s="467">
        <f t="shared" si="23"/>
        <v>0</v>
      </c>
      <c r="L93" s="468">
        <f t="shared" si="24"/>
        <v>0</v>
      </c>
    </row>
    <row r="94" spans="1:12" ht="13.5" thickBot="1" x14ac:dyDescent="0.25">
      <c r="A94" s="569" t="s">
        <v>55</v>
      </c>
      <c r="B94" s="570"/>
      <c r="C94" s="570"/>
      <c r="D94" s="570"/>
      <c r="E94" s="570"/>
      <c r="F94" s="570"/>
      <c r="G94" s="570"/>
      <c r="H94" s="570"/>
      <c r="I94" s="570"/>
      <c r="J94" s="571"/>
      <c r="K94" s="332">
        <f>SUM(K81:K93)</f>
        <v>0</v>
      </c>
      <c r="L94" s="332">
        <f>SUM(L81:L93)</f>
        <v>0</v>
      </c>
    </row>
    <row r="95" spans="1:12" x14ac:dyDescent="0.2">
      <c r="A95" s="566" t="s">
        <v>343</v>
      </c>
      <c r="B95" s="567"/>
      <c r="C95" s="567"/>
      <c r="D95" s="567"/>
      <c r="E95" s="567"/>
      <c r="F95" s="567"/>
      <c r="G95" s="567"/>
      <c r="H95" s="567"/>
      <c r="I95" s="567"/>
      <c r="J95" s="567"/>
      <c r="K95" s="567"/>
      <c r="L95" s="568"/>
    </row>
    <row r="96" spans="1:12" ht="41.45" customHeight="1" x14ac:dyDescent="0.2">
      <c r="A96" s="572" t="s">
        <v>456</v>
      </c>
      <c r="B96" s="805"/>
      <c r="C96" s="805"/>
      <c r="D96" s="805"/>
      <c r="E96" s="805"/>
      <c r="F96" s="805"/>
      <c r="G96" s="805"/>
      <c r="H96" s="805"/>
      <c r="I96" s="805"/>
      <c r="J96" s="805"/>
      <c r="K96" s="805"/>
      <c r="L96" s="806"/>
    </row>
    <row r="97" spans="1:12" ht="25.5" x14ac:dyDescent="0.2">
      <c r="A97" s="314">
        <v>1</v>
      </c>
      <c r="B97" s="457" t="s">
        <v>457</v>
      </c>
      <c r="C97" s="352" t="s">
        <v>51</v>
      </c>
      <c r="D97" s="333">
        <v>10</v>
      </c>
      <c r="E97" s="317"/>
      <c r="F97" s="317"/>
      <c r="G97" s="317"/>
      <c r="H97" s="456"/>
      <c r="I97" s="319">
        <v>0.08</v>
      </c>
      <c r="J97" s="320">
        <f t="shared" ref="J97" si="25">H97*(1+I97)</f>
        <v>0</v>
      </c>
      <c r="K97" s="321">
        <f t="shared" ref="K97" si="26">D97*H97</f>
        <v>0</v>
      </c>
      <c r="L97" s="322">
        <f t="shared" ref="L97" si="27">K97*(1+I97)</f>
        <v>0</v>
      </c>
    </row>
    <row r="98" spans="1:12" ht="25.5" x14ac:dyDescent="0.2">
      <c r="A98" s="314">
        <v>2</v>
      </c>
      <c r="B98" s="457" t="s">
        <v>458</v>
      </c>
      <c r="C98" s="352" t="s">
        <v>51</v>
      </c>
      <c r="D98" s="333">
        <v>10</v>
      </c>
      <c r="E98" s="317"/>
      <c r="F98" s="317"/>
      <c r="G98" s="317"/>
      <c r="H98" s="456"/>
      <c r="I98" s="319">
        <v>0.08</v>
      </c>
      <c r="J98" s="320">
        <f t="shared" ref="J98:J127" si="28">H98*(1+I98)</f>
        <v>0</v>
      </c>
      <c r="K98" s="321">
        <f t="shared" ref="K98:K127" si="29">D98*H98</f>
        <v>0</v>
      </c>
      <c r="L98" s="322">
        <f t="shared" ref="L98:L127" si="30">K98*(1+I98)</f>
        <v>0</v>
      </c>
    </row>
    <row r="99" spans="1:12" ht="25.5" x14ac:dyDescent="0.2">
      <c r="A99" s="314">
        <v>3</v>
      </c>
      <c r="B99" s="457" t="s">
        <v>459</v>
      </c>
      <c r="C99" s="352" t="s">
        <v>51</v>
      </c>
      <c r="D99" s="333">
        <v>10</v>
      </c>
      <c r="E99" s="317"/>
      <c r="F99" s="317"/>
      <c r="G99" s="317"/>
      <c r="H99" s="456"/>
      <c r="I99" s="319">
        <v>0.08</v>
      </c>
      <c r="J99" s="320">
        <f t="shared" si="28"/>
        <v>0</v>
      </c>
      <c r="K99" s="321">
        <f t="shared" si="29"/>
        <v>0</v>
      </c>
      <c r="L99" s="322">
        <f t="shared" si="30"/>
        <v>0</v>
      </c>
    </row>
    <row r="100" spans="1:12" ht="25.5" x14ac:dyDescent="0.2">
      <c r="A100" s="314">
        <v>4</v>
      </c>
      <c r="B100" s="457" t="s">
        <v>460</v>
      </c>
      <c r="C100" s="352" t="s">
        <v>51</v>
      </c>
      <c r="D100" s="333">
        <v>10</v>
      </c>
      <c r="E100" s="317"/>
      <c r="F100" s="317"/>
      <c r="G100" s="317"/>
      <c r="H100" s="456"/>
      <c r="I100" s="319">
        <v>0.08</v>
      </c>
      <c r="J100" s="322">
        <f t="shared" si="28"/>
        <v>0</v>
      </c>
      <c r="K100" s="322">
        <f t="shared" si="29"/>
        <v>0</v>
      </c>
      <c r="L100" s="322">
        <f t="shared" si="30"/>
        <v>0</v>
      </c>
    </row>
    <row r="101" spans="1:12" ht="38.25" x14ac:dyDescent="0.2">
      <c r="A101" s="314">
        <v>5</v>
      </c>
      <c r="B101" s="457" t="s">
        <v>461</v>
      </c>
      <c r="C101" s="352" t="s">
        <v>51</v>
      </c>
      <c r="D101" s="333">
        <v>10</v>
      </c>
      <c r="E101" s="317"/>
      <c r="F101" s="317"/>
      <c r="G101" s="317"/>
      <c r="H101" s="456"/>
      <c r="I101" s="319">
        <v>0.08</v>
      </c>
      <c r="J101" s="320">
        <f t="shared" si="28"/>
        <v>0</v>
      </c>
      <c r="K101" s="321">
        <f t="shared" si="29"/>
        <v>0</v>
      </c>
      <c r="L101" s="322">
        <f t="shared" si="30"/>
        <v>0</v>
      </c>
    </row>
    <row r="102" spans="1:12" ht="25.5" x14ac:dyDescent="0.2">
      <c r="A102" s="314">
        <v>6</v>
      </c>
      <c r="B102" s="461" t="s">
        <v>462</v>
      </c>
      <c r="C102" s="352" t="s">
        <v>51</v>
      </c>
      <c r="D102" s="333">
        <v>10</v>
      </c>
      <c r="E102" s="317"/>
      <c r="F102" s="317"/>
      <c r="G102" s="317"/>
      <c r="H102" s="456"/>
      <c r="I102" s="319">
        <v>0.08</v>
      </c>
      <c r="J102" s="320">
        <f t="shared" si="28"/>
        <v>0</v>
      </c>
      <c r="K102" s="321">
        <f t="shared" si="29"/>
        <v>0</v>
      </c>
      <c r="L102" s="322">
        <f t="shared" si="30"/>
        <v>0</v>
      </c>
    </row>
    <row r="103" spans="1:12" ht="39" thickBot="1" x14ac:dyDescent="0.25">
      <c r="A103" s="314">
        <v>7</v>
      </c>
      <c r="B103" s="461" t="s">
        <v>463</v>
      </c>
      <c r="C103" s="459" t="s">
        <v>51</v>
      </c>
      <c r="D103" s="333">
        <v>10</v>
      </c>
      <c r="E103" s="317"/>
      <c r="F103" s="317"/>
      <c r="G103" s="317"/>
      <c r="H103" s="456"/>
      <c r="I103" s="319">
        <v>0.08</v>
      </c>
      <c r="J103" s="320">
        <f t="shared" si="28"/>
        <v>0</v>
      </c>
      <c r="K103" s="321">
        <f t="shared" si="29"/>
        <v>0</v>
      </c>
      <c r="L103" s="322">
        <f t="shared" si="30"/>
        <v>0</v>
      </c>
    </row>
    <row r="104" spans="1:12" ht="38.25" x14ac:dyDescent="0.2">
      <c r="A104" s="314">
        <v>8</v>
      </c>
      <c r="B104" s="457" t="s">
        <v>464</v>
      </c>
      <c r="C104" s="352" t="s">
        <v>51</v>
      </c>
      <c r="D104" s="333">
        <v>10</v>
      </c>
      <c r="E104" s="317"/>
      <c r="F104" s="317"/>
      <c r="G104" s="317"/>
      <c r="H104" s="456"/>
      <c r="I104" s="319">
        <v>0.08</v>
      </c>
      <c r="J104" s="322">
        <f t="shared" si="28"/>
        <v>0</v>
      </c>
      <c r="K104" s="322">
        <f t="shared" si="29"/>
        <v>0</v>
      </c>
      <c r="L104" s="322">
        <f t="shared" si="30"/>
        <v>0</v>
      </c>
    </row>
    <row r="105" spans="1:12" ht="82.9" customHeight="1" x14ac:dyDescent="0.2">
      <c r="A105" s="314">
        <v>9</v>
      </c>
      <c r="B105" s="457" t="s">
        <v>465</v>
      </c>
      <c r="C105" s="352" t="s">
        <v>51</v>
      </c>
      <c r="D105" s="333">
        <v>10</v>
      </c>
      <c r="E105" s="317"/>
      <c r="F105" s="317"/>
      <c r="G105" s="317"/>
      <c r="H105" s="456"/>
      <c r="I105" s="319">
        <v>0.08</v>
      </c>
      <c r="J105" s="320">
        <f t="shared" si="28"/>
        <v>0</v>
      </c>
      <c r="K105" s="321">
        <f t="shared" si="29"/>
        <v>0</v>
      </c>
      <c r="L105" s="322">
        <f t="shared" si="30"/>
        <v>0</v>
      </c>
    </row>
    <row r="106" spans="1:12" ht="73.900000000000006" customHeight="1" x14ac:dyDescent="0.2">
      <c r="A106" s="462">
        <v>10</v>
      </c>
      <c r="B106" s="463" t="s">
        <v>466</v>
      </c>
      <c r="C106" s="464" t="s">
        <v>51</v>
      </c>
      <c r="D106" s="333">
        <v>10</v>
      </c>
      <c r="E106" s="465"/>
      <c r="F106" s="465"/>
      <c r="G106" s="465"/>
      <c r="H106" s="466"/>
      <c r="I106" s="319">
        <v>0.08</v>
      </c>
      <c r="J106" s="320">
        <f t="shared" si="28"/>
        <v>0</v>
      </c>
      <c r="K106" s="321">
        <f t="shared" si="29"/>
        <v>0</v>
      </c>
      <c r="L106" s="322">
        <f t="shared" si="30"/>
        <v>0</v>
      </c>
    </row>
    <row r="107" spans="1:12" ht="117" customHeight="1" x14ac:dyDescent="0.2">
      <c r="A107" s="469">
        <v>11</v>
      </c>
      <c r="B107" s="457" t="s">
        <v>467</v>
      </c>
      <c r="C107" s="352" t="s">
        <v>51</v>
      </c>
      <c r="D107" s="333">
        <v>10</v>
      </c>
      <c r="E107" s="470"/>
      <c r="F107" s="470"/>
      <c r="G107" s="470"/>
      <c r="H107" s="471"/>
      <c r="I107" s="319">
        <v>0.08</v>
      </c>
      <c r="J107" s="322">
        <f t="shared" si="28"/>
        <v>0</v>
      </c>
      <c r="K107" s="322">
        <f t="shared" si="29"/>
        <v>0</v>
      </c>
      <c r="L107" s="322">
        <f t="shared" si="30"/>
        <v>0</v>
      </c>
    </row>
    <row r="108" spans="1:12" ht="109.9" customHeight="1" x14ac:dyDescent="0.2">
      <c r="A108" s="314">
        <v>12</v>
      </c>
      <c r="B108" s="457" t="s">
        <v>468</v>
      </c>
      <c r="C108" s="352" t="s">
        <v>51</v>
      </c>
      <c r="D108" s="333">
        <v>10</v>
      </c>
      <c r="E108" s="317"/>
      <c r="F108" s="317"/>
      <c r="G108" s="317"/>
      <c r="H108" s="456"/>
      <c r="I108" s="319">
        <v>0.08</v>
      </c>
      <c r="J108" s="322">
        <f t="shared" si="28"/>
        <v>0</v>
      </c>
      <c r="K108" s="322">
        <f t="shared" si="29"/>
        <v>0</v>
      </c>
      <c r="L108" s="322">
        <f t="shared" si="30"/>
        <v>0</v>
      </c>
    </row>
    <row r="109" spans="1:12" ht="85.15" customHeight="1" x14ac:dyDescent="0.2">
      <c r="A109" s="462">
        <v>13</v>
      </c>
      <c r="B109" s="463" t="s">
        <v>469</v>
      </c>
      <c r="C109" s="464" t="s">
        <v>51</v>
      </c>
      <c r="D109" s="333">
        <v>10</v>
      </c>
      <c r="E109" s="465"/>
      <c r="F109" s="465"/>
      <c r="G109" s="465"/>
      <c r="H109" s="466"/>
      <c r="I109" s="319">
        <v>0.08</v>
      </c>
      <c r="J109" s="320">
        <f t="shared" si="28"/>
        <v>0</v>
      </c>
      <c r="K109" s="321">
        <f t="shared" si="29"/>
        <v>0</v>
      </c>
      <c r="L109" s="322">
        <f t="shared" si="30"/>
        <v>0</v>
      </c>
    </row>
    <row r="110" spans="1:12" ht="51" x14ac:dyDescent="0.2">
      <c r="A110" s="469">
        <v>14</v>
      </c>
      <c r="B110" s="457" t="s">
        <v>470</v>
      </c>
      <c r="C110" s="352" t="s">
        <v>51</v>
      </c>
      <c r="D110" s="333">
        <v>10</v>
      </c>
      <c r="E110" s="470"/>
      <c r="F110" s="470"/>
      <c r="G110" s="470"/>
      <c r="H110" s="471"/>
      <c r="I110" s="319">
        <v>0.08</v>
      </c>
      <c r="J110" s="320">
        <f t="shared" si="28"/>
        <v>0</v>
      </c>
      <c r="K110" s="321">
        <f t="shared" si="29"/>
        <v>0</v>
      </c>
      <c r="L110" s="322">
        <f t="shared" si="30"/>
        <v>0</v>
      </c>
    </row>
    <row r="111" spans="1:12" ht="38.25" x14ac:dyDescent="0.2">
      <c r="A111" s="462">
        <v>15</v>
      </c>
      <c r="B111" s="463" t="s">
        <v>471</v>
      </c>
      <c r="C111" s="464" t="s">
        <v>51</v>
      </c>
      <c r="D111" s="333">
        <v>10</v>
      </c>
      <c r="E111" s="465"/>
      <c r="F111" s="465"/>
      <c r="G111" s="465"/>
      <c r="H111" s="466"/>
      <c r="I111" s="319">
        <v>0.08</v>
      </c>
      <c r="J111" s="320">
        <f t="shared" si="28"/>
        <v>0</v>
      </c>
      <c r="K111" s="321">
        <f t="shared" si="29"/>
        <v>0</v>
      </c>
      <c r="L111" s="322">
        <f t="shared" si="30"/>
        <v>0</v>
      </c>
    </row>
    <row r="112" spans="1:12" ht="25.5" x14ac:dyDescent="0.2">
      <c r="A112" s="469">
        <v>16</v>
      </c>
      <c r="B112" s="457" t="s">
        <v>472</v>
      </c>
      <c r="C112" s="352" t="s">
        <v>51</v>
      </c>
      <c r="D112" s="333">
        <v>10</v>
      </c>
      <c r="E112" s="470"/>
      <c r="F112" s="470"/>
      <c r="G112" s="470"/>
      <c r="H112" s="471"/>
      <c r="I112" s="319">
        <v>0.08</v>
      </c>
      <c r="J112" s="320">
        <f t="shared" si="28"/>
        <v>0</v>
      </c>
      <c r="K112" s="321">
        <f t="shared" si="29"/>
        <v>0</v>
      </c>
      <c r="L112" s="322">
        <f t="shared" si="30"/>
        <v>0</v>
      </c>
    </row>
    <row r="113" spans="1:12" ht="25.5" x14ac:dyDescent="0.2">
      <c r="A113" s="469">
        <v>17</v>
      </c>
      <c r="B113" s="457" t="s">
        <v>473</v>
      </c>
      <c r="C113" s="352" t="s">
        <v>51</v>
      </c>
      <c r="D113" s="333">
        <v>10</v>
      </c>
      <c r="E113" s="470"/>
      <c r="F113" s="470"/>
      <c r="G113" s="470"/>
      <c r="H113" s="471"/>
      <c r="I113" s="319">
        <v>0.08</v>
      </c>
      <c r="J113" s="320">
        <f t="shared" si="28"/>
        <v>0</v>
      </c>
      <c r="K113" s="321">
        <f t="shared" si="29"/>
        <v>0</v>
      </c>
      <c r="L113" s="322">
        <f t="shared" si="30"/>
        <v>0</v>
      </c>
    </row>
    <row r="114" spans="1:12" ht="25.5" x14ac:dyDescent="0.2">
      <c r="A114" s="462">
        <v>18</v>
      </c>
      <c r="B114" s="463" t="s">
        <v>474</v>
      </c>
      <c r="C114" s="464" t="s">
        <v>51</v>
      </c>
      <c r="D114" s="333">
        <v>10</v>
      </c>
      <c r="E114" s="465"/>
      <c r="F114" s="465"/>
      <c r="G114" s="465"/>
      <c r="H114" s="466"/>
      <c r="I114" s="319">
        <v>0.08</v>
      </c>
      <c r="J114" s="320">
        <f t="shared" si="28"/>
        <v>0</v>
      </c>
      <c r="K114" s="321">
        <f t="shared" si="29"/>
        <v>0</v>
      </c>
      <c r="L114" s="322">
        <f t="shared" si="30"/>
        <v>0</v>
      </c>
    </row>
    <row r="115" spans="1:12" ht="39" customHeight="1" x14ac:dyDescent="0.2">
      <c r="A115" s="469">
        <v>19</v>
      </c>
      <c r="B115" s="457" t="s">
        <v>475</v>
      </c>
      <c r="C115" s="352" t="s">
        <v>51</v>
      </c>
      <c r="D115" s="333">
        <v>200</v>
      </c>
      <c r="E115" s="470"/>
      <c r="F115" s="470"/>
      <c r="G115" s="470"/>
      <c r="H115" s="471"/>
      <c r="I115" s="319">
        <v>0.08</v>
      </c>
      <c r="J115" s="320">
        <f t="shared" si="28"/>
        <v>0</v>
      </c>
      <c r="K115" s="321">
        <f t="shared" si="29"/>
        <v>0</v>
      </c>
      <c r="L115" s="322">
        <f t="shared" si="30"/>
        <v>0</v>
      </c>
    </row>
    <row r="116" spans="1:12" ht="25.5" x14ac:dyDescent="0.2">
      <c r="A116" s="469">
        <v>20</v>
      </c>
      <c r="B116" s="457" t="s">
        <v>196</v>
      </c>
      <c r="C116" s="352" t="s">
        <v>51</v>
      </c>
      <c r="D116" s="333">
        <v>200</v>
      </c>
      <c r="E116" s="470"/>
      <c r="F116" s="470"/>
      <c r="G116" s="470"/>
      <c r="H116" s="471"/>
      <c r="I116" s="319">
        <v>0.08</v>
      </c>
      <c r="J116" s="320">
        <f t="shared" si="28"/>
        <v>0</v>
      </c>
      <c r="K116" s="321">
        <f t="shared" si="29"/>
        <v>0</v>
      </c>
      <c r="L116" s="322">
        <f t="shared" si="30"/>
        <v>0</v>
      </c>
    </row>
    <row r="117" spans="1:12" ht="48.6" customHeight="1" x14ac:dyDescent="0.2">
      <c r="A117" s="469">
        <v>21</v>
      </c>
      <c r="B117" s="457" t="s">
        <v>476</v>
      </c>
      <c r="C117" s="352" t="s">
        <v>51</v>
      </c>
      <c r="D117" s="333">
        <v>150</v>
      </c>
      <c r="E117" s="470"/>
      <c r="F117" s="470"/>
      <c r="G117" s="470"/>
      <c r="H117" s="471"/>
      <c r="I117" s="319">
        <v>0.08</v>
      </c>
      <c r="J117" s="320">
        <f t="shared" si="28"/>
        <v>0</v>
      </c>
      <c r="K117" s="321">
        <f t="shared" si="29"/>
        <v>0</v>
      </c>
      <c r="L117" s="322">
        <f t="shared" si="30"/>
        <v>0</v>
      </c>
    </row>
    <row r="118" spans="1:12" ht="68.45" customHeight="1" x14ac:dyDescent="0.2">
      <c r="A118" s="469">
        <v>22</v>
      </c>
      <c r="B118" s="457" t="s">
        <v>197</v>
      </c>
      <c r="C118" s="352" t="s">
        <v>51</v>
      </c>
      <c r="D118" s="333">
        <v>200</v>
      </c>
      <c r="E118" s="470"/>
      <c r="F118" s="470"/>
      <c r="G118" s="470"/>
      <c r="H118" s="471"/>
      <c r="I118" s="319">
        <v>0.08</v>
      </c>
      <c r="J118" s="320">
        <f t="shared" si="28"/>
        <v>0</v>
      </c>
      <c r="K118" s="321">
        <f t="shared" si="29"/>
        <v>0</v>
      </c>
      <c r="L118" s="322">
        <f t="shared" si="30"/>
        <v>0</v>
      </c>
    </row>
    <row r="119" spans="1:12" ht="58.15" customHeight="1" x14ac:dyDescent="0.2">
      <c r="A119" s="469">
        <v>23</v>
      </c>
      <c r="B119" s="457" t="s">
        <v>477</v>
      </c>
      <c r="C119" s="352" t="s">
        <v>51</v>
      </c>
      <c r="D119" s="333">
        <v>150</v>
      </c>
      <c r="E119" s="470"/>
      <c r="F119" s="470"/>
      <c r="G119" s="470"/>
      <c r="H119" s="471"/>
      <c r="I119" s="319">
        <v>0.08</v>
      </c>
      <c r="J119" s="320">
        <f t="shared" si="28"/>
        <v>0</v>
      </c>
      <c r="K119" s="321">
        <f t="shared" si="29"/>
        <v>0</v>
      </c>
      <c r="L119" s="322">
        <f t="shared" si="30"/>
        <v>0</v>
      </c>
    </row>
    <row r="120" spans="1:12" ht="42.6" customHeight="1" x14ac:dyDescent="0.2">
      <c r="A120" s="469">
        <v>24</v>
      </c>
      <c r="B120" s="457" t="s">
        <v>478</v>
      </c>
      <c r="C120" s="352" t="s">
        <v>51</v>
      </c>
      <c r="D120" s="333">
        <v>200</v>
      </c>
      <c r="E120" s="470"/>
      <c r="F120" s="470"/>
      <c r="G120" s="470"/>
      <c r="H120" s="471"/>
      <c r="I120" s="319">
        <v>0.08</v>
      </c>
      <c r="J120" s="320">
        <f t="shared" si="28"/>
        <v>0</v>
      </c>
      <c r="K120" s="321">
        <f t="shared" si="29"/>
        <v>0</v>
      </c>
      <c r="L120" s="322">
        <f t="shared" si="30"/>
        <v>0</v>
      </c>
    </row>
    <row r="121" spans="1:12" ht="25.5" x14ac:dyDescent="0.2">
      <c r="A121" s="469">
        <v>25</v>
      </c>
      <c r="B121" s="350" t="s">
        <v>479</v>
      </c>
      <c r="C121" s="352" t="s">
        <v>51</v>
      </c>
      <c r="D121" s="333">
        <v>200</v>
      </c>
      <c r="E121" s="470"/>
      <c r="F121" s="470"/>
      <c r="G121" s="470"/>
      <c r="H121" s="471"/>
      <c r="I121" s="319">
        <v>0.08</v>
      </c>
      <c r="J121" s="320">
        <f t="shared" si="28"/>
        <v>0</v>
      </c>
      <c r="K121" s="321">
        <f t="shared" si="29"/>
        <v>0</v>
      </c>
      <c r="L121" s="322">
        <f t="shared" si="30"/>
        <v>0</v>
      </c>
    </row>
    <row r="122" spans="1:12" ht="25.5" x14ac:dyDescent="0.2">
      <c r="A122" s="469">
        <v>26</v>
      </c>
      <c r="B122" s="350" t="s">
        <v>480</v>
      </c>
      <c r="C122" s="352" t="s">
        <v>51</v>
      </c>
      <c r="D122" s="333">
        <v>200</v>
      </c>
      <c r="E122" s="470"/>
      <c r="F122" s="470"/>
      <c r="G122" s="470"/>
      <c r="H122" s="471"/>
      <c r="I122" s="319">
        <v>0.08</v>
      </c>
      <c r="J122" s="322">
        <f t="shared" si="28"/>
        <v>0</v>
      </c>
      <c r="K122" s="322">
        <f t="shared" si="29"/>
        <v>0</v>
      </c>
      <c r="L122" s="322">
        <f t="shared" si="30"/>
        <v>0</v>
      </c>
    </row>
    <row r="123" spans="1:12" ht="29.25" customHeight="1" x14ac:dyDescent="0.2">
      <c r="A123" s="472">
        <v>27</v>
      </c>
      <c r="B123" s="350" t="s">
        <v>199</v>
      </c>
      <c r="C123" s="473" t="s">
        <v>51</v>
      </c>
      <c r="D123" s="333">
        <v>150</v>
      </c>
      <c r="E123" s="470"/>
      <c r="F123" s="470"/>
      <c r="G123" s="470"/>
      <c r="H123" s="471"/>
      <c r="I123" s="319">
        <v>0.08</v>
      </c>
      <c r="J123" s="320">
        <f t="shared" si="28"/>
        <v>0</v>
      </c>
      <c r="K123" s="321">
        <f t="shared" si="29"/>
        <v>0</v>
      </c>
      <c r="L123" s="322">
        <f t="shared" si="30"/>
        <v>0</v>
      </c>
    </row>
    <row r="124" spans="1:12" ht="25.5" x14ac:dyDescent="0.2">
      <c r="A124" s="472">
        <v>28</v>
      </c>
      <c r="B124" s="350" t="s">
        <v>481</v>
      </c>
      <c r="C124" s="473" t="s">
        <v>51</v>
      </c>
      <c r="D124" s="333">
        <v>2</v>
      </c>
      <c r="E124" s="470"/>
      <c r="F124" s="470"/>
      <c r="G124" s="470"/>
      <c r="H124" s="471"/>
      <c r="I124" s="319">
        <v>0.08</v>
      </c>
      <c r="J124" s="320">
        <f t="shared" si="28"/>
        <v>0</v>
      </c>
      <c r="K124" s="321">
        <f t="shared" si="29"/>
        <v>0</v>
      </c>
      <c r="L124" s="322">
        <f t="shared" si="30"/>
        <v>0</v>
      </c>
    </row>
    <row r="125" spans="1:12" x14ac:dyDescent="0.2">
      <c r="A125" s="472">
        <v>29</v>
      </c>
      <c r="B125" s="347" t="s">
        <v>182</v>
      </c>
      <c r="C125" s="473" t="s">
        <v>530</v>
      </c>
      <c r="D125" s="333">
        <v>2</v>
      </c>
      <c r="E125" s="470"/>
      <c r="F125" s="470"/>
      <c r="G125" s="470"/>
      <c r="H125" s="471"/>
      <c r="I125" s="319">
        <v>0.08</v>
      </c>
      <c r="J125" s="320">
        <f t="shared" si="28"/>
        <v>0</v>
      </c>
      <c r="K125" s="321">
        <f t="shared" si="29"/>
        <v>0</v>
      </c>
      <c r="L125" s="322">
        <f t="shared" si="30"/>
        <v>0</v>
      </c>
    </row>
    <row r="126" spans="1:12" ht="25.5" x14ac:dyDescent="0.2">
      <c r="A126" s="472">
        <v>30</v>
      </c>
      <c r="B126" s="350" t="s">
        <v>482</v>
      </c>
      <c r="C126" s="473" t="s">
        <v>51</v>
      </c>
      <c r="D126" s="333">
        <v>2</v>
      </c>
      <c r="E126" s="470"/>
      <c r="F126" s="470"/>
      <c r="G126" s="470"/>
      <c r="H126" s="471"/>
      <c r="I126" s="319">
        <v>0.08</v>
      </c>
      <c r="J126" s="320">
        <f t="shared" si="28"/>
        <v>0</v>
      </c>
      <c r="K126" s="321">
        <f t="shared" si="29"/>
        <v>0</v>
      </c>
      <c r="L126" s="322">
        <f t="shared" si="30"/>
        <v>0</v>
      </c>
    </row>
    <row r="127" spans="1:12" x14ac:dyDescent="0.2">
      <c r="A127" s="472">
        <v>31</v>
      </c>
      <c r="B127" s="347" t="s">
        <v>483</v>
      </c>
      <c r="C127" s="473" t="s">
        <v>530</v>
      </c>
      <c r="D127" s="333">
        <v>2</v>
      </c>
      <c r="E127" s="470"/>
      <c r="F127" s="470"/>
      <c r="G127" s="470"/>
      <c r="H127" s="471"/>
      <c r="I127" s="319">
        <v>0.08</v>
      </c>
      <c r="J127" s="320">
        <f t="shared" si="28"/>
        <v>0</v>
      </c>
      <c r="K127" s="321">
        <f t="shared" si="29"/>
        <v>0</v>
      </c>
      <c r="L127" s="322">
        <f t="shared" si="30"/>
        <v>0</v>
      </c>
    </row>
    <row r="128" spans="1:12" s="479" customFormat="1" x14ac:dyDescent="0.2">
      <c r="A128" s="474"/>
      <c r="B128" s="475" t="s">
        <v>484</v>
      </c>
      <c r="C128" s="475"/>
      <c r="D128" s="475"/>
      <c r="E128" s="476"/>
      <c r="F128" s="476"/>
      <c r="G128" s="476"/>
      <c r="H128" s="477"/>
      <c r="I128" s="478"/>
      <c r="J128" s="310"/>
      <c r="K128" s="310">
        <f>SUM(K97:K127)</f>
        <v>0</v>
      </c>
      <c r="L128" s="310">
        <f>SUM(L97:L127)</f>
        <v>0</v>
      </c>
    </row>
    <row r="129" spans="1:12" ht="14.45" customHeight="1" x14ac:dyDescent="0.2">
      <c r="A129" s="565" t="s">
        <v>698</v>
      </c>
      <c r="B129" s="565"/>
      <c r="C129" s="565"/>
      <c r="D129" s="565"/>
      <c r="E129" s="565"/>
      <c r="F129" s="565"/>
      <c r="G129" s="565"/>
      <c r="H129" s="565"/>
      <c r="I129" s="565"/>
      <c r="J129" s="565"/>
      <c r="K129" s="565"/>
      <c r="L129" s="565"/>
    </row>
    <row r="130" spans="1:12" ht="39" customHeight="1" x14ac:dyDescent="0.2">
      <c r="A130" s="480"/>
      <c r="B130" s="802" t="s">
        <v>485</v>
      </c>
      <c r="C130" s="803"/>
      <c r="D130" s="803"/>
      <c r="E130" s="803"/>
      <c r="F130" s="803"/>
      <c r="G130" s="803"/>
      <c r="H130" s="803"/>
      <c r="I130" s="803"/>
      <c r="J130" s="803"/>
      <c r="K130" s="803"/>
      <c r="L130" s="804"/>
    </row>
    <row r="131" spans="1:12" ht="59.25" customHeight="1" x14ac:dyDescent="0.2">
      <c r="A131" s="472">
        <v>1</v>
      </c>
      <c r="B131" s="481" t="s">
        <v>486</v>
      </c>
      <c r="C131" s="333" t="s">
        <v>51</v>
      </c>
      <c r="D131" s="333">
        <v>10</v>
      </c>
      <c r="E131" s="470"/>
      <c r="F131" s="470"/>
      <c r="G131" s="470"/>
      <c r="H131" s="471"/>
      <c r="I131" s="331">
        <v>0.08</v>
      </c>
      <c r="J131" s="467">
        <f>H131*(1+I131)</f>
        <v>0</v>
      </c>
      <c r="K131" s="467">
        <f t="shared" ref="K131" si="31">D131*H131</f>
        <v>0</v>
      </c>
      <c r="L131" s="468">
        <f>K131*(1+I131)</f>
        <v>0</v>
      </c>
    </row>
    <row r="132" spans="1:12" ht="38.25" x14ac:dyDescent="0.2">
      <c r="A132" s="472">
        <v>2</v>
      </c>
      <c r="B132" s="481" t="s">
        <v>487</v>
      </c>
      <c r="C132" s="333" t="s">
        <v>51</v>
      </c>
      <c r="D132" s="333">
        <v>10</v>
      </c>
      <c r="E132" s="470"/>
      <c r="F132" s="470"/>
      <c r="G132" s="470"/>
      <c r="H132" s="471"/>
      <c r="I132" s="331">
        <v>0.08</v>
      </c>
      <c r="J132" s="467">
        <f t="shared" ref="J132:J164" si="32">H132*(1+I132)</f>
        <v>0</v>
      </c>
      <c r="K132" s="467">
        <f t="shared" ref="K132:K164" si="33">D132*H132</f>
        <v>0</v>
      </c>
      <c r="L132" s="468">
        <f>K132*(1+I132)</f>
        <v>0</v>
      </c>
    </row>
    <row r="133" spans="1:12" ht="38.25" x14ac:dyDescent="0.2">
      <c r="A133" s="472">
        <v>3</v>
      </c>
      <c r="B133" s="481" t="s">
        <v>488</v>
      </c>
      <c r="C133" s="333" t="s">
        <v>51</v>
      </c>
      <c r="D133" s="333">
        <v>10</v>
      </c>
      <c r="E133" s="470"/>
      <c r="F133" s="470"/>
      <c r="G133" s="470"/>
      <c r="H133" s="471"/>
      <c r="I133" s="331">
        <v>0.08</v>
      </c>
      <c r="J133" s="467">
        <f t="shared" si="32"/>
        <v>0</v>
      </c>
      <c r="K133" s="467">
        <f t="shared" si="33"/>
        <v>0</v>
      </c>
      <c r="L133" s="468">
        <f t="shared" ref="L133:L164" si="34">K133*(1+I133)</f>
        <v>0</v>
      </c>
    </row>
    <row r="134" spans="1:12" ht="38.25" x14ac:dyDescent="0.2">
      <c r="A134" s="472">
        <v>4</v>
      </c>
      <c r="B134" s="481" t="s">
        <v>489</v>
      </c>
      <c r="C134" s="333" t="s">
        <v>51</v>
      </c>
      <c r="D134" s="333">
        <v>10</v>
      </c>
      <c r="E134" s="470"/>
      <c r="F134" s="470"/>
      <c r="G134" s="470"/>
      <c r="H134" s="471"/>
      <c r="I134" s="331">
        <v>0.08</v>
      </c>
      <c r="J134" s="467">
        <f t="shared" si="32"/>
        <v>0</v>
      </c>
      <c r="K134" s="467">
        <f t="shared" si="33"/>
        <v>0</v>
      </c>
      <c r="L134" s="468">
        <f t="shared" si="34"/>
        <v>0</v>
      </c>
    </row>
    <row r="135" spans="1:12" ht="38.25" x14ac:dyDescent="0.2">
      <c r="A135" s="472">
        <v>5</v>
      </c>
      <c r="B135" s="481" t="s">
        <v>490</v>
      </c>
      <c r="C135" s="333" t="s">
        <v>51</v>
      </c>
      <c r="D135" s="333">
        <v>10</v>
      </c>
      <c r="E135" s="470"/>
      <c r="F135" s="470"/>
      <c r="G135" s="470"/>
      <c r="H135" s="471"/>
      <c r="I135" s="331">
        <v>0.08</v>
      </c>
      <c r="J135" s="322">
        <f t="shared" si="32"/>
        <v>0</v>
      </c>
      <c r="K135" s="322">
        <f t="shared" si="33"/>
        <v>0</v>
      </c>
      <c r="L135" s="322">
        <f t="shared" si="34"/>
        <v>0</v>
      </c>
    </row>
    <row r="136" spans="1:12" ht="25.5" x14ac:dyDescent="0.2">
      <c r="A136" s="472">
        <v>6</v>
      </c>
      <c r="B136" s="481" t="s">
        <v>491</v>
      </c>
      <c r="C136" s="333" t="s">
        <v>51</v>
      </c>
      <c r="D136" s="333">
        <v>10</v>
      </c>
      <c r="E136" s="470"/>
      <c r="F136" s="470"/>
      <c r="G136" s="470"/>
      <c r="H136" s="471"/>
      <c r="I136" s="331">
        <v>0.08</v>
      </c>
      <c r="J136" s="467">
        <f t="shared" si="32"/>
        <v>0</v>
      </c>
      <c r="K136" s="467">
        <f t="shared" si="33"/>
        <v>0</v>
      </c>
      <c r="L136" s="468">
        <f t="shared" si="34"/>
        <v>0</v>
      </c>
    </row>
    <row r="137" spans="1:12" ht="25.5" x14ac:dyDescent="0.2">
      <c r="A137" s="472">
        <v>7</v>
      </c>
      <c r="B137" s="481" t="s">
        <v>492</v>
      </c>
      <c r="C137" s="333" t="s">
        <v>51</v>
      </c>
      <c r="D137" s="333">
        <v>10</v>
      </c>
      <c r="E137" s="470"/>
      <c r="F137" s="470"/>
      <c r="G137" s="470"/>
      <c r="H137" s="471"/>
      <c r="I137" s="331">
        <v>0.08</v>
      </c>
      <c r="J137" s="467">
        <f t="shared" si="32"/>
        <v>0</v>
      </c>
      <c r="K137" s="467">
        <f t="shared" si="33"/>
        <v>0</v>
      </c>
      <c r="L137" s="468">
        <f t="shared" si="34"/>
        <v>0</v>
      </c>
    </row>
    <row r="138" spans="1:12" ht="38.25" x14ac:dyDescent="0.2">
      <c r="A138" s="472">
        <v>8</v>
      </c>
      <c r="B138" s="481" t="s">
        <v>493</v>
      </c>
      <c r="C138" s="333" t="s">
        <v>51</v>
      </c>
      <c r="D138" s="333">
        <v>10</v>
      </c>
      <c r="E138" s="470"/>
      <c r="F138" s="470"/>
      <c r="G138" s="470"/>
      <c r="H138" s="471"/>
      <c r="I138" s="331">
        <v>0.08</v>
      </c>
      <c r="J138" s="322">
        <f t="shared" si="32"/>
        <v>0</v>
      </c>
      <c r="K138" s="322">
        <f t="shared" si="33"/>
        <v>0</v>
      </c>
      <c r="L138" s="322">
        <f t="shared" si="34"/>
        <v>0</v>
      </c>
    </row>
    <row r="139" spans="1:12" ht="38.25" x14ac:dyDescent="0.2">
      <c r="A139" s="472">
        <v>9</v>
      </c>
      <c r="B139" s="481" t="s">
        <v>494</v>
      </c>
      <c r="C139" s="333" t="s">
        <v>51</v>
      </c>
      <c r="D139" s="333">
        <v>10</v>
      </c>
      <c r="E139" s="470"/>
      <c r="F139" s="470"/>
      <c r="G139" s="470"/>
      <c r="H139" s="471"/>
      <c r="I139" s="331">
        <v>0.08</v>
      </c>
      <c r="J139" s="467">
        <f t="shared" si="32"/>
        <v>0</v>
      </c>
      <c r="K139" s="467">
        <f t="shared" si="33"/>
        <v>0</v>
      </c>
      <c r="L139" s="468">
        <f t="shared" si="34"/>
        <v>0</v>
      </c>
    </row>
    <row r="140" spans="1:12" ht="51" x14ac:dyDescent="0.2">
      <c r="A140" s="472">
        <v>10</v>
      </c>
      <c r="B140" s="481" t="s">
        <v>495</v>
      </c>
      <c r="C140" s="333" t="s">
        <v>51</v>
      </c>
      <c r="D140" s="333">
        <v>10</v>
      </c>
      <c r="E140" s="470"/>
      <c r="F140" s="470"/>
      <c r="G140" s="470"/>
      <c r="H140" s="471"/>
      <c r="I140" s="331">
        <v>0.08</v>
      </c>
      <c r="J140" s="467">
        <f t="shared" si="32"/>
        <v>0</v>
      </c>
      <c r="K140" s="467">
        <f t="shared" si="33"/>
        <v>0</v>
      </c>
      <c r="L140" s="468">
        <f t="shared" si="34"/>
        <v>0</v>
      </c>
    </row>
    <row r="141" spans="1:12" ht="51" x14ac:dyDescent="0.2">
      <c r="A141" s="472">
        <v>11</v>
      </c>
      <c r="B141" s="481" t="s">
        <v>496</v>
      </c>
      <c r="C141" s="333" t="s">
        <v>51</v>
      </c>
      <c r="D141" s="333">
        <v>10</v>
      </c>
      <c r="E141" s="470"/>
      <c r="F141" s="470"/>
      <c r="G141" s="470"/>
      <c r="H141" s="471"/>
      <c r="I141" s="331">
        <v>0.08</v>
      </c>
      <c r="J141" s="467">
        <f t="shared" si="32"/>
        <v>0</v>
      </c>
      <c r="K141" s="467">
        <f t="shared" si="33"/>
        <v>0</v>
      </c>
      <c r="L141" s="468">
        <f t="shared" si="34"/>
        <v>0</v>
      </c>
    </row>
    <row r="142" spans="1:12" ht="38.25" x14ac:dyDescent="0.2">
      <c r="A142" s="472">
        <v>12</v>
      </c>
      <c r="B142" s="481" t="s">
        <v>730</v>
      </c>
      <c r="C142" s="333" t="s">
        <v>51</v>
      </c>
      <c r="D142" s="333">
        <v>10</v>
      </c>
      <c r="E142" s="470"/>
      <c r="F142" s="470"/>
      <c r="G142" s="470"/>
      <c r="H142" s="471"/>
      <c r="I142" s="331">
        <v>0.08</v>
      </c>
      <c r="J142" s="467">
        <f t="shared" si="32"/>
        <v>0</v>
      </c>
      <c r="K142" s="467">
        <f t="shared" si="33"/>
        <v>0</v>
      </c>
      <c r="L142" s="468">
        <f t="shared" si="34"/>
        <v>0</v>
      </c>
    </row>
    <row r="143" spans="1:12" ht="38.25" x14ac:dyDescent="0.2">
      <c r="A143" s="472">
        <v>13</v>
      </c>
      <c r="B143" s="481" t="s">
        <v>731</v>
      </c>
      <c r="C143" s="333" t="s">
        <v>51</v>
      </c>
      <c r="D143" s="333">
        <v>10</v>
      </c>
      <c r="E143" s="470"/>
      <c r="F143" s="470"/>
      <c r="G143" s="470"/>
      <c r="H143" s="471"/>
      <c r="I143" s="331">
        <v>0.08</v>
      </c>
      <c r="J143" s="467">
        <f t="shared" si="32"/>
        <v>0</v>
      </c>
      <c r="K143" s="467">
        <f t="shared" si="33"/>
        <v>0</v>
      </c>
      <c r="L143" s="468">
        <f t="shared" si="34"/>
        <v>0</v>
      </c>
    </row>
    <row r="144" spans="1:12" ht="66.75" customHeight="1" x14ac:dyDescent="0.2">
      <c r="A144" s="472">
        <v>14</v>
      </c>
      <c r="B144" s="481" t="s">
        <v>497</v>
      </c>
      <c r="C144" s="333" t="s">
        <v>51</v>
      </c>
      <c r="D144" s="333">
        <v>10</v>
      </c>
      <c r="E144" s="470"/>
      <c r="F144" s="470"/>
      <c r="G144" s="470"/>
      <c r="H144" s="471"/>
      <c r="I144" s="331">
        <v>0.08</v>
      </c>
      <c r="J144" s="467">
        <f t="shared" si="32"/>
        <v>0</v>
      </c>
      <c r="K144" s="467">
        <f t="shared" si="33"/>
        <v>0</v>
      </c>
      <c r="L144" s="468">
        <f t="shared" si="34"/>
        <v>0</v>
      </c>
    </row>
    <row r="145" spans="1:12" ht="38.25" x14ac:dyDescent="0.2">
      <c r="A145" s="472">
        <v>15</v>
      </c>
      <c r="B145" s="347" t="s">
        <v>498</v>
      </c>
      <c r="C145" s="333" t="s">
        <v>51</v>
      </c>
      <c r="D145" s="333">
        <v>10</v>
      </c>
      <c r="E145" s="470"/>
      <c r="F145" s="470"/>
      <c r="G145" s="470"/>
      <c r="H145" s="471"/>
      <c r="I145" s="331">
        <v>0.08</v>
      </c>
      <c r="J145" s="467">
        <f t="shared" si="32"/>
        <v>0</v>
      </c>
      <c r="K145" s="467">
        <f t="shared" si="33"/>
        <v>0</v>
      </c>
      <c r="L145" s="468">
        <f t="shared" si="34"/>
        <v>0</v>
      </c>
    </row>
    <row r="146" spans="1:12" ht="38.25" x14ac:dyDescent="0.2">
      <c r="A146" s="472">
        <v>16</v>
      </c>
      <c r="B146" s="347" t="s">
        <v>499</v>
      </c>
      <c r="C146" s="333" t="s">
        <v>51</v>
      </c>
      <c r="D146" s="333">
        <v>10</v>
      </c>
      <c r="E146" s="470"/>
      <c r="F146" s="470"/>
      <c r="G146" s="470"/>
      <c r="H146" s="471"/>
      <c r="I146" s="331">
        <v>0.08</v>
      </c>
      <c r="J146" s="467">
        <f t="shared" si="32"/>
        <v>0</v>
      </c>
      <c r="K146" s="467">
        <f t="shared" si="33"/>
        <v>0</v>
      </c>
      <c r="L146" s="468">
        <f t="shared" si="34"/>
        <v>0</v>
      </c>
    </row>
    <row r="147" spans="1:12" ht="51" x14ac:dyDescent="0.2">
      <c r="A147" s="472">
        <v>17</v>
      </c>
      <c r="B147" s="347" t="s">
        <v>500</v>
      </c>
      <c r="C147" s="333" t="s">
        <v>51</v>
      </c>
      <c r="D147" s="333">
        <v>10</v>
      </c>
      <c r="E147" s="470"/>
      <c r="F147" s="470"/>
      <c r="G147" s="470"/>
      <c r="H147" s="471"/>
      <c r="I147" s="331">
        <v>0.08</v>
      </c>
      <c r="J147" s="467">
        <f t="shared" si="32"/>
        <v>0</v>
      </c>
      <c r="K147" s="467">
        <f t="shared" si="33"/>
        <v>0</v>
      </c>
      <c r="L147" s="468">
        <f t="shared" si="34"/>
        <v>0</v>
      </c>
    </row>
    <row r="148" spans="1:12" ht="51" x14ac:dyDescent="0.2">
      <c r="A148" s="472">
        <v>18</v>
      </c>
      <c r="B148" s="347" t="s">
        <v>501</v>
      </c>
      <c r="C148" s="333" t="s">
        <v>51</v>
      </c>
      <c r="D148" s="333">
        <v>10</v>
      </c>
      <c r="E148" s="470"/>
      <c r="F148" s="470"/>
      <c r="G148" s="470"/>
      <c r="H148" s="471"/>
      <c r="I148" s="331">
        <v>0.08</v>
      </c>
      <c r="J148" s="322">
        <f t="shared" si="32"/>
        <v>0</v>
      </c>
      <c r="K148" s="322">
        <f t="shared" si="33"/>
        <v>0</v>
      </c>
      <c r="L148" s="322">
        <f t="shared" si="34"/>
        <v>0</v>
      </c>
    </row>
    <row r="149" spans="1:12" ht="38.25" x14ac:dyDescent="0.2">
      <c r="A149" s="472">
        <v>19</v>
      </c>
      <c r="B149" s="347" t="s">
        <v>502</v>
      </c>
      <c r="C149" s="333" t="s">
        <v>51</v>
      </c>
      <c r="D149" s="333">
        <v>10</v>
      </c>
      <c r="E149" s="470"/>
      <c r="F149" s="470"/>
      <c r="G149" s="470"/>
      <c r="H149" s="471"/>
      <c r="I149" s="331">
        <v>0.08</v>
      </c>
      <c r="J149" s="467">
        <f t="shared" si="32"/>
        <v>0</v>
      </c>
      <c r="K149" s="467">
        <f t="shared" si="33"/>
        <v>0</v>
      </c>
      <c r="L149" s="468">
        <f t="shared" si="34"/>
        <v>0</v>
      </c>
    </row>
    <row r="150" spans="1:12" ht="56.25" customHeight="1" x14ac:dyDescent="0.2">
      <c r="A150" s="472">
        <v>20</v>
      </c>
      <c r="B150" s="347" t="s">
        <v>732</v>
      </c>
      <c r="C150" s="333" t="s">
        <v>51</v>
      </c>
      <c r="D150" s="333">
        <v>10</v>
      </c>
      <c r="E150" s="470"/>
      <c r="F150" s="470"/>
      <c r="G150" s="470"/>
      <c r="H150" s="471"/>
      <c r="I150" s="331">
        <v>0.08</v>
      </c>
      <c r="J150" s="467">
        <f t="shared" si="32"/>
        <v>0</v>
      </c>
      <c r="K150" s="467">
        <f t="shared" si="33"/>
        <v>0</v>
      </c>
      <c r="L150" s="468">
        <f t="shared" si="34"/>
        <v>0</v>
      </c>
    </row>
    <row r="151" spans="1:12" ht="38.25" x14ac:dyDescent="0.2">
      <c r="A151" s="472">
        <v>21</v>
      </c>
      <c r="B151" s="347" t="s">
        <v>733</v>
      </c>
      <c r="C151" s="333" t="s">
        <v>51</v>
      </c>
      <c r="D151" s="333">
        <v>10</v>
      </c>
      <c r="E151" s="470"/>
      <c r="F151" s="470"/>
      <c r="G151" s="470"/>
      <c r="H151" s="471"/>
      <c r="I151" s="331">
        <v>0.08</v>
      </c>
      <c r="J151" s="322">
        <f t="shared" si="32"/>
        <v>0</v>
      </c>
      <c r="K151" s="322">
        <f t="shared" si="33"/>
        <v>0</v>
      </c>
      <c r="L151" s="322">
        <f t="shared" si="34"/>
        <v>0</v>
      </c>
    </row>
    <row r="152" spans="1:12" ht="51" x14ac:dyDescent="0.2">
      <c r="A152" s="472">
        <v>22</v>
      </c>
      <c r="B152" s="347" t="s">
        <v>734</v>
      </c>
      <c r="C152" s="333" t="s">
        <v>51</v>
      </c>
      <c r="D152" s="333">
        <v>10</v>
      </c>
      <c r="E152" s="470"/>
      <c r="F152" s="470"/>
      <c r="G152" s="470"/>
      <c r="H152" s="471"/>
      <c r="I152" s="331">
        <v>0.08</v>
      </c>
      <c r="J152" s="467">
        <f t="shared" si="32"/>
        <v>0</v>
      </c>
      <c r="K152" s="467">
        <f>D152*H152</f>
        <v>0</v>
      </c>
      <c r="L152" s="468">
        <f t="shared" si="34"/>
        <v>0</v>
      </c>
    </row>
    <row r="153" spans="1:12" ht="38.25" x14ac:dyDescent="0.2">
      <c r="A153" s="472">
        <v>23</v>
      </c>
      <c r="B153" s="347" t="s">
        <v>735</v>
      </c>
      <c r="C153" s="333" t="s">
        <v>51</v>
      </c>
      <c r="D153" s="333">
        <v>10</v>
      </c>
      <c r="E153" s="470"/>
      <c r="F153" s="470"/>
      <c r="G153" s="470"/>
      <c r="H153" s="471"/>
      <c r="I153" s="331">
        <v>0.08</v>
      </c>
      <c r="J153" s="467">
        <f t="shared" si="32"/>
        <v>0</v>
      </c>
      <c r="K153" s="467">
        <f t="shared" si="33"/>
        <v>0</v>
      </c>
      <c r="L153" s="468">
        <f t="shared" si="34"/>
        <v>0</v>
      </c>
    </row>
    <row r="154" spans="1:12" ht="38.25" x14ac:dyDescent="0.2">
      <c r="A154" s="472">
        <v>24</v>
      </c>
      <c r="B154" s="347" t="s">
        <v>736</v>
      </c>
      <c r="C154" s="333" t="s">
        <v>51</v>
      </c>
      <c r="D154" s="333">
        <v>10</v>
      </c>
      <c r="E154" s="470"/>
      <c r="F154" s="470"/>
      <c r="G154" s="470"/>
      <c r="H154" s="471"/>
      <c r="I154" s="331">
        <v>0.08</v>
      </c>
      <c r="J154" s="467">
        <f t="shared" si="32"/>
        <v>0</v>
      </c>
      <c r="K154" s="467">
        <f t="shared" si="33"/>
        <v>0</v>
      </c>
      <c r="L154" s="468">
        <f t="shared" si="34"/>
        <v>0</v>
      </c>
    </row>
    <row r="155" spans="1:12" ht="25.5" x14ac:dyDescent="0.2">
      <c r="A155" s="472">
        <v>25</v>
      </c>
      <c r="B155" s="350" t="s">
        <v>196</v>
      </c>
      <c r="C155" s="333" t="s">
        <v>51</v>
      </c>
      <c r="D155" s="333">
        <v>200</v>
      </c>
      <c r="E155" s="470"/>
      <c r="F155" s="470"/>
      <c r="G155" s="470"/>
      <c r="H155" s="471"/>
      <c r="I155" s="331">
        <v>0.08</v>
      </c>
      <c r="J155" s="467">
        <f t="shared" si="32"/>
        <v>0</v>
      </c>
      <c r="K155" s="467">
        <f t="shared" si="33"/>
        <v>0</v>
      </c>
      <c r="L155" s="468">
        <f t="shared" si="34"/>
        <v>0</v>
      </c>
    </row>
    <row r="156" spans="1:12" ht="25.5" x14ac:dyDescent="0.2">
      <c r="A156" s="472">
        <v>26</v>
      </c>
      <c r="B156" s="350" t="s">
        <v>476</v>
      </c>
      <c r="C156" s="333" t="s">
        <v>51</v>
      </c>
      <c r="D156" s="333">
        <v>150</v>
      </c>
      <c r="E156" s="470"/>
      <c r="F156" s="470"/>
      <c r="G156" s="470"/>
      <c r="H156" s="471"/>
      <c r="I156" s="331">
        <v>0.08</v>
      </c>
      <c r="J156" s="467">
        <f t="shared" si="32"/>
        <v>0</v>
      </c>
      <c r="K156" s="467">
        <f t="shared" si="33"/>
        <v>0</v>
      </c>
      <c r="L156" s="468">
        <f t="shared" si="34"/>
        <v>0</v>
      </c>
    </row>
    <row r="157" spans="1:12" ht="45.75" customHeight="1" x14ac:dyDescent="0.2">
      <c r="A157" s="472">
        <v>27</v>
      </c>
      <c r="B157" s="350" t="s">
        <v>197</v>
      </c>
      <c r="C157" s="333" t="s">
        <v>51</v>
      </c>
      <c r="D157" s="333">
        <v>200</v>
      </c>
      <c r="E157" s="470"/>
      <c r="F157" s="470"/>
      <c r="G157" s="470"/>
      <c r="H157" s="471"/>
      <c r="I157" s="331">
        <v>0.08</v>
      </c>
      <c r="J157" s="467">
        <f t="shared" si="32"/>
        <v>0</v>
      </c>
      <c r="K157" s="467">
        <f t="shared" si="33"/>
        <v>0</v>
      </c>
      <c r="L157" s="468">
        <f t="shared" si="34"/>
        <v>0</v>
      </c>
    </row>
    <row r="158" spans="1:12" ht="25.5" x14ac:dyDescent="0.2">
      <c r="A158" s="472">
        <v>28</v>
      </c>
      <c r="B158" s="350" t="s">
        <v>477</v>
      </c>
      <c r="C158" s="333" t="s">
        <v>51</v>
      </c>
      <c r="D158" s="333">
        <v>150</v>
      </c>
      <c r="E158" s="470"/>
      <c r="F158" s="470"/>
      <c r="G158" s="470"/>
      <c r="H158" s="471"/>
      <c r="I158" s="331">
        <v>0.08</v>
      </c>
      <c r="J158" s="467">
        <f t="shared" si="32"/>
        <v>0</v>
      </c>
      <c r="K158" s="467">
        <f t="shared" si="33"/>
        <v>0</v>
      </c>
      <c r="L158" s="468">
        <f t="shared" si="34"/>
        <v>0</v>
      </c>
    </row>
    <row r="159" spans="1:12" ht="25.5" x14ac:dyDescent="0.2">
      <c r="A159" s="472">
        <v>29</v>
      </c>
      <c r="B159" s="350" t="s">
        <v>478</v>
      </c>
      <c r="C159" s="333" t="s">
        <v>51</v>
      </c>
      <c r="D159" s="333">
        <v>200</v>
      </c>
      <c r="E159" s="470"/>
      <c r="F159" s="470"/>
      <c r="G159" s="470"/>
      <c r="H159" s="471"/>
      <c r="I159" s="331">
        <v>0.08</v>
      </c>
      <c r="J159" s="467">
        <f t="shared" si="32"/>
        <v>0</v>
      </c>
      <c r="K159" s="467">
        <f t="shared" si="33"/>
        <v>0</v>
      </c>
      <c r="L159" s="468">
        <f t="shared" si="34"/>
        <v>0</v>
      </c>
    </row>
    <row r="160" spans="1:12" ht="25.5" x14ac:dyDescent="0.2">
      <c r="A160" s="472">
        <v>30</v>
      </c>
      <c r="B160" s="350" t="s">
        <v>479</v>
      </c>
      <c r="C160" s="333" t="s">
        <v>51</v>
      </c>
      <c r="D160" s="333">
        <v>150</v>
      </c>
      <c r="E160" s="470"/>
      <c r="F160" s="470"/>
      <c r="G160" s="470"/>
      <c r="H160" s="471"/>
      <c r="I160" s="331">
        <v>0.08</v>
      </c>
      <c r="J160" s="467">
        <f t="shared" si="32"/>
        <v>0</v>
      </c>
      <c r="K160" s="467">
        <f t="shared" si="33"/>
        <v>0</v>
      </c>
      <c r="L160" s="468">
        <f t="shared" si="34"/>
        <v>0</v>
      </c>
    </row>
    <row r="161" spans="1:12" x14ac:dyDescent="0.2">
      <c r="A161" s="472">
        <v>31</v>
      </c>
      <c r="B161" s="350" t="s">
        <v>503</v>
      </c>
      <c r="C161" s="333" t="s">
        <v>51</v>
      </c>
      <c r="D161" s="333">
        <v>150</v>
      </c>
      <c r="E161" s="470"/>
      <c r="F161" s="470"/>
      <c r="G161" s="470"/>
      <c r="H161" s="471"/>
      <c r="I161" s="331">
        <v>0.08</v>
      </c>
      <c r="J161" s="467">
        <f t="shared" si="32"/>
        <v>0</v>
      </c>
      <c r="K161" s="467">
        <f t="shared" si="33"/>
        <v>0</v>
      </c>
      <c r="L161" s="468">
        <f t="shared" si="34"/>
        <v>0</v>
      </c>
    </row>
    <row r="162" spans="1:12" x14ac:dyDescent="0.2">
      <c r="A162" s="472">
        <v>32</v>
      </c>
      <c r="B162" s="350" t="s">
        <v>504</v>
      </c>
      <c r="C162" s="333" t="s">
        <v>51</v>
      </c>
      <c r="D162" s="333">
        <v>150</v>
      </c>
      <c r="E162" s="470"/>
      <c r="F162" s="470"/>
      <c r="G162" s="470"/>
      <c r="H162" s="471"/>
      <c r="I162" s="331">
        <v>0.08</v>
      </c>
      <c r="J162" s="467">
        <f t="shared" si="32"/>
        <v>0</v>
      </c>
      <c r="K162" s="467">
        <f t="shared" si="33"/>
        <v>0</v>
      </c>
      <c r="L162" s="468">
        <f t="shared" si="34"/>
        <v>0</v>
      </c>
    </row>
    <row r="163" spans="1:12" ht="25.5" x14ac:dyDescent="0.2">
      <c r="A163" s="472">
        <v>33</v>
      </c>
      <c r="B163" s="350" t="s">
        <v>505</v>
      </c>
      <c r="C163" s="333" t="s">
        <v>51</v>
      </c>
      <c r="D163" s="333">
        <v>2</v>
      </c>
      <c r="E163" s="470"/>
      <c r="F163" s="470"/>
      <c r="G163" s="470"/>
      <c r="H163" s="471"/>
      <c r="I163" s="331">
        <v>0.08</v>
      </c>
      <c r="J163" s="467">
        <f t="shared" si="32"/>
        <v>0</v>
      </c>
      <c r="K163" s="467">
        <f t="shared" si="33"/>
        <v>0</v>
      </c>
      <c r="L163" s="468">
        <f t="shared" si="34"/>
        <v>0</v>
      </c>
    </row>
    <row r="164" spans="1:12" x14ac:dyDescent="0.2">
      <c r="A164" s="472">
        <v>34</v>
      </c>
      <c r="B164" s="347" t="s">
        <v>182</v>
      </c>
      <c r="C164" s="333" t="s">
        <v>530</v>
      </c>
      <c r="D164" s="333">
        <v>2</v>
      </c>
      <c r="E164" s="470"/>
      <c r="F164" s="470"/>
      <c r="G164" s="470"/>
      <c r="H164" s="471"/>
      <c r="I164" s="331">
        <v>0.08</v>
      </c>
      <c r="J164" s="467">
        <f t="shared" si="32"/>
        <v>0</v>
      </c>
      <c r="K164" s="467">
        <f t="shared" si="33"/>
        <v>0</v>
      </c>
      <c r="L164" s="468">
        <f t="shared" si="34"/>
        <v>0</v>
      </c>
    </row>
    <row r="165" spans="1:12" ht="21" customHeight="1" x14ac:dyDescent="0.2">
      <c r="A165" s="472"/>
      <c r="B165" s="482" t="s">
        <v>737</v>
      </c>
      <c r="C165" s="333"/>
      <c r="D165" s="333"/>
      <c r="E165" s="470"/>
      <c r="F165" s="470"/>
      <c r="G165" s="470"/>
      <c r="H165" s="471"/>
      <c r="I165" s="483"/>
      <c r="J165" s="467"/>
      <c r="K165" s="484">
        <f>SUM(K131:K164)</f>
        <v>0</v>
      </c>
      <c r="L165" s="484">
        <f>SUM(L131:L164)</f>
        <v>0</v>
      </c>
    </row>
    <row r="166" spans="1:12" x14ac:dyDescent="0.2">
      <c r="A166" s="802" t="s">
        <v>649</v>
      </c>
      <c r="B166" s="803"/>
      <c r="C166" s="803"/>
      <c r="D166" s="803"/>
      <c r="E166" s="803"/>
      <c r="F166" s="803"/>
      <c r="G166" s="803"/>
      <c r="H166" s="803"/>
      <c r="I166" s="803"/>
      <c r="J166" s="803"/>
      <c r="K166" s="803"/>
      <c r="L166" s="804"/>
    </row>
    <row r="167" spans="1:12" ht="40.5" customHeight="1" x14ac:dyDescent="0.2">
      <c r="A167" s="802" t="s">
        <v>506</v>
      </c>
      <c r="B167" s="803"/>
      <c r="C167" s="803"/>
      <c r="D167" s="803"/>
      <c r="E167" s="803"/>
      <c r="F167" s="803"/>
      <c r="G167" s="803"/>
      <c r="H167" s="803"/>
      <c r="I167" s="803"/>
      <c r="J167" s="803"/>
      <c r="K167" s="803"/>
      <c r="L167" s="804"/>
    </row>
    <row r="168" spans="1:12" x14ac:dyDescent="0.2">
      <c r="A168" s="485">
        <v>1</v>
      </c>
      <c r="B168" s="350" t="s">
        <v>507</v>
      </c>
      <c r="C168" s="333" t="s">
        <v>51</v>
      </c>
      <c r="D168" s="333">
        <v>10</v>
      </c>
      <c r="E168" s="470"/>
      <c r="F168" s="470"/>
      <c r="G168" s="470"/>
      <c r="H168" s="471"/>
      <c r="I168" s="331">
        <v>0.08</v>
      </c>
      <c r="J168" s="467">
        <f t="shared" ref="J168" si="35">H168*(1+I168)</f>
        <v>0</v>
      </c>
      <c r="K168" s="467">
        <f t="shared" ref="K168" si="36">D168*H168</f>
        <v>0</v>
      </c>
      <c r="L168" s="468">
        <f>K168*(1+I168)</f>
        <v>0</v>
      </c>
    </row>
    <row r="169" spans="1:12" ht="25.5" x14ac:dyDescent="0.2">
      <c r="A169" s="485">
        <v>2</v>
      </c>
      <c r="B169" s="350" t="s">
        <v>508</v>
      </c>
      <c r="C169" s="333" t="s">
        <v>51</v>
      </c>
      <c r="D169" s="333">
        <v>10</v>
      </c>
      <c r="E169" s="470"/>
      <c r="F169" s="470"/>
      <c r="G169" s="470"/>
      <c r="H169" s="471"/>
      <c r="I169" s="331">
        <v>0.08</v>
      </c>
      <c r="J169" s="467">
        <f t="shared" ref="J169:J188" si="37">H169*(1+I169)</f>
        <v>0</v>
      </c>
      <c r="K169" s="467">
        <f t="shared" ref="K169:K188" si="38">D169*H169</f>
        <v>0</v>
      </c>
      <c r="L169" s="468">
        <f>K169*(1+I169)</f>
        <v>0</v>
      </c>
    </row>
    <row r="170" spans="1:12" ht="25.5" x14ac:dyDescent="0.2">
      <c r="A170" s="485">
        <v>3</v>
      </c>
      <c r="B170" s="350" t="s">
        <v>509</v>
      </c>
      <c r="C170" s="333" t="s">
        <v>51</v>
      </c>
      <c r="D170" s="333">
        <v>10</v>
      </c>
      <c r="E170" s="470"/>
      <c r="F170" s="470"/>
      <c r="G170" s="470"/>
      <c r="H170" s="471"/>
      <c r="I170" s="331">
        <v>0.08</v>
      </c>
      <c r="J170" s="467">
        <f t="shared" si="37"/>
        <v>0</v>
      </c>
      <c r="K170" s="467">
        <f t="shared" si="38"/>
        <v>0</v>
      </c>
      <c r="L170" s="468">
        <f t="shared" ref="L170:L188" si="39">K170*(1+I170)</f>
        <v>0</v>
      </c>
    </row>
    <row r="171" spans="1:12" ht="51" x14ac:dyDescent="0.2">
      <c r="A171" s="485">
        <v>4</v>
      </c>
      <c r="B171" s="350" t="s">
        <v>510</v>
      </c>
      <c r="C171" s="333" t="s">
        <v>51</v>
      </c>
      <c r="D171" s="333">
        <v>10</v>
      </c>
      <c r="E171" s="470"/>
      <c r="F171" s="470"/>
      <c r="G171" s="470"/>
      <c r="H171" s="471"/>
      <c r="I171" s="331">
        <v>0.08</v>
      </c>
      <c r="J171" s="467">
        <f t="shared" si="37"/>
        <v>0</v>
      </c>
      <c r="K171" s="467">
        <f t="shared" si="38"/>
        <v>0</v>
      </c>
      <c r="L171" s="468">
        <f t="shared" si="39"/>
        <v>0</v>
      </c>
    </row>
    <row r="172" spans="1:12" ht="51" x14ac:dyDescent="0.2">
      <c r="A172" s="485">
        <v>5</v>
      </c>
      <c r="B172" s="350" t="s">
        <v>511</v>
      </c>
      <c r="C172" s="333" t="s">
        <v>51</v>
      </c>
      <c r="D172" s="333">
        <v>10</v>
      </c>
      <c r="E172" s="470"/>
      <c r="F172" s="470"/>
      <c r="G172" s="470"/>
      <c r="H172" s="471"/>
      <c r="I172" s="331">
        <v>0.08</v>
      </c>
      <c r="J172" s="467">
        <f t="shared" si="37"/>
        <v>0</v>
      </c>
      <c r="K172" s="467">
        <f t="shared" si="38"/>
        <v>0</v>
      </c>
      <c r="L172" s="468">
        <f t="shared" si="39"/>
        <v>0</v>
      </c>
    </row>
    <row r="173" spans="1:12" ht="38.25" x14ac:dyDescent="0.2">
      <c r="A173" s="485">
        <v>6</v>
      </c>
      <c r="B173" s="350" t="s">
        <v>512</v>
      </c>
      <c r="C173" s="333" t="s">
        <v>51</v>
      </c>
      <c r="D173" s="333">
        <v>10</v>
      </c>
      <c r="E173" s="470"/>
      <c r="F173" s="470"/>
      <c r="G173" s="470"/>
      <c r="H173" s="471"/>
      <c r="I173" s="331">
        <v>0.08</v>
      </c>
      <c r="J173" s="467">
        <f t="shared" si="37"/>
        <v>0</v>
      </c>
      <c r="K173" s="467">
        <f t="shared" si="38"/>
        <v>0</v>
      </c>
      <c r="L173" s="468">
        <f t="shared" si="39"/>
        <v>0</v>
      </c>
    </row>
    <row r="174" spans="1:12" ht="51" x14ac:dyDescent="0.2">
      <c r="A174" s="485">
        <v>7</v>
      </c>
      <c r="B174" s="350" t="s">
        <v>513</v>
      </c>
      <c r="C174" s="333" t="s">
        <v>51</v>
      </c>
      <c r="D174" s="333">
        <v>10</v>
      </c>
      <c r="E174" s="470"/>
      <c r="F174" s="470"/>
      <c r="G174" s="470"/>
      <c r="H174" s="471"/>
      <c r="I174" s="331">
        <v>0.08</v>
      </c>
      <c r="J174" s="322">
        <f t="shared" si="37"/>
        <v>0</v>
      </c>
      <c r="K174" s="322">
        <f t="shared" si="38"/>
        <v>0</v>
      </c>
      <c r="L174" s="322">
        <f t="shared" si="39"/>
        <v>0</v>
      </c>
    </row>
    <row r="175" spans="1:12" ht="38.25" x14ac:dyDescent="0.2">
      <c r="A175" s="485">
        <v>8</v>
      </c>
      <c r="B175" s="350" t="s">
        <v>738</v>
      </c>
      <c r="C175" s="333" t="s">
        <v>51</v>
      </c>
      <c r="D175" s="333">
        <v>10</v>
      </c>
      <c r="E175" s="470"/>
      <c r="F175" s="470"/>
      <c r="G175" s="470"/>
      <c r="H175" s="471"/>
      <c r="I175" s="331">
        <v>0.08</v>
      </c>
      <c r="J175" s="467">
        <f t="shared" si="37"/>
        <v>0</v>
      </c>
      <c r="K175" s="467">
        <f t="shared" si="38"/>
        <v>0</v>
      </c>
      <c r="L175" s="468">
        <f t="shared" si="39"/>
        <v>0</v>
      </c>
    </row>
    <row r="176" spans="1:12" ht="38.25" x14ac:dyDescent="0.2">
      <c r="A176" s="485">
        <v>9</v>
      </c>
      <c r="B176" s="350" t="s">
        <v>514</v>
      </c>
      <c r="C176" s="333" t="s">
        <v>51</v>
      </c>
      <c r="D176" s="333">
        <v>10</v>
      </c>
      <c r="E176" s="470"/>
      <c r="F176" s="470"/>
      <c r="G176" s="470"/>
      <c r="H176" s="471"/>
      <c r="I176" s="331">
        <v>0.08</v>
      </c>
      <c r="J176" s="322">
        <f t="shared" si="37"/>
        <v>0</v>
      </c>
      <c r="K176" s="322">
        <f t="shared" si="38"/>
        <v>0</v>
      </c>
      <c r="L176" s="322">
        <f t="shared" si="39"/>
        <v>0</v>
      </c>
    </row>
    <row r="177" spans="1:12" ht="38.25" x14ac:dyDescent="0.2">
      <c r="A177" s="485">
        <v>10</v>
      </c>
      <c r="B177" s="350" t="s">
        <v>515</v>
      </c>
      <c r="C177" s="333" t="s">
        <v>51</v>
      </c>
      <c r="D177" s="333">
        <v>10</v>
      </c>
      <c r="E177" s="470"/>
      <c r="F177" s="470"/>
      <c r="G177" s="470"/>
      <c r="H177" s="471"/>
      <c r="I177" s="331">
        <v>0.08</v>
      </c>
      <c r="J177" s="467">
        <f t="shared" si="37"/>
        <v>0</v>
      </c>
      <c r="K177" s="467">
        <f t="shared" si="38"/>
        <v>0</v>
      </c>
      <c r="L177" s="468">
        <f t="shared" si="39"/>
        <v>0</v>
      </c>
    </row>
    <row r="178" spans="1:12" ht="38.25" x14ac:dyDescent="0.2">
      <c r="A178" s="485">
        <v>11</v>
      </c>
      <c r="B178" s="350" t="s">
        <v>739</v>
      </c>
      <c r="C178" s="333" t="s">
        <v>51</v>
      </c>
      <c r="D178" s="333">
        <v>10</v>
      </c>
      <c r="E178" s="470"/>
      <c r="F178" s="470"/>
      <c r="G178" s="470"/>
      <c r="H178" s="471"/>
      <c r="I178" s="331">
        <v>0.08</v>
      </c>
      <c r="J178" s="467">
        <f t="shared" si="37"/>
        <v>0</v>
      </c>
      <c r="K178" s="467">
        <f t="shared" si="38"/>
        <v>0</v>
      </c>
      <c r="L178" s="468">
        <f t="shared" si="39"/>
        <v>0</v>
      </c>
    </row>
    <row r="179" spans="1:12" ht="38.25" x14ac:dyDescent="0.2">
      <c r="A179" s="485">
        <v>12</v>
      </c>
      <c r="B179" s="350" t="s">
        <v>516</v>
      </c>
      <c r="C179" s="333" t="s">
        <v>51</v>
      </c>
      <c r="D179" s="333">
        <v>10</v>
      </c>
      <c r="E179" s="470"/>
      <c r="F179" s="470"/>
      <c r="G179" s="470"/>
      <c r="H179" s="471"/>
      <c r="I179" s="331">
        <v>0.08</v>
      </c>
      <c r="J179" s="467">
        <f t="shared" si="37"/>
        <v>0</v>
      </c>
      <c r="K179" s="467">
        <f t="shared" si="38"/>
        <v>0</v>
      </c>
      <c r="L179" s="468">
        <f t="shared" si="39"/>
        <v>0</v>
      </c>
    </row>
    <row r="180" spans="1:12" ht="38.25" x14ac:dyDescent="0.2">
      <c r="A180" s="485">
        <v>13</v>
      </c>
      <c r="B180" s="350" t="s">
        <v>517</v>
      </c>
      <c r="C180" s="333" t="s">
        <v>51</v>
      </c>
      <c r="D180" s="333">
        <v>10</v>
      </c>
      <c r="E180" s="470"/>
      <c r="F180" s="470"/>
      <c r="G180" s="470"/>
      <c r="H180" s="471"/>
      <c r="I180" s="331">
        <v>0.08</v>
      </c>
      <c r="J180" s="467">
        <f t="shared" si="37"/>
        <v>0</v>
      </c>
      <c r="K180" s="467">
        <f t="shared" si="38"/>
        <v>0</v>
      </c>
      <c r="L180" s="468">
        <f t="shared" si="39"/>
        <v>0</v>
      </c>
    </row>
    <row r="181" spans="1:12" ht="38.25" x14ac:dyDescent="0.2">
      <c r="A181" s="485">
        <v>14</v>
      </c>
      <c r="B181" s="350" t="s">
        <v>518</v>
      </c>
      <c r="C181" s="333" t="s">
        <v>51</v>
      </c>
      <c r="D181" s="333">
        <v>10</v>
      </c>
      <c r="E181" s="470"/>
      <c r="F181" s="470"/>
      <c r="G181" s="470"/>
      <c r="H181" s="471"/>
      <c r="I181" s="331">
        <v>0.08</v>
      </c>
      <c r="J181" s="467">
        <f t="shared" si="37"/>
        <v>0</v>
      </c>
      <c r="K181" s="467">
        <f t="shared" si="38"/>
        <v>0</v>
      </c>
      <c r="L181" s="468">
        <f t="shared" si="39"/>
        <v>0</v>
      </c>
    </row>
    <row r="182" spans="1:12" ht="25.5" x14ac:dyDescent="0.2">
      <c r="A182" s="485">
        <v>15</v>
      </c>
      <c r="B182" s="350" t="s">
        <v>196</v>
      </c>
      <c r="C182" s="333" t="s">
        <v>51</v>
      </c>
      <c r="D182" s="333">
        <v>200</v>
      </c>
      <c r="E182" s="470"/>
      <c r="F182" s="470"/>
      <c r="G182" s="470"/>
      <c r="H182" s="471"/>
      <c r="I182" s="331">
        <v>0.08</v>
      </c>
      <c r="J182" s="467">
        <f t="shared" si="37"/>
        <v>0</v>
      </c>
      <c r="K182" s="467">
        <f t="shared" si="38"/>
        <v>0</v>
      </c>
      <c r="L182" s="468">
        <f t="shared" si="39"/>
        <v>0</v>
      </c>
    </row>
    <row r="183" spans="1:12" ht="25.5" x14ac:dyDescent="0.2">
      <c r="A183" s="485">
        <v>16</v>
      </c>
      <c r="B183" s="350" t="s">
        <v>519</v>
      </c>
      <c r="C183" s="333" t="s">
        <v>51</v>
      </c>
      <c r="D183" s="333">
        <v>150</v>
      </c>
      <c r="E183" s="470"/>
      <c r="F183" s="470"/>
      <c r="G183" s="470"/>
      <c r="H183" s="471"/>
      <c r="I183" s="331">
        <v>0.08</v>
      </c>
      <c r="J183" s="467">
        <f t="shared" si="37"/>
        <v>0</v>
      </c>
      <c r="K183" s="467">
        <f t="shared" si="38"/>
        <v>0</v>
      </c>
      <c r="L183" s="468">
        <f t="shared" si="39"/>
        <v>0</v>
      </c>
    </row>
    <row r="184" spans="1:12" ht="25.5" x14ac:dyDescent="0.2">
      <c r="A184" s="485">
        <v>17</v>
      </c>
      <c r="B184" s="350" t="s">
        <v>197</v>
      </c>
      <c r="C184" s="333" t="s">
        <v>51</v>
      </c>
      <c r="D184" s="333">
        <v>200</v>
      </c>
      <c r="E184" s="470"/>
      <c r="F184" s="470"/>
      <c r="G184" s="470"/>
      <c r="H184" s="471"/>
      <c r="I184" s="331">
        <v>0.08</v>
      </c>
      <c r="J184" s="467">
        <f t="shared" si="37"/>
        <v>0</v>
      </c>
      <c r="K184" s="467">
        <f t="shared" si="38"/>
        <v>0</v>
      </c>
      <c r="L184" s="468">
        <f t="shared" si="39"/>
        <v>0</v>
      </c>
    </row>
    <row r="185" spans="1:12" ht="25.5" x14ac:dyDescent="0.2">
      <c r="A185" s="485">
        <v>18</v>
      </c>
      <c r="B185" s="350" t="s">
        <v>520</v>
      </c>
      <c r="C185" s="333" t="s">
        <v>51</v>
      </c>
      <c r="D185" s="333">
        <v>150</v>
      </c>
      <c r="E185" s="470"/>
      <c r="F185" s="470"/>
      <c r="G185" s="470"/>
      <c r="H185" s="471"/>
      <c r="I185" s="331">
        <v>0.08</v>
      </c>
      <c r="J185" s="467">
        <f t="shared" si="37"/>
        <v>0</v>
      </c>
      <c r="K185" s="467">
        <f t="shared" si="38"/>
        <v>0</v>
      </c>
      <c r="L185" s="468">
        <f t="shared" si="39"/>
        <v>0</v>
      </c>
    </row>
    <row r="186" spans="1:12" x14ac:dyDescent="0.2">
      <c r="A186" s="485">
        <v>19</v>
      </c>
      <c r="B186" s="350" t="s">
        <v>521</v>
      </c>
      <c r="C186" s="333" t="s">
        <v>51</v>
      </c>
      <c r="D186" s="333">
        <v>150</v>
      </c>
      <c r="E186" s="470"/>
      <c r="F186" s="470"/>
      <c r="G186" s="470"/>
      <c r="H186" s="471"/>
      <c r="I186" s="331">
        <v>0.08</v>
      </c>
      <c r="J186" s="467">
        <f t="shared" si="37"/>
        <v>0</v>
      </c>
      <c r="K186" s="467">
        <f t="shared" si="38"/>
        <v>0</v>
      </c>
      <c r="L186" s="468">
        <f t="shared" si="39"/>
        <v>0</v>
      </c>
    </row>
    <row r="187" spans="1:12" x14ac:dyDescent="0.2">
      <c r="A187" s="485">
        <v>20</v>
      </c>
      <c r="B187" s="347" t="s">
        <v>182</v>
      </c>
      <c r="C187" s="333" t="s">
        <v>530</v>
      </c>
      <c r="D187" s="333">
        <v>2</v>
      </c>
      <c r="E187" s="470"/>
      <c r="F187" s="470"/>
      <c r="G187" s="470"/>
      <c r="H187" s="471"/>
      <c r="I187" s="331">
        <v>0.08</v>
      </c>
      <c r="J187" s="467">
        <f t="shared" si="37"/>
        <v>0</v>
      </c>
      <c r="K187" s="467">
        <f>D187*H187</f>
        <v>0</v>
      </c>
      <c r="L187" s="468">
        <f t="shared" si="39"/>
        <v>0</v>
      </c>
    </row>
    <row r="188" spans="1:12" x14ac:dyDescent="0.2">
      <c r="A188" s="485">
        <v>21</v>
      </c>
      <c r="B188" s="347" t="s">
        <v>522</v>
      </c>
      <c r="C188" s="333" t="s">
        <v>530</v>
      </c>
      <c r="D188" s="333">
        <v>2</v>
      </c>
      <c r="E188" s="470"/>
      <c r="F188" s="470"/>
      <c r="G188" s="470"/>
      <c r="H188" s="471"/>
      <c r="I188" s="331">
        <v>0.08</v>
      </c>
      <c r="J188" s="467">
        <f t="shared" si="37"/>
        <v>0</v>
      </c>
      <c r="K188" s="467">
        <f t="shared" si="38"/>
        <v>0</v>
      </c>
      <c r="L188" s="468">
        <f t="shared" si="39"/>
        <v>0</v>
      </c>
    </row>
    <row r="189" spans="1:12" x14ac:dyDescent="0.2">
      <c r="A189" s="486"/>
      <c r="B189" s="487" t="s">
        <v>453</v>
      </c>
      <c r="C189" s="487"/>
      <c r="D189" s="487"/>
      <c r="E189" s="488"/>
      <c r="F189" s="488"/>
      <c r="G189" s="488"/>
      <c r="H189" s="489"/>
      <c r="I189" s="490"/>
      <c r="J189" s="320"/>
      <c r="K189" s="308">
        <f>SUM(K168:K188)</f>
        <v>0</v>
      </c>
      <c r="L189" s="308">
        <f>SUM(L168:L188)</f>
        <v>0</v>
      </c>
    </row>
    <row r="190" spans="1:12" x14ac:dyDescent="0.2">
      <c r="A190" s="798" t="s">
        <v>699</v>
      </c>
      <c r="B190" s="798"/>
      <c r="C190" s="798"/>
      <c r="D190" s="798"/>
      <c r="E190" s="798"/>
      <c r="F190" s="798"/>
      <c r="G190" s="798"/>
      <c r="H190" s="798"/>
      <c r="I190" s="798"/>
      <c r="J190" s="798"/>
      <c r="K190" s="798"/>
      <c r="L190" s="798"/>
    </row>
    <row r="191" spans="1:12" x14ac:dyDescent="0.2">
      <c r="A191" s="798" t="s">
        <v>523</v>
      </c>
      <c r="B191" s="798"/>
      <c r="C191" s="798"/>
      <c r="D191" s="798"/>
      <c r="E191" s="798"/>
      <c r="F191" s="798"/>
      <c r="G191" s="798"/>
      <c r="H191" s="798"/>
      <c r="I191" s="798"/>
      <c r="J191" s="798"/>
      <c r="K191" s="798"/>
      <c r="L191" s="798"/>
    </row>
    <row r="192" spans="1:12" ht="38.25" x14ac:dyDescent="0.2">
      <c r="A192" s="469">
        <v>1</v>
      </c>
      <c r="B192" s="347" t="s">
        <v>524</v>
      </c>
      <c r="C192" s="333" t="s">
        <v>51</v>
      </c>
      <c r="D192" s="333">
        <v>5</v>
      </c>
      <c r="E192" s="470"/>
      <c r="F192" s="470"/>
      <c r="G192" s="470"/>
      <c r="H192" s="471"/>
      <c r="I192" s="331">
        <v>0.08</v>
      </c>
      <c r="J192" s="467">
        <f t="shared" ref="J192" si="40">H192*(1+I192)</f>
        <v>0</v>
      </c>
      <c r="K192" s="484">
        <f>D192*H192</f>
        <v>0</v>
      </c>
      <c r="L192" s="310">
        <f>K192*(1+I192)</f>
        <v>0</v>
      </c>
    </row>
    <row r="193" spans="1:12" x14ac:dyDescent="0.2">
      <c r="A193" s="491"/>
      <c r="B193" s="482"/>
      <c r="C193" s="333"/>
      <c r="D193" s="333"/>
      <c r="E193" s="470"/>
      <c r="F193" s="470"/>
      <c r="G193" s="470"/>
      <c r="H193" s="471"/>
      <c r="I193" s="483"/>
      <c r="J193" s="401"/>
      <c r="K193" s="401"/>
      <c r="L193" s="322"/>
    </row>
    <row r="194" spans="1:12" ht="21" customHeight="1" x14ac:dyDescent="0.2">
      <c r="A194" s="800" t="s">
        <v>55</v>
      </c>
      <c r="B194" s="800"/>
      <c r="C194" s="800"/>
      <c r="D194" s="800"/>
      <c r="E194" s="800"/>
      <c r="F194" s="800"/>
      <c r="G194" s="800"/>
      <c r="H194" s="800"/>
      <c r="I194" s="801"/>
      <c r="J194" s="333"/>
      <c r="K194" s="492">
        <f>SUM(K27+K68+K78+K94+K128+K165+K189+K192)</f>
        <v>0</v>
      </c>
      <c r="L194" s="492">
        <f>SUM(L27+L68+L78+L94+L128+L165+L189+L192)</f>
        <v>0</v>
      </c>
    </row>
    <row r="195" spans="1:12" x14ac:dyDescent="0.2">
      <c r="H195" s="495"/>
      <c r="I195" s="496"/>
      <c r="K195" s="497"/>
      <c r="L195" s="497"/>
    </row>
    <row r="196" spans="1:12" ht="30" customHeight="1" x14ac:dyDescent="0.2"/>
    <row r="197" spans="1:12" ht="14.25" customHeight="1" x14ac:dyDescent="0.2">
      <c r="A197" s="799" t="s">
        <v>728</v>
      </c>
      <c r="B197" s="799"/>
      <c r="C197" s="799"/>
      <c r="D197" s="799"/>
      <c r="E197" s="799"/>
      <c r="F197" s="799"/>
      <c r="G197" s="799"/>
      <c r="H197" s="799"/>
      <c r="I197" s="799"/>
      <c r="J197" s="799"/>
      <c r="K197" s="799"/>
      <c r="L197" s="799"/>
    </row>
    <row r="198" spans="1:12" ht="23.25" customHeight="1" x14ac:dyDescent="0.2">
      <c r="A198" s="554" t="s">
        <v>101</v>
      </c>
      <c r="B198" s="554"/>
      <c r="C198" s="554"/>
      <c r="D198" s="554"/>
      <c r="E198" s="554"/>
      <c r="F198" s="554"/>
      <c r="G198" s="554"/>
      <c r="H198" s="554"/>
      <c r="I198" s="554"/>
      <c r="J198" s="554"/>
      <c r="K198" s="554"/>
      <c r="L198" s="554"/>
    </row>
    <row r="199" spans="1:12" x14ac:dyDescent="0.2">
      <c r="A199" s="554" t="s">
        <v>325</v>
      </c>
      <c r="B199" s="554"/>
      <c r="C199" s="554"/>
      <c r="D199" s="554"/>
      <c r="E199" s="554"/>
      <c r="F199" s="554"/>
      <c r="G199" s="554"/>
      <c r="H199" s="554"/>
      <c r="I199" s="554"/>
      <c r="J199" s="554"/>
      <c r="K199" s="554"/>
      <c r="L199" s="554"/>
    </row>
    <row r="202" spans="1:12" x14ac:dyDescent="0.2">
      <c r="I202" s="500" t="s">
        <v>715</v>
      </c>
    </row>
  </sheetData>
  <mergeCells count="24">
    <mergeCell ref="A29:L29"/>
    <mergeCell ref="A3:L3"/>
    <mergeCell ref="A27:J27"/>
    <mergeCell ref="A28:L28"/>
    <mergeCell ref="A4:L4"/>
    <mergeCell ref="A96:L96"/>
    <mergeCell ref="A68:J68"/>
    <mergeCell ref="A80:L80"/>
    <mergeCell ref="A94:J94"/>
    <mergeCell ref="A95:L95"/>
    <mergeCell ref="A69:L69"/>
    <mergeCell ref="A78:J78"/>
    <mergeCell ref="A70:L70"/>
    <mergeCell ref="A79:L79"/>
    <mergeCell ref="B130:L130"/>
    <mergeCell ref="A129:L129"/>
    <mergeCell ref="A166:L166"/>
    <mergeCell ref="A167:L167"/>
    <mergeCell ref="A190:L190"/>
    <mergeCell ref="A191:L191"/>
    <mergeCell ref="A199:L199"/>
    <mergeCell ref="A197:L197"/>
    <mergeCell ref="A198:L198"/>
    <mergeCell ref="A194:I194"/>
  </mergeCells>
  <phoneticPr fontId="24" type="noConversion"/>
  <pageMargins left="0.7" right="0.7" top="0.75" bottom="0.75" header="0.3" footer="0.3"/>
  <pageSetup paperSize="9" scale="71" fitToHeight="0" orientation="landscape" verticalDpi="0" r:id="rId1"/>
  <headerFooter>
    <oddHeader>&amp;LSprawa nr: 129/2025&amp;CFORMULARZ CENOWY&amp;R&amp;"Arial Black,Standardowy"Załącznik nr 2 do SWZ</oddHeader>
    <oddFooter>&amp;C&amp;9Strona &amp;P z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pageSetUpPr fitToPage="1"/>
  </sheetPr>
  <dimension ref="A1:O38"/>
  <sheetViews>
    <sheetView view="pageLayout" topLeftCell="A26" zoomScaleNormal="100" workbookViewId="0">
      <selection activeCell="L30" sqref="L30:M30"/>
    </sheetView>
  </sheetViews>
  <sheetFormatPr defaultRowHeight="16.5" x14ac:dyDescent="0.3"/>
  <cols>
    <col min="1" max="1" width="7" style="60" customWidth="1"/>
    <col min="2" max="2" width="9.28515625" style="60" bestFit="1" customWidth="1"/>
    <col min="3" max="3" width="60.7109375" style="60" customWidth="1"/>
    <col min="4" max="4" width="9" style="60" customWidth="1"/>
    <col min="5" max="5" width="9.28515625" style="60" bestFit="1" customWidth="1"/>
    <col min="6" max="6" width="14.42578125" style="60" customWidth="1"/>
    <col min="7" max="7" width="18.28515625" style="60" customWidth="1"/>
    <col min="8" max="8" width="21.42578125" style="60" customWidth="1"/>
    <col min="9" max="9" width="13" style="78" customWidth="1"/>
    <col min="10" max="10" width="9.28515625" style="133" bestFit="1" customWidth="1"/>
    <col min="11" max="11" width="11.5703125" style="60" bestFit="1" customWidth="1"/>
    <col min="12" max="12" width="16.42578125" style="60" customWidth="1"/>
    <col min="13" max="13" width="16.5703125" style="60" customWidth="1"/>
    <col min="14" max="15" width="9.140625" style="139"/>
  </cols>
  <sheetData>
    <row r="1" spans="1:13" ht="69.75" customHeight="1" x14ac:dyDescent="0.3">
      <c r="A1" s="58"/>
      <c r="B1" s="20" t="s">
        <v>0</v>
      </c>
      <c r="C1" s="21" t="s">
        <v>1</v>
      </c>
      <c r="D1" s="20" t="s">
        <v>2</v>
      </c>
      <c r="E1" s="20" t="s">
        <v>3</v>
      </c>
      <c r="F1" s="424" t="s">
        <v>4</v>
      </c>
      <c r="G1" s="424" t="s">
        <v>531</v>
      </c>
      <c r="H1" s="424" t="s">
        <v>532</v>
      </c>
      <c r="I1" s="236" t="s">
        <v>5</v>
      </c>
      <c r="J1" s="234" t="s">
        <v>6</v>
      </c>
      <c r="K1" s="20" t="s">
        <v>7</v>
      </c>
      <c r="L1" s="20" t="s">
        <v>8</v>
      </c>
      <c r="M1" s="22" t="s">
        <v>9</v>
      </c>
    </row>
    <row r="2" spans="1:13" ht="13.5" customHeight="1" thickBot="1" x14ac:dyDescent="0.35">
      <c r="A2" s="279"/>
      <c r="B2" s="299">
        <v>1</v>
      </c>
      <c r="C2" s="299">
        <v>2</v>
      </c>
      <c r="D2" s="299">
        <v>3</v>
      </c>
      <c r="E2" s="299">
        <v>4</v>
      </c>
      <c r="F2" s="501">
        <v>5</v>
      </c>
      <c r="G2" s="501">
        <v>6</v>
      </c>
      <c r="H2" s="501">
        <v>7</v>
      </c>
      <c r="I2" s="300">
        <v>8</v>
      </c>
      <c r="J2" s="301">
        <v>9</v>
      </c>
      <c r="K2" s="299">
        <v>10</v>
      </c>
      <c r="L2" s="299">
        <v>11</v>
      </c>
      <c r="M2" s="302">
        <v>12</v>
      </c>
    </row>
    <row r="3" spans="1:13" ht="19.899999999999999" customHeight="1" thickBot="1" x14ac:dyDescent="0.35">
      <c r="A3" s="305"/>
      <c r="B3" s="807" t="s">
        <v>697</v>
      </c>
      <c r="C3" s="807"/>
      <c r="D3" s="807"/>
      <c r="E3" s="807"/>
      <c r="F3" s="807"/>
      <c r="G3" s="807"/>
      <c r="H3" s="807"/>
      <c r="I3" s="807"/>
      <c r="J3" s="807"/>
      <c r="K3" s="807"/>
      <c r="L3" s="807"/>
      <c r="M3" s="808"/>
    </row>
    <row r="4" spans="1:13" ht="72" customHeight="1" thickBot="1" x14ac:dyDescent="0.35">
      <c r="A4" s="144">
        <v>1</v>
      </c>
      <c r="B4" s="813" t="s">
        <v>381</v>
      </c>
      <c r="C4" s="814"/>
      <c r="D4" s="303" t="s">
        <v>92</v>
      </c>
      <c r="E4" s="303">
        <v>50</v>
      </c>
      <c r="F4" s="304"/>
      <c r="G4" s="304"/>
      <c r="H4" s="304"/>
      <c r="I4" s="135"/>
      <c r="J4" s="136">
        <v>0.08</v>
      </c>
      <c r="K4" s="296">
        <f>I4*(1+J4)</f>
        <v>0</v>
      </c>
      <c r="L4" s="290">
        <f>E4*I4</f>
        <v>0</v>
      </c>
      <c r="M4" s="291">
        <f>L4*(1+J4)</f>
        <v>0</v>
      </c>
    </row>
    <row r="5" spans="1:13" ht="81" customHeight="1" thickBot="1" x14ac:dyDescent="0.35">
      <c r="A5" s="16">
        <v>2</v>
      </c>
      <c r="B5" s="796" t="s">
        <v>431</v>
      </c>
      <c r="C5" s="809"/>
      <c r="D5" s="55" t="s">
        <v>92</v>
      </c>
      <c r="E5" s="55">
        <v>30</v>
      </c>
      <c r="F5" s="58"/>
      <c r="G5" s="58"/>
      <c r="H5" s="58"/>
      <c r="I5" s="76"/>
      <c r="J5" s="59">
        <v>0.08</v>
      </c>
      <c r="K5" s="116">
        <f t="shared" ref="K5:K29" si="0">I5*(1+J5)</f>
        <v>0</v>
      </c>
      <c r="L5" s="197">
        <f t="shared" ref="L5:L29" si="1">E5*I5</f>
        <v>0</v>
      </c>
      <c r="M5" s="51">
        <f t="shared" ref="M5:M29" si="2">L5*(1+J5)</f>
        <v>0</v>
      </c>
    </row>
    <row r="6" spans="1:13" ht="96.75" customHeight="1" thickBot="1" x14ac:dyDescent="0.35">
      <c r="A6" s="16">
        <v>3</v>
      </c>
      <c r="B6" s="796" t="s">
        <v>432</v>
      </c>
      <c r="C6" s="809"/>
      <c r="D6" s="55" t="s">
        <v>92</v>
      </c>
      <c r="E6" s="55">
        <v>30</v>
      </c>
      <c r="F6" s="58"/>
      <c r="G6" s="58"/>
      <c r="H6" s="58"/>
      <c r="I6" s="76"/>
      <c r="J6" s="59">
        <v>0.08</v>
      </c>
      <c r="K6" s="116">
        <f t="shared" si="0"/>
        <v>0</v>
      </c>
      <c r="L6" s="197">
        <f t="shared" si="1"/>
        <v>0</v>
      </c>
      <c r="M6" s="51">
        <f t="shared" si="2"/>
        <v>0</v>
      </c>
    </row>
    <row r="7" spans="1:13" ht="62.25" customHeight="1" thickBot="1" x14ac:dyDescent="0.35">
      <c r="A7" s="16">
        <v>4</v>
      </c>
      <c r="B7" s="796" t="s">
        <v>433</v>
      </c>
      <c r="C7" s="809"/>
      <c r="D7" s="55" t="s">
        <v>92</v>
      </c>
      <c r="E7" s="55">
        <v>50</v>
      </c>
      <c r="F7" s="58"/>
      <c r="G7" s="58"/>
      <c r="H7" s="58"/>
      <c r="I7" s="76"/>
      <c r="J7" s="59">
        <v>0.08</v>
      </c>
      <c r="K7" s="116">
        <f t="shared" si="0"/>
        <v>0</v>
      </c>
      <c r="L7" s="197">
        <f t="shared" si="1"/>
        <v>0</v>
      </c>
      <c r="M7" s="51">
        <f t="shared" si="2"/>
        <v>0</v>
      </c>
    </row>
    <row r="8" spans="1:13" ht="203.25" customHeight="1" thickBot="1" x14ac:dyDescent="0.35">
      <c r="A8" s="16">
        <v>5</v>
      </c>
      <c r="B8" s="702" t="s">
        <v>434</v>
      </c>
      <c r="C8" s="703"/>
      <c r="D8" s="55" t="s">
        <v>92</v>
      </c>
      <c r="E8" s="55">
        <v>100</v>
      </c>
      <c r="F8" s="58"/>
      <c r="G8" s="58"/>
      <c r="H8" s="58"/>
      <c r="I8" s="76"/>
      <c r="J8" s="59">
        <v>0.08</v>
      </c>
      <c r="K8" s="116">
        <f t="shared" si="0"/>
        <v>0</v>
      </c>
      <c r="L8" s="197">
        <f t="shared" si="1"/>
        <v>0</v>
      </c>
      <c r="M8" s="51">
        <f t="shared" si="2"/>
        <v>0</v>
      </c>
    </row>
    <row r="9" spans="1:13" ht="96" customHeight="1" thickBot="1" x14ac:dyDescent="0.35">
      <c r="A9" s="16">
        <v>6</v>
      </c>
      <c r="B9" s="796" t="s">
        <v>435</v>
      </c>
      <c r="C9" s="809"/>
      <c r="D9" s="55" t="s">
        <v>92</v>
      </c>
      <c r="E9" s="55">
        <v>1</v>
      </c>
      <c r="F9" s="58"/>
      <c r="G9" s="58"/>
      <c r="H9" s="58"/>
      <c r="I9" s="76"/>
      <c r="J9" s="59">
        <v>0.08</v>
      </c>
      <c r="K9" s="116">
        <f t="shared" si="0"/>
        <v>0</v>
      </c>
      <c r="L9" s="197">
        <f t="shared" si="1"/>
        <v>0</v>
      </c>
      <c r="M9" s="51">
        <f t="shared" si="2"/>
        <v>0</v>
      </c>
    </row>
    <row r="10" spans="1:13" ht="65.25" customHeight="1" thickBot="1" x14ac:dyDescent="0.35">
      <c r="A10" s="16">
        <v>7</v>
      </c>
      <c r="B10" s="810" t="s">
        <v>436</v>
      </c>
      <c r="C10" s="811"/>
      <c r="D10" s="55" t="s">
        <v>92</v>
      </c>
      <c r="E10" s="55">
        <v>1</v>
      </c>
      <c r="F10" s="58"/>
      <c r="G10" s="58"/>
      <c r="H10" s="58"/>
      <c r="I10" s="76"/>
      <c r="J10" s="59">
        <v>0.08</v>
      </c>
      <c r="K10" s="116">
        <f t="shared" si="0"/>
        <v>0</v>
      </c>
      <c r="L10" s="197">
        <f t="shared" si="1"/>
        <v>0</v>
      </c>
      <c r="M10" s="51">
        <f t="shared" si="2"/>
        <v>0</v>
      </c>
    </row>
    <row r="11" spans="1:13" ht="79.5" customHeight="1" thickBot="1" x14ac:dyDescent="0.35">
      <c r="A11" s="16">
        <v>8</v>
      </c>
      <c r="B11" s="810" t="s">
        <v>437</v>
      </c>
      <c r="C11" s="811"/>
      <c r="D11" s="55" t="s">
        <v>92</v>
      </c>
      <c r="E11" s="55">
        <v>1</v>
      </c>
      <c r="F11" s="58"/>
      <c r="G11" s="58"/>
      <c r="H11" s="58"/>
      <c r="I11" s="76"/>
      <c r="J11" s="59">
        <v>0.08</v>
      </c>
      <c r="K11" s="116">
        <f t="shared" si="0"/>
        <v>0</v>
      </c>
      <c r="L11" s="197">
        <f t="shared" si="1"/>
        <v>0</v>
      </c>
      <c r="M11" s="51">
        <f t="shared" si="2"/>
        <v>0</v>
      </c>
    </row>
    <row r="12" spans="1:13" ht="53.25" customHeight="1" thickBot="1" x14ac:dyDescent="0.35">
      <c r="A12" s="16">
        <v>9</v>
      </c>
      <c r="B12" s="796" t="s">
        <v>650</v>
      </c>
      <c r="C12" s="809"/>
      <c r="D12" s="55" t="s">
        <v>530</v>
      </c>
      <c r="E12" s="55">
        <v>1</v>
      </c>
      <c r="F12" s="58"/>
      <c r="G12" s="58"/>
      <c r="H12" s="58"/>
      <c r="I12" s="76"/>
      <c r="J12" s="59">
        <v>0.08</v>
      </c>
      <c r="K12" s="116">
        <f t="shared" si="0"/>
        <v>0</v>
      </c>
      <c r="L12" s="197">
        <f t="shared" si="1"/>
        <v>0</v>
      </c>
      <c r="M12" s="51">
        <f t="shared" si="2"/>
        <v>0</v>
      </c>
    </row>
    <row r="13" spans="1:13" ht="85.5" customHeight="1" thickBot="1" x14ac:dyDescent="0.35">
      <c r="A13" s="16">
        <v>10</v>
      </c>
      <c r="B13" s="809" t="s">
        <v>438</v>
      </c>
      <c r="C13" s="812"/>
      <c r="D13" s="55" t="s">
        <v>92</v>
      </c>
      <c r="E13" s="55">
        <v>70</v>
      </c>
      <c r="F13" s="58"/>
      <c r="G13" s="58"/>
      <c r="H13" s="58"/>
      <c r="I13" s="76"/>
      <c r="J13" s="59">
        <v>0.08</v>
      </c>
      <c r="K13" s="116">
        <f t="shared" si="0"/>
        <v>0</v>
      </c>
      <c r="L13" s="197">
        <f t="shared" si="1"/>
        <v>0</v>
      </c>
      <c r="M13" s="51">
        <f t="shared" si="2"/>
        <v>0</v>
      </c>
    </row>
    <row r="14" spans="1:13" ht="61.5" customHeight="1" thickBot="1" x14ac:dyDescent="0.35">
      <c r="A14" s="16">
        <v>11</v>
      </c>
      <c r="B14" s="809" t="s">
        <v>439</v>
      </c>
      <c r="C14" s="812"/>
      <c r="D14" s="55" t="s">
        <v>92</v>
      </c>
      <c r="E14" s="55">
        <v>70</v>
      </c>
      <c r="F14" s="58"/>
      <c r="G14" s="58"/>
      <c r="H14" s="58"/>
      <c r="I14" s="76"/>
      <c r="J14" s="59">
        <v>0.08</v>
      </c>
      <c r="K14" s="116">
        <f t="shared" si="0"/>
        <v>0</v>
      </c>
      <c r="L14" s="197">
        <f t="shared" si="1"/>
        <v>0</v>
      </c>
      <c r="M14" s="51">
        <f t="shared" si="2"/>
        <v>0</v>
      </c>
    </row>
    <row r="15" spans="1:13" ht="17.25" thickBot="1" x14ac:dyDescent="0.35">
      <c r="A15" s="16">
        <v>12</v>
      </c>
      <c r="B15" s="796" t="s">
        <v>440</v>
      </c>
      <c r="C15" s="809"/>
      <c r="D15" s="55" t="s">
        <v>92</v>
      </c>
      <c r="E15" s="55">
        <v>70</v>
      </c>
      <c r="F15" s="58"/>
      <c r="G15" s="58"/>
      <c r="H15" s="58"/>
      <c r="I15" s="76"/>
      <c r="J15" s="59">
        <v>0.08</v>
      </c>
      <c r="K15" s="116">
        <f t="shared" si="0"/>
        <v>0</v>
      </c>
      <c r="L15" s="197">
        <f t="shared" si="1"/>
        <v>0</v>
      </c>
      <c r="M15" s="51">
        <f t="shared" si="2"/>
        <v>0</v>
      </c>
    </row>
    <row r="16" spans="1:13" ht="63.75" customHeight="1" thickBot="1" x14ac:dyDescent="0.35">
      <c r="A16" s="16">
        <v>13</v>
      </c>
      <c r="B16" s="796" t="s">
        <v>441</v>
      </c>
      <c r="C16" s="809"/>
      <c r="D16" s="55" t="s">
        <v>92</v>
      </c>
      <c r="E16" s="55">
        <v>20</v>
      </c>
      <c r="F16" s="58"/>
      <c r="G16" s="58"/>
      <c r="H16" s="58"/>
      <c r="I16" s="76"/>
      <c r="J16" s="59">
        <v>0.08</v>
      </c>
      <c r="K16" s="116">
        <f t="shared" si="0"/>
        <v>0</v>
      </c>
      <c r="L16" s="197">
        <f t="shared" si="1"/>
        <v>0</v>
      </c>
      <c r="M16" s="51">
        <f t="shared" si="2"/>
        <v>0</v>
      </c>
    </row>
    <row r="17" spans="1:15" ht="105" customHeight="1" thickBot="1" x14ac:dyDescent="0.35">
      <c r="A17" s="16">
        <v>14</v>
      </c>
      <c r="B17" s="796" t="s">
        <v>442</v>
      </c>
      <c r="C17" s="809"/>
      <c r="D17" s="55" t="s">
        <v>92</v>
      </c>
      <c r="E17" s="55">
        <v>50</v>
      </c>
      <c r="F17" s="58"/>
      <c r="G17" s="58"/>
      <c r="H17" s="58"/>
      <c r="I17" s="76"/>
      <c r="J17" s="59">
        <v>0.08</v>
      </c>
      <c r="K17" s="116">
        <f t="shared" si="0"/>
        <v>0</v>
      </c>
      <c r="L17" s="197">
        <f t="shared" si="1"/>
        <v>0</v>
      </c>
      <c r="M17" s="51">
        <f t="shared" si="2"/>
        <v>0</v>
      </c>
    </row>
    <row r="18" spans="1:15" ht="114.75" customHeight="1" thickBot="1" x14ac:dyDescent="0.35">
      <c r="A18" s="16">
        <v>15</v>
      </c>
      <c r="B18" s="796" t="s">
        <v>443</v>
      </c>
      <c r="C18" s="809"/>
      <c r="D18" s="55" t="s">
        <v>92</v>
      </c>
      <c r="E18" s="55">
        <v>50</v>
      </c>
      <c r="F18" s="58"/>
      <c r="G18" s="58"/>
      <c r="H18" s="58"/>
      <c r="I18" s="76"/>
      <c r="J18" s="59">
        <v>0.08</v>
      </c>
      <c r="K18" s="116">
        <f t="shared" si="0"/>
        <v>0</v>
      </c>
      <c r="L18" s="197">
        <f t="shared" si="1"/>
        <v>0</v>
      </c>
      <c r="M18" s="51">
        <f t="shared" si="2"/>
        <v>0</v>
      </c>
    </row>
    <row r="19" spans="1:15" ht="144.75" customHeight="1" thickBot="1" x14ac:dyDescent="0.35">
      <c r="A19" s="16">
        <v>16</v>
      </c>
      <c r="B19" s="796" t="s">
        <v>444</v>
      </c>
      <c r="C19" s="809"/>
      <c r="D19" s="55" t="s">
        <v>92</v>
      </c>
      <c r="E19" s="55">
        <v>30</v>
      </c>
      <c r="F19" s="58"/>
      <c r="G19" s="58"/>
      <c r="H19" s="58"/>
      <c r="I19" s="76"/>
      <c r="J19" s="59">
        <v>0.08</v>
      </c>
      <c r="K19" s="116">
        <f t="shared" si="0"/>
        <v>0</v>
      </c>
      <c r="L19" s="197">
        <f t="shared" si="1"/>
        <v>0</v>
      </c>
      <c r="M19" s="51">
        <f t="shared" si="2"/>
        <v>0</v>
      </c>
    </row>
    <row r="20" spans="1:15" ht="114.75" customHeight="1" thickBot="1" x14ac:dyDescent="0.35">
      <c r="A20" s="16">
        <v>17</v>
      </c>
      <c r="B20" s="796" t="s">
        <v>445</v>
      </c>
      <c r="C20" s="809"/>
      <c r="D20" s="55" t="s">
        <v>92</v>
      </c>
      <c r="E20" s="55">
        <v>10</v>
      </c>
      <c r="F20" s="58"/>
      <c r="G20" s="58"/>
      <c r="H20" s="58"/>
      <c r="I20" s="76"/>
      <c r="J20" s="59">
        <v>0.08</v>
      </c>
      <c r="K20" s="116">
        <f t="shared" si="0"/>
        <v>0</v>
      </c>
      <c r="L20" s="197">
        <f t="shared" si="1"/>
        <v>0</v>
      </c>
      <c r="M20" s="51">
        <f t="shared" si="2"/>
        <v>0</v>
      </c>
    </row>
    <row r="21" spans="1:15" ht="132" customHeight="1" thickBot="1" x14ac:dyDescent="0.35">
      <c r="A21" s="16">
        <v>18</v>
      </c>
      <c r="B21" s="796" t="s">
        <v>446</v>
      </c>
      <c r="C21" s="809"/>
      <c r="D21" s="55" t="s">
        <v>92</v>
      </c>
      <c r="E21" s="55">
        <v>10</v>
      </c>
      <c r="F21" s="58"/>
      <c r="G21" s="58"/>
      <c r="H21" s="58"/>
      <c r="I21" s="76"/>
      <c r="J21" s="59">
        <v>0.08</v>
      </c>
      <c r="K21" s="116">
        <f t="shared" si="0"/>
        <v>0</v>
      </c>
      <c r="L21" s="197">
        <f t="shared" si="1"/>
        <v>0</v>
      </c>
      <c r="M21" s="51">
        <f t="shared" si="2"/>
        <v>0</v>
      </c>
    </row>
    <row r="22" spans="1:15" ht="92.25" customHeight="1" thickBot="1" x14ac:dyDescent="0.35">
      <c r="A22" s="16">
        <v>19</v>
      </c>
      <c r="B22" s="796" t="s">
        <v>447</v>
      </c>
      <c r="C22" s="809"/>
      <c r="D22" s="55" t="s">
        <v>92</v>
      </c>
      <c r="E22" s="55">
        <v>10</v>
      </c>
      <c r="F22" s="58"/>
      <c r="G22" s="58"/>
      <c r="H22" s="58"/>
      <c r="I22" s="76"/>
      <c r="J22" s="59">
        <v>0.08</v>
      </c>
      <c r="K22" s="116">
        <f t="shared" si="0"/>
        <v>0</v>
      </c>
      <c r="L22" s="197">
        <f t="shared" si="1"/>
        <v>0</v>
      </c>
      <c r="M22" s="51">
        <f t="shared" si="2"/>
        <v>0</v>
      </c>
    </row>
    <row r="23" spans="1:15" ht="75.75" customHeight="1" thickBot="1" x14ac:dyDescent="0.35">
      <c r="A23" s="16">
        <v>20</v>
      </c>
      <c r="B23" s="796" t="s">
        <v>448</v>
      </c>
      <c r="C23" s="809"/>
      <c r="D23" s="55" t="s">
        <v>92</v>
      </c>
      <c r="E23" s="55">
        <v>10</v>
      </c>
      <c r="F23" s="58"/>
      <c r="G23" s="58"/>
      <c r="H23" s="58"/>
      <c r="I23" s="76"/>
      <c r="J23" s="59">
        <v>0.08</v>
      </c>
      <c r="K23" s="116">
        <f t="shared" si="0"/>
        <v>0</v>
      </c>
      <c r="L23" s="197">
        <f t="shared" si="1"/>
        <v>0</v>
      </c>
      <c r="M23" s="51">
        <f t="shared" si="2"/>
        <v>0</v>
      </c>
    </row>
    <row r="24" spans="1:15" ht="87.75" customHeight="1" thickBot="1" x14ac:dyDescent="0.35">
      <c r="A24" s="16">
        <v>21</v>
      </c>
      <c r="B24" s="796" t="s">
        <v>449</v>
      </c>
      <c r="C24" s="809"/>
      <c r="D24" s="55" t="s">
        <v>92</v>
      </c>
      <c r="E24" s="55">
        <v>10</v>
      </c>
      <c r="F24" s="58"/>
      <c r="G24" s="58"/>
      <c r="H24" s="58"/>
      <c r="I24" s="76"/>
      <c r="J24" s="59">
        <v>0.08</v>
      </c>
      <c r="K24" s="116">
        <f t="shared" si="0"/>
        <v>0</v>
      </c>
      <c r="L24" s="197">
        <f t="shared" si="1"/>
        <v>0</v>
      </c>
      <c r="M24" s="51">
        <f t="shared" si="2"/>
        <v>0</v>
      </c>
    </row>
    <row r="25" spans="1:15" ht="162.75" customHeight="1" thickBot="1" x14ac:dyDescent="0.35">
      <c r="A25" s="16">
        <v>22</v>
      </c>
      <c r="B25" s="796" t="s">
        <v>740</v>
      </c>
      <c r="C25" s="809"/>
      <c r="D25" s="55" t="s">
        <v>92</v>
      </c>
      <c r="E25" s="55">
        <v>50</v>
      </c>
      <c r="F25" s="58"/>
      <c r="G25" s="58"/>
      <c r="H25" s="58"/>
      <c r="I25" s="76"/>
      <c r="J25" s="59">
        <v>0.08</v>
      </c>
      <c r="K25" s="116">
        <f t="shared" si="0"/>
        <v>0</v>
      </c>
      <c r="L25" s="197">
        <f t="shared" si="1"/>
        <v>0</v>
      </c>
      <c r="M25" s="51">
        <f t="shared" si="2"/>
        <v>0</v>
      </c>
    </row>
    <row r="26" spans="1:15" ht="114.75" customHeight="1" thickBot="1" x14ac:dyDescent="0.35">
      <c r="A26" s="16">
        <v>23</v>
      </c>
      <c r="B26" s="702" t="s">
        <v>450</v>
      </c>
      <c r="C26" s="703"/>
      <c r="D26" s="55" t="s">
        <v>92</v>
      </c>
      <c r="E26" s="55">
        <v>50</v>
      </c>
      <c r="F26" s="58"/>
      <c r="G26" s="58"/>
      <c r="H26" s="58"/>
      <c r="I26" s="76"/>
      <c r="J26" s="59">
        <v>0.08</v>
      </c>
      <c r="K26" s="116">
        <f t="shared" si="0"/>
        <v>0</v>
      </c>
      <c r="L26" s="197">
        <f t="shared" si="1"/>
        <v>0</v>
      </c>
      <c r="M26" s="51">
        <f t="shared" si="2"/>
        <v>0</v>
      </c>
    </row>
    <row r="27" spans="1:15" ht="41.25" customHeight="1" thickBot="1" x14ac:dyDescent="0.35">
      <c r="A27" s="16">
        <v>24</v>
      </c>
      <c r="B27" s="796" t="s">
        <v>451</v>
      </c>
      <c r="C27" s="809"/>
      <c r="D27" s="55" t="s">
        <v>92</v>
      </c>
      <c r="E27" s="55">
        <v>100</v>
      </c>
      <c r="F27" s="58"/>
      <c r="G27" s="58"/>
      <c r="H27" s="58"/>
      <c r="I27" s="76"/>
      <c r="J27" s="59">
        <v>0.08</v>
      </c>
      <c r="K27" s="116">
        <f t="shared" si="0"/>
        <v>0</v>
      </c>
      <c r="L27" s="197">
        <f t="shared" si="1"/>
        <v>0</v>
      </c>
      <c r="M27" s="51">
        <f t="shared" si="2"/>
        <v>0</v>
      </c>
    </row>
    <row r="28" spans="1:15" ht="45" customHeight="1" thickBot="1" x14ac:dyDescent="0.35">
      <c r="A28" s="16">
        <v>25</v>
      </c>
      <c r="B28" s="796" t="s">
        <v>452</v>
      </c>
      <c r="C28" s="809"/>
      <c r="D28" s="55" t="s">
        <v>92</v>
      </c>
      <c r="E28" s="55">
        <v>30</v>
      </c>
      <c r="F28" s="58"/>
      <c r="G28" s="58"/>
      <c r="H28" s="58"/>
      <c r="I28" s="76"/>
      <c r="J28" s="59">
        <v>0.08</v>
      </c>
      <c r="K28" s="116">
        <f t="shared" si="0"/>
        <v>0</v>
      </c>
      <c r="L28" s="197">
        <f t="shared" si="1"/>
        <v>0</v>
      </c>
      <c r="M28" s="51">
        <f t="shared" si="2"/>
        <v>0</v>
      </c>
    </row>
    <row r="29" spans="1:15" ht="32.25" customHeight="1" thickBot="1" x14ac:dyDescent="0.35">
      <c r="A29" s="16">
        <v>26</v>
      </c>
      <c r="B29" s="815" t="s">
        <v>651</v>
      </c>
      <c r="C29" s="816"/>
      <c r="D29" s="278" t="s">
        <v>530</v>
      </c>
      <c r="E29" s="278">
        <v>1</v>
      </c>
      <c r="F29" s="279"/>
      <c r="G29" s="279"/>
      <c r="H29" s="279"/>
      <c r="I29" s="210"/>
      <c r="J29" s="254">
        <v>0.08</v>
      </c>
      <c r="K29" s="280">
        <f t="shared" si="0"/>
        <v>0</v>
      </c>
      <c r="L29" s="197">
        <f t="shared" si="1"/>
        <v>0</v>
      </c>
      <c r="M29" s="51">
        <f t="shared" si="2"/>
        <v>0</v>
      </c>
    </row>
    <row r="30" spans="1:15" s="7" customFormat="1" ht="25.5" customHeight="1" thickBot="1" x14ac:dyDescent="0.3">
      <c r="A30" s="817" t="s">
        <v>453</v>
      </c>
      <c r="B30" s="817"/>
      <c r="C30" s="817"/>
      <c r="D30" s="817"/>
      <c r="E30" s="817"/>
      <c r="F30" s="817"/>
      <c r="G30" s="817"/>
      <c r="H30" s="817"/>
      <c r="I30" s="817"/>
      <c r="J30" s="817"/>
      <c r="K30" s="826"/>
      <c r="L30" s="284">
        <f>SUM(L4:L29)</f>
        <v>0</v>
      </c>
      <c r="M30" s="285">
        <f>SUM(M4:M29)</f>
        <v>0</v>
      </c>
      <c r="N30" s="52"/>
      <c r="O30" s="52"/>
    </row>
    <row r="31" spans="1:15" ht="15.6" customHeight="1" x14ac:dyDescent="0.3">
      <c r="C31" s="230"/>
      <c r="D31" s="127"/>
      <c r="H31" s="230"/>
      <c r="I31" s="77"/>
      <c r="J31" s="231"/>
      <c r="L31" s="232"/>
      <c r="M31" s="232"/>
    </row>
    <row r="32" spans="1:15" x14ac:dyDescent="0.3">
      <c r="B32" s="638" t="s">
        <v>672</v>
      </c>
      <c r="C32" s="638"/>
      <c r="D32" s="638"/>
      <c r="E32" s="638"/>
      <c r="F32" s="638"/>
      <c r="G32" s="638"/>
      <c r="H32" s="638"/>
      <c r="I32" s="638"/>
      <c r="J32" s="638"/>
      <c r="K32" s="638"/>
      <c r="L32" s="638"/>
      <c r="M32" s="638"/>
    </row>
    <row r="33" spans="2:13" x14ac:dyDescent="0.3">
      <c r="B33" s="638" t="s">
        <v>101</v>
      </c>
      <c r="C33" s="638"/>
      <c r="D33" s="638"/>
      <c r="E33" s="638"/>
      <c r="F33" s="638"/>
      <c r="G33" s="638"/>
      <c r="H33" s="638"/>
      <c r="I33" s="638"/>
      <c r="J33" s="638"/>
      <c r="K33" s="638"/>
      <c r="L33" s="638"/>
      <c r="M33" s="638"/>
    </row>
    <row r="34" spans="2:13" x14ac:dyDescent="0.3">
      <c r="B34" s="605" t="s">
        <v>102</v>
      </c>
      <c r="C34" s="605"/>
      <c r="D34" s="605"/>
      <c r="E34" s="605"/>
      <c r="F34" s="605"/>
      <c r="G34" s="605"/>
      <c r="H34" s="605"/>
      <c r="I34" s="605"/>
      <c r="J34" s="605"/>
      <c r="K34" s="605"/>
      <c r="L34" s="605"/>
      <c r="M34" s="605"/>
    </row>
    <row r="35" spans="2:13" x14ac:dyDescent="0.3">
      <c r="B35" s="605" t="s">
        <v>328</v>
      </c>
      <c r="C35" s="605"/>
      <c r="D35" s="605"/>
      <c r="E35" s="605"/>
      <c r="F35" s="605"/>
      <c r="G35" s="605"/>
      <c r="H35" s="605"/>
      <c r="I35" s="605"/>
      <c r="J35" s="605"/>
      <c r="K35" s="605"/>
      <c r="L35" s="605"/>
      <c r="M35" s="605"/>
    </row>
    <row r="38" spans="2:13" x14ac:dyDescent="0.3">
      <c r="K38" s="439" t="s">
        <v>715</v>
      </c>
    </row>
  </sheetData>
  <mergeCells count="32">
    <mergeCell ref="B5:C5"/>
    <mergeCell ref="B6:C6"/>
    <mergeCell ref="B7:C7"/>
    <mergeCell ref="B8:C8"/>
    <mergeCell ref="B35:M35"/>
    <mergeCell ref="B29:C29"/>
    <mergeCell ref="B20:C20"/>
    <mergeCell ref="B21:C21"/>
    <mergeCell ref="B22:C22"/>
    <mergeCell ref="B23:C23"/>
    <mergeCell ref="B24:C24"/>
    <mergeCell ref="B25:C25"/>
    <mergeCell ref="B26:C26"/>
    <mergeCell ref="B27:C27"/>
    <mergeCell ref="B28:C28"/>
    <mergeCell ref="A30:K30"/>
    <mergeCell ref="B3:M3"/>
    <mergeCell ref="B32:M32"/>
    <mergeCell ref="B33:M33"/>
    <mergeCell ref="B34:M34"/>
    <mergeCell ref="B19:C19"/>
    <mergeCell ref="B15:C15"/>
    <mergeCell ref="B16:C16"/>
    <mergeCell ref="B17:C17"/>
    <mergeCell ref="B18:C18"/>
    <mergeCell ref="B9:C9"/>
    <mergeCell ref="B10:C10"/>
    <mergeCell ref="B11:C11"/>
    <mergeCell ref="B12:C12"/>
    <mergeCell ref="B13:C13"/>
    <mergeCell ref="B14:C14"/>
    <mergeCell ref="B4:C4"/>
  </mergeCells>
  <phoneticPr fontId="24" type="noConversion"/>
  <pageMargins left="0.7" right="0.7" top="0.75" bottom="0.75" header="0.3" footer="0.3"/>
  <pageSetup paperSize="9" scale="60" fitToHeight="0" orientation="landscape" verticalDpi="0" r:id="rId1"/>
  <headerFooter>
    <oddHeader>&amp;LSprawa nr: 129/2025&amp;CFORMULARZ CENOWY&amp;R&amp;"Arial Black,Standardowy"Załącznik nr 2 do SWZ</oddHeader>
    <oddFooter>&amp;C&amp;9Strona &amp;P z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pageSetUpPr fitToPage="1"/>
  </sheetPr>
  <dimension ref="A1:M28"/>
  <sheetViews>
    <sheetView view="pageLayout" topLeftCell="A11" zoomScaleNormal="100" workbookViewId="0">
      <selection activeCell="H29" sqref="H29"/>
    </sheetView>
  </sheetViews>
  <sheetFormatPr defaultRowHeight="16.5" x14ac:dyDescent="0.3"/>
  <cols>
    <col min="1" max="1" width="6.140625" style="60" customWidth="1"/>
    <col min="2" max="2" width="54.28515625" style="60" customWidth="1"/>
    <col min="3" max="7" width="9.28515625" style="60" bestFit="1" customWidth="1"/>
    <col min="8" max="8" width="14" style="60" customWidth="1"/>
    <col min="9" max="9" width="9.28515625" style="60" bestFit="1" customWidth="1"/>
    <col min="10" max="10" width="18.85546875" style="60" customWidth="1"/>
    <col min="11" max="11" width="14.28515625" style="60" customWidth="1"/>
    <col min="12" max="12" width="14.7109375" style="60" customWidth="1"/>
    <col min="13" max="16384" width="9.140625" style="60"/>
  </cols>
  <sheetData>
    <row r="1" spans="1:13" s="11" customFormat="1" ht="82.5" customHeight="1" x14ac:dyDescent="0.25">
      <c r="A1" s="119" t="s">
        <v>0</v>
      </c>
      <c r="B1" s="119" t="s">
        <v>1</v>
      </c>
      <c r="C1" s="119" t="s">
        <v>2</v>
      </c>
      <c r="D1" s="119" t="s">
        <v>3</v>
      </c>
      <c r="E1" s="502" t="s">
        <v>4</v>
      </c>
      <c r="F1" s="502" t="s">
        <v>647</v>
      </c>
      <c r="G1" s="502" t="s">
        <v>648</v>
      </c>
      <c r="H1" s="237" t="s">
        <v>5</v>
      </c>
      <c r="I1" s="238" t="s">
        <v>6</v>
      </c>
      <c r="J1" s="237" t="s">
        <v>7</v>
      </c>
      <c r="K1" s="237" t="s">
        <v>8</v>
      </c>
      <c r="L1" s="239" t="s">
        <v>9</v>
      </c>
      <c r="M1" s="504"/>
    </row>
    <row r="2" spans="1:13" s="506" customFormat="1" x14ac:dyDescent="0.25">
      <c r="A2" s="119">
        <v>1</v>
      </c>
      <c r="B2" s="119">
        <v>2</v>
      </c>
      <c r="C2" s="119">
        <v>3</v>
      </c>
      <c r="D2" s="119">
        <v>4</v>
      </c>
      <c r="E2" s="502">
        <v>5</v>
      </c>
      <c r="F2" s="502">
        <v>6</v>
      </c>
      <c r="G2" s="502">
        <v>7</v>
      </c>
      <c r="H2" s="240">
        <v>8</v>
      </c>
      <c r="I2" s="241">
        <v>9</v>
      </c>
      <c r="J2" s="240">
        <v>10</v>
      </c>
      <c r="K2" s="240">
        <v>11</v>
      </c>
      <c r="L2" s="242">
        <v>12</v>
      </c>
      <c r="M2" s="505"/>
    </row>
    <row r="3" spans="1:13" s="506" customFormat="1" ht="17.25" customHeight="1" x14ac:dyDescent="0.25">
      <c r="A3" s="747" t="s">
        <v>741</v>
      </c>
      <c r="B3" s="747"/>
      <c r="C3" s="747"/>
      <c r="D3" s="747"/>
      <c r="E3" s="747"/>
      <c r="F3" s="747"/>
      <c r="G3" s="747"/>
      <c r="H3" s="747"/>
      <c r="I3" s="747"/>
      <c r="J3" s="747"/>
      <c r="K3" s="747"/>
      <c r="L3" s="747"/>
      <c r="M3" s="505"/>
    </row>
    <row r="4" spans="1:13" s="5" customFormat="1" ht="136.5" customHeight="1" x14ac:dyDescent="0.25">
      <c r="A4" s="144">
        <v>1</v>
      </c>
      <c r="B4" s="507" t="s">
        <v>533</v>
      </c>
      <c r="C4" s="25" t="s">
        <v>51</v>
      </c>
      <c r="D4" s="25">
        <v>300</v>
      </c>
      <c r="E4" s="114"/>
      <c r="F4" s="114"/>
      <c r="G4" s="114"/>
      <c r="H4" s="298"/>
      <c r="I4" s="503">
        <v>0.08</v>
      </c>
      <c r="J4" s="225">
        <f>H4*(1+I4)</f>
        <v>0</v>
      </c>
      <c r="K4" s="115">
        <f>D4*H4</f>
        <v>0</v>
      </c>
      <c r="L4" s="115">
        <f>K4*(1+I4)</f>
        <v>0</v>
      </c>
    </row>
    <row r="5" spans="1:13" s="5" customFormat="1" ht="23.25" customHeight="1" x14ac:dyDescent="0.25">
      <c r="A5" s="233">
        <v>2</v>
      </c>
      <c r="B5" s="129" t="s">
        <v>534</v>
      </c>
      <c r="C5" s="16" t="s">
        <v>51</v>
      </c>
      <c r="D5" s="16">
        <v>40</v>
      </c>
      <c r="E5" s="33"/>
      <c r="F5" s="33"/>
      <c r="G5" s="33"/>
      <c r="H5" s="18"/>
      <c r="I5" s="40">
        <v>0.08</v>
      </c>
      <c r="J5" s="156">
        <f t="shared" ref="J5:J12" si="0">H5*(1+I5)</f>
        <v>0</v>
      </c>
      <c r="K5" s="18">
        <f t="shared" ref="K5:K12" si="1">D5*H5</f>
        <v>0</v>
      </c>
      <c r="L5" s="18">
        <f t="shared" ref="L5:L12" si="2">K5*(1+I5)</f>
        <v>0</v>
      </c>
    </row>
    <row r="6" spans="1:13" s="5" customFormat="1" x14ac:dyDescent="0.25">
      <c r="A6" s="16">
        <v>3</v>
      </c>
      <c r="B6" s="508" t="s">
        <v>689</v>
      </c>
      <c r="C6" s="153" t="s">
        <v>51</v>
      </c>
      <c r="D6" s="153">
        <v>40</v>
      </c>
      <c r="E6" s="87"/>
      <c r="F6" s="87"/>
      <c r="G6" s="87"/>
      <c r="H6" s="243"/>
      <c r="I6" s="227">
        <v>0.08</v>
      </c>
      <c r="J6" s="156">
        <f t="shared" si="0"/>
        <v>0</v>
      </c>
      <c r="K6" s="18">
        <f t="shared" si="1"/>
        <v>0</v>
      </c>
      <c r="L6" s="18">
        <f t="shared" si="2"/>
        <v>0</v>
      </c>
    </row>
    <row r="7" spans="1:13" s="5" customFormat="1" ht="17.25" thickBot="1" x14ac:dyDescent="0.3">
      <c r="A7" s="233">
        <v>4</v>
      </c>
      <c r="B7" s="509" t="s">
        <v>690</v>
      </c>
      <c r="C7" s="96" t="s">
        <v>51</v>
      </c>
      <c r="D7" s="96">
        <v>40</v>
      </c>
      <c r="E7" s="33"/>
      <c r="F7" s="33"/>
      <c r="G7" s="33"/>
      <c r="H7" s="126"/>
      <c r="I7" s="40">
        <v>0.08</v>
      </c>
      <c r="J7" s="244">
        <f t="shared" si="0"/>
        <v>0</v>
      </c>
      <c r="K7" s="245">
        <f t="shared" si="1"/>
        <v>0</v>
      </c>
      <c r="L7" s="245">
        <f t="shared" si="2"/>
        <v>0</v>
      </c>
    </row>
    <row r="8" spans="1:13" s="5" customFormat="1" ht="17.25" thickBot="1" x14ac:dyDescent="0.3">
      <c r="A8" s="233"/>
      <c r="B8" s="510"/>
      <c r="C8" s="16"/>
      <c r="D8" s="16"/>
      <c r="E8" s="33"/>
      <c r="F8" s="33"/>
      <c r="G8" s="33"/>
      <c r="H8" s="126"/>
      <c r="I8" s="511"/>
      <c r="J8" s="512" t="s">
        <v>484</v>
      </c>
      <c r="K8" s="51">
        <f>SUM(K4:K7)</f>
        <v>0</v>
      </c>
      <c r="L8" s="51">
        <f>SUM(L4:L7)</f>
        <v>0</v>
      </c>
    </row>
    <row r="9" spans="1:13" s="5" customFormat="1" ht="22.5" customHeight="1" x14ac:dyDescent="0.25">
      <c r="A9" s="818" t="s">
        <v>742</v>
      </c>
      <c r="B9" s="819"/>
      <c r="C9" s="819"/>
      <c r="D9" s="819"/>
      <c r="E9" s="819"/>
      <c r="F9" s="819"/>
      <c r="G9" s="819"/>
      <c r="H9" s="819"/>
      <c r="I9" s="819"/>
      <c r="J9" s="819"/>
      <c r="K9" s="819"/>
      <c r="L9" s="820"/>
    </row>
    <row r="10" spans="1:13" s="5" customFormat="1" x14ac:dyDescent="0.25">
      <c r="A10" s="16">
        <v>1</v>
      </c>
      <c r="B10" s="508" t="s">
        <v>652</v>
      </c>
      <c r="C10" s="153" t="s">
        <v>51</v>
      </c>
      <c r="D10" s="153">
        <v>25</v>
      </c>
      <c r="E10" s="33"/>
      <c r="F10" s="33"/>
      <c r="G10" s="33"/>
      <c r="H10" s="126"/>
      <c r="I10" s="40">
        <v>0.08</v>
      </c>
      <c r="J10" s="244">
        <f t="shared" si="0"/>
        <v>0</v>
      </c>
      <c r="K10" s="18">
        <f t="shared" si="1"/>
        <v>0</v>
      </c>
      <c r="L10" s="18">
        <f t="shared" si="2"/>
        <v>0</v>
      </c>
    </row>
    <row r="11" spans="1:13" s="5" customFormat="1" x14ac:dyDescent="0.25">
      <c r="A11" s="233">
        <v>2</v>
      </c>
      <c r="B11" s="513" t="s">
        <v>653</v>
      </c>
      <c r="C11" s="153" t="s">
        <v>51</v>
      </c>
      <c r="D11" s="153">
        <v>25</v>
      </c>
      <c r="E11" s="87"/>
      <c r="F11" s="87"/>
      <c r="G11" s="87"/>
      <c r="H11" s="280"/>
      <c r="I11" s="40">
        <v>0.08</v>
      </c>
      <c r="J11" s="244">
        <f t="shared" si="0"/>
        <v>0</v>
      </c>
      <c r="K11" s="18">
        <f t="shared" si="1"/>
        <v>0</v>
      </c>
      <c r="L11" s="18">
        <f t="shared" si="2"/>
        <v>0</v>
      </c>
    </row>
    <row r="12" spans="1:13" s="5" customFormat="1" ht="17.25" thickBot="1" x14ac:dyDescent="0.3">
      <c r="A12" s="16">
        <v>3</v>
      </c>
      <c r="B12" s="46" t="s">
        <v>691</v>
      </c>
      <c r="C12" s="16" t="s">
        <v>51</v>
      </c>
      <c r="D12" s="16">
        <v>15</v>
      </c>
      <c r="E12" s="33"/>
      <c r="F12" s="33"/>
      <c r="G12" s="33"/>
      <c r="H12" s="126"/>
      <c r="I12" s="40">
        <v>0.08</v>
      </c>
      <c r="J12" s="244">
        <f t="shared" si="0"/>
        <v>0</v>
      </c>
      <c r="K12" s="245">
        <f t="shared" si="1"/>
        <v>0</v>
      </c>
      <c r="L12" s="245">
        <f t="shared" si="2"/>
        <v>0</v>
      </c>
    </row>
    <row r="13" spans="1:13" s="5" customFormat="1" ht="15" customHeight="1" x14ac:dyDescent="0.25">
      <c r="A13" s="514"/>
      <c r="B13" s="515"/>
      <c r="C13" s="515"/>
      <c r="D13" s="515"/>
      <c r="E13" s="515"/>
      <c r="F13" s="515"/>
      <c r="G13" s="515"/>
      <c r="H13" s="515"/>
      <c r="I13" s="516"/>
      <c r="J13" s="517" t="s">
        <v>55</v>
      </c>
      <c r="K13" s="524">
        <f>SUM(K10:K12)</f>
        <v>0</v>
      </c>
      <c r="L13" s="524">
        <f>SUM(L10:L12)</f>
        <v>0</v>
      </c>
    </row>
    <row r="14" spans="1:13" ht="22.5" customHeight="1" x14ac:dyDescent="0.3">
      <c r="A14" s="747" t="s">
        <v>743</v>
      </c>
      <c r="B14" s="747"/>
      <c r="C14" s="747"/>
      <c r="D14" s="747"/>
      <c r="E14" s="747"/>
      <c r="F14" s="747"/>
      <c r="G14" s="747"/>
      <c r="H14" s="747"/>
      <c r="I14" s="747"/>
      <c r="J14" s="747"/>
      <c r="K14" s="747"/>
      <c r="L14" s="747"/>
    </row>
    <row r="15" spans="1:13" ht="18" customHeight="1" x14ac:dyDescent="0.3">
      <c r="A15" s="679" t="s">
        <v>535</v>
      </c>
      <c r="B15" s="680"/>
      <c r="C15" s="680"/>
      <c r="D15" s="680"/>
      <c r="E15" s="680"/>
      <c r="F15" s="680"/>
      <c r="G15" s="680"/>
      <c r="H15" s="680"/>
      <c r="I15" s="680"/>
      <c r="J15" s="680"/>
      <c r="K15" s="680"/>
      <c r="L15" s="680"/>
    </row>
    <row r="16" spans="1:13" ht="33.75" customHeight="1" x14ac:dyDescent="0.3">
      <c r="A16" s="62">
        <v>1</v>
      </c>
      <c r="B16" s="277" t="s">
        <v>539</v>
      </c>
      <c r="C16" s="177" t="s">
        <v>536</v>
      </c>
      <c r="D16" s="62">
        <v>4</v>
      </c>
      <c r="E16" s="69"/>
      <c r="F16" s="69"/>
      <c r="G16" s="69"/>
      <c r="H16" s="124"/>
      <c r="I16" s="518">
        <v>0.08</v>
      </c>
      <c r="J16" s="72">
        <f t="shared" ref="J16:J19" si="3">H16*(1+I16)</f>
        <v>0</v>
      </c>
      <c r="K16" s="130">
        <f t="shared" ref="K16:K19" si="4">D16*H16</f>
        <v>0</v>
      </c>
      <c r="L16" s="73">
        <f t="shared" ref="L16:L19" si="5">K16*(1+I16)</f>
        <v>0</v>
      </c>
    </row>
    <row r="17" spans="1:12" ht="37.5" customHeight="1" x14ac:dyDescent="0.3">
      <c r="A17" s="62">
        <v>2</v>
      </c>
      <c r="B17" s="277" t="s">
        <v>540</v>
      </c>
      <c r="C17" s="177" t="s">
        <v>536</v>
      </c>
      <c r="D17" s="62">
        <v>4</v>
      </c>
      <c r="E17" s="69"/>
      <c r="F17" s="69"/>
      <c r="G17" s="69"/>
      <c r="H17" s="124"/>
      <c r="I17" s="518">
        <v>0.08</v>
      </c>
      <c r="J17" s="72">
        <f t="shared" si="3"/>
        <v>0</v>
      </c>
      <c r="K17" s="130">
        <f t="shared" si="4"/>
        <v>0</v>
      </c>
      <c r="L17" s="73">
        <f t="shared" si="5"/>
        <v>0</v>
      </c>
    </row>
    <row r="18" spans="1:12" ht="33" customHeight="1" x14ac:dyDescent="0.3">
      <c r="A18" s="62">
        <v>3</v>
      </c>
      <c r="B18" s="519" t="s">
        <v>182</v>
      </c>
      <c r="C18" s="177" t="s">
        <v>536</v>
      </c>
      <c r="D18" s="16">
        <v>3</v>
      </c>
      <c r="E18" s="69"/>
      <c r="F18" s="69"/>
      <c r="G18" s="69"/>
      <c r="H18" s="124"/>
      <c r="I18" s="518">
        <v>0.08</v>
      </c>
      <c r="J18" s="72">
        <f t="shared" si="3"/>
        <v>0</v>
      </c>
      <c r="K18" s="130">
        <f t="shared" si="4"/>
        <v>0</v>
      </c>
      <c r="L18" s="73">
        <f t="shared" si="5"/>
        <v>0</v>
      </c>
    </row>
    <row r="19" spans="1:12" ht="33.75" thickBot="1" x14ac:dyDescent="0.35">
      <c r="A19" s="62">
        <v>4</v>
      </c>
      <c r="B19" s="519" t="s">
        <v>537</v>
      </c>
      <c r="C19" s="177" t="s">
        <v>536</v>
      </c>
      <c r="D19" s="16">
        <v>3</v>
      </c>
      <c r="E19" s="69"/>
      <c r="F19" s="69"/>
      <c r="G19" s="69"/>
      <c r="H19" s="124"/>
      <c r="I19" s="518">
        <v>0.08</v>
      </c>
      <c r="J19" s="72">
        <f t="shared" si="3"/>
        <v>0</v>
      </c>
      <c r="K19" s="130">
        <f t="shared" si="4"/>
        <v>0</v>
      </c>
      <c r="L19" s="520">
        <f t="shared" si="5"/>
        <v>0</v>
      </c>
    </row>
    <row r="20" spans="1:12" s="5" customFormat="1" ht="17.25" thickBot="1" x14ac:dyDescent="0.3">
      <c r="A20" s="758"/>
      <c r="B20" s="821"/>
      <c r="C20" s="821"/>
      <c r="D20" s="821"/>
      <c r="E20" s="821"/>
      <c r="F20" s="821"/>
      <c r="G20" s="821"/>
      <c r="H20" s="821"/>
      <c r="I20" s="821"/>
      <c r="J20" s="822"/>
      <c r="K20" s="51">
        <f>SUM(K16:K19)</f>
        <v>0</v>
      </c>
      <c r="L20" s="186">
        <f>SUM(L16:L19)</f>
        <v>0</v>
      </c>
    </row>
    <row r="21" spans="1:12" s="5" customFormat="1" ht="27.75" customHeight="1" thickBot="1" x14ac:dyDescent="0.3">
      <c r="A21" s="521"/>
      <c r="B21" s="515"/>
      <c r="C21" s="82"/>
      <c r="D21" s="82"/>
      <c r="E21" s="82"/>
      <c r="F21" s="82"/>
      <c r="G21" s="82"/>
      <c r="H21" s="82"/>
      <c r="I21" s="82"/>
      <c r="J21" s="522" t="s">
        <v>55</v>
      </c>
      <c r="K21" s="51">
        <f>SUM(K13+K20+K8)</f>
        <v>0</v>
      </c>
      <c r="L21" s="51">
        <f>SUM(L13+L20+L8)</f>
        <v>0</v>
      </c>
    </row>
    <row r="22" spans="1:12" s="5" customFormat="1" x14ac:dyDescent="0.25">
      <c r="A22" s="823"/>
      <c r="B22" s="824"/>
      <c r="C22" s="824"/>
      <c r="D22" s="824"/>
      <c r="E22" s="824"/>
      <c r="F22" s="824"/>
      <c r="G22" s="824"/>
      <c r="H22" s="824"/>
      <c r="I22" s="824"/>
      <c r="J22" s="825"/>
      <c r="K22" s="246"/>
      <c r="L22" s="246"/>
    </row>
    <row r="23" spans="1:12" s="5" customFormat="1" x14ac:dyDescent="0.25">
      <c r="A23" s="605" t="s">
        <v>744</v>
      </c>
      <c r="B23" s="605"/>
      <c r="C23" s="605"/>
      <c r="D23" s="605"/>
      <c r="E23" s="605"/>
      <c r="F23" s="605"/>
      <c r="G23" s="605"/>
      <c r="H23" s="605"/>
      <c r="I23" s="605"/>
      <c r="J23" s="605"/>
      <c r="K23" s="246"/>
      <c r="L23" s="246"/>
    </row>
    <row r="24" spans="1:12" s="5" customFormat="1" x14ac:dyDescent="0.25">
      <c r="A24" s="605" t="s">
        <v>101</v>
      </c>
      <c r="B24" s="605"/>
      <c r="C24" s="605"/>
      <c r="D24" s="605"/>
      <c r="E24" s="605"/>
      <c r="F24" s="605"/>
      <c r="G24" s="605"/>
      <c r="H24" s="605"/>
      <c r="I24" s="605"/>
      <c r="J24" s="605"/>
      <c r="K24" s="246"/>
      <c r="L24" s="246"/>
    </row>
    <row r="25" spans="1:12" s="5" customFormat="1" x14ac:dyDescent="0.25">
      <c r="A25" s="605" t="s">
        <v>102</v>
      </c>
      <c r="B25" s="605"/>
      <c r="C25" s="605"/>
      <c r="D25" s="605"/>
      <c r="E25" s="605"/>
      <c r="F25" s="605"/>
      <c r="G25" s="605"/>
      <c r="H25" s="605"/>
      <c r="I25" s="605"/>
      <c r="J25" s="605"/>
      <c r="K25" s="246"/>
      <c r="L25" s="246"/>
    </row>
    <row r="26" spans="1:12" s="5" customFormat="1" x14ac:dyDescent="0.25">
      <c r="A26" s="605" t="s">
        <v>325</v>
      </c>
      <c r="B26" s="605"/>
      <c r="C26" s="605"/>
      <c r="D26" s="605"/>
      <c r="E26" s="605"/>
      <c r="F26" s="605"/>
      <c r="G26" s="605"/>
      <c r="H26" s="605"/>
      <c r="I26" s="605"/>
      <c r="J26" s="605"/>
      <c r="K26" s="246"/>
      <c r="L26" s="246"/>
    </row>
    <row r="27" spans="1:12" s="5" customFormat="1" x14ac:dyDescent="0.25">
      <c r="B27" s="6"/>
      <c r="H27" s="246"/>
      <c r="I27" s="247"/>
      <c r="J27" s="246"/>
      <c r="K27" s="246"/>
      <c r="L27" s="246"/>
    </row>
    <row r="28" spans="1:12" s="5" customFormat="1" x14ac:dyDescent="0.25">
      <c r="B28" s="6"/>
      <c r="H28" s="246"/>
      <c r="I28" s="247"/>
      <c r="J28" s="523" t="s">
        <v>715</v>
      </c>
      <c r="K28" s="246"/>
      <c r="L28" s="246"/>
    </row>
  </sheetData>
  <mergeCells count="10">
    <mergeCell ref="A26:J26"/>
    <mergeCell ref="A20:J20"/>
    <mergeCell ref="A22:J22"/>
    <mergeCell ref="A15:L15"/>
    <mergeCell ref="A23:J23"/>
    <mergeCell ref="A3:L3"/>
    <mergeCell ref="A9:L9"/>
    <mergeCell ref="A14:L14"/>
    <mergeCell ref="A24:J24"/>
    <mergeCell ref="A25:J25"/>
  </mergeCells>
  <phoneticPr fontId="24" type="noConversion"/>
  <pageMargins left="0.7" right="0.7" top="0.75" bottom="0.75" header="0.3" footer="0.3"/>
  <pageSetup paperSize="9" scale="73" fitToHeight="0" orientation="landscape" verticalDpi="0" r:id="rId1"/>
  <headerFooter>
    <oddHeader>&amp;LSprawa nr: 129/2025&amp;CFORMULARZ CENOWY&amp;R&amp;"Arial Black,Standardowy"Załącznik nr 2 do SWZ</oddHeader>
    <oddFooter>&amp;C&amp;9Strona &amp;P z &amp;N</oddFooter>
  </headerFooter>
  <ignoredErrors>
    <ignoredError sqref="L8"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10</vt:i4>
      </vt:variant>
      <vt:variant>
        <vt:lpstr>Nazwane zakresy</vt:lpstr>
      </vt:variant>
      <vt:variant>
        <vt:i4>4</vt:i4>
      </vt:variant>
    </vt:vector>
  </HeadingPairs>
  <TitlesOfParts>
    <vt:vector size="14" baseType="lpstr">
      <vt:lpstr>Protezy biodro-kolano-bark 1-9</vt:lpstr>
      <vt:lpstr>Proteza kolana 10</vt:lpstr>
      <vt:lpstr>urazówka I+subst kości 11-17</vt:lpstr>
      <vt:lpstr>urazówka II 18</vt:lpstr>
      <vt:lpstr>urazówka III 19-20</vt:lpstr>
      <vt:lpstr> paluch koslawy 21-32</vt:lpstr>
      <vt:lpstr>artroskopia 1 33-39</vt:lpstr>
      <vt:lpstr>ręka i stopa 40-47</vt:lpstr>
      <vt:lpstr>artroskopia II 48</vt:lpstr>
      <vt:lpstr>ręka paluch koślawy blok2 49-51</vt:lpstr>
      <vt:lpstr>'urazówka III 19-20'!a</vt:lpstr>
      <vt:lpstr>'Protezy biodro-kolano-bark 1-9'!Print_Area</vt:lpstr>
      <vt:lpstr>'urazówka I+subst kości 11-17'!Print_Area</vt:lpstr>
      <vt:lpstr>'urazówka III 19-20'!Print_Area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Piotr</dc:creator>
  <cp:lastModifiedBy>ZIM 10wsk</cp:lastModifiedBy>
  <cp:lastPrinted>2025-11-24T09:15:31Z</cp:lastPrinted>
  <dcterms:created xsi:type="dcterms:W3CDTF">2019-08-31T03:25:30Z</dcterms:created>
  <dcterms:modified xsi:type="dcterms:W3CDTF">2025-11-24T09:20:18Z</dcterms:modified>
</cp:coreProperties>
</file>