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defaultThemeVersion="166925"/>
  <mc:AlternateContent xmlns:mc="http://schemas.openxmlformats.org/markup-compatibility/2006">
    <mc:Choice Requires="x15">
      <x15ac:absPath xmlns:x15ac="http://schemas.microsoft.com/office/spreadsheetml/2010/11/ac" url="C:\Users\user\AppData\Local\Temp\"/>
    </mc:Choice>
  </mc:AlternateContent>
  <xr:revisionPtr revIDLastSave="0" documentId="13_ncr:1_{0F6CC9A7-AD23-4898-93F3-B5DBABC893EA}"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41" i="1" l="1"/>
  <c r="I42" i="1"/>
  <c r="J42" i="1" s="1"/>
  <c r="I40" i="1"/>
  <c r="J40" i="1" s="1"/>
  <c r="I36" i="1"/>
  <c r="I37" i="1"/>
  <c r="I38" i="1"/>
  <c r="J38" i="1" s="1"/>
  <c r="I39" i="1"/>
  <c r="J39" i="1" s="1"/>
  <c r="I35" i="1"/>
  <c r="J35" i="1" s="1"/>
  <c r="I33" i="1"/>
  <c r="J33" i="1" s="1"/>
  <c r="I34" i="1"/>
  <c r="J34" i="1" s="1"/>
  <c r="I32" i="1"/>
  <c r="J32" i="1"/>
  <c r="J41" i="1"/>
  <c r="J37" i="1"/>
  <c r="J36" i="1"/>
  <c r="J25" i="1"/>
  <c r="J26" i="1" s="1"/>
  <c r="J22" i="1"/>
  <c r="J20" i="1"/>
  <c r="J17" i="1"/>
  <c r="J16" i="1"/>
  <c r="J13" i="1"/>
  <c r="J12" i="1"/>
  <c r="J8" i="1"/>
  <c r="H42" i="1"/>
  <c r="H41" i="1"/>
  <c r="H38" i="1"/>
  <c r="H37" i="1"/>
  <c r="H36" i="1"/>
  <c r="H29" i="1"/>
  <c r="H22" i="1"/>
  <c r="H21" i="1"/>
  <c r="H40" i="1"/>
  <c r="H35" i="1"/>
  <c r="H33" i="1"/>
  <c r="H34" i="1"/>
  <c r="H28" i="1"/>
  <c r="H25" i="1"/>
  <c r="H20" i="1"/>
  <c r="H32" i="1"/>
  <c r="H16" i="1"/>
  <c r="H13" i="1"/>
  <c r="H12" i="1"/>
  <c r="H9" i="1"/>
  <c r="H8" i="1"/>
  <c r="H5" i="1"/>
  <c r="H17" i="1"/>
  <c r="I25" i="1"/>
  <c r="I26" i="1" s="1"/>
  <c r="I29" i="1"/>
  <c r="J29" i="1" s="1"/>
  <c r="I28" i="1"/>
  <c r="J28" i="1" s="1"/>
  <c r="I22" i="1"/>
  <c r="I21" i="1"/>
  <c r="J21" i="1" s="1"/>
  <c r="I20" i="1"/>
  <c r="I17" i="1"/>
  <c r="I16" i="1"/>
  <c r="I13" i="1"/>
  <c r="I12" i="1"/>
  <c r="I9" i="1"/>
  <c r="J9" i="1" s="1"/>
  <c r="I8" i="1"/>
  <c r="I5" i="1"/>
  <c r="I6" i="1" s="1"/>
  <c r="J5" i="1" l="1"/>
  <c r="J6" i="1" s="1"/>
  <c r="I10" i="1"/>
  <c r="I14" i="1"/>
  <c r="I30" i="1"/>
  <c r="J18" i="1"/>
  <c r="J14" i="1"/>
  <c r="J10" i="1"/>
  <c r="I23" i="1"/>
  <c r="J30" i="1"/>
  <c r="J23" i="1"/>
  <c r="I18" i="1"/>
</calcChain>
</file>

<file path=xl/sharedStrings.xml><?xml version="1.0" encoding="utf-8"?>
<sst xmlns="http://schemas.openxmlformats.org/spreadsheetml/2006/main" count="106" uniqueCount="55">
  <si>
    <t>LP.</t>
  </si>
  <si>
    <t>RODZAJ ŚRODKA</t>
  </si>
  <si>
    <t>opak. jedn.</t>
  </si>
  <si>
    <t>j.m.</t>
  </si>
  <si>
    <t>Planowana ilość środka w dost. rocznej</t>
  </si>
  <si>
    <t>Cena netto           ( jedn.)</t>
  </si>
  <si>
    <t>% VAT</t>
  </si>
  <si>
    <t>Cena brutto (jedn.)</t>
  </si>
  <si>
    <t>WARTOŚĆ NETTO</t>
  </si>
  <si>
    <t>WARTOŚĆ BRUTTO</t>
  </si>
  <si>
    <t>UWAGI</t>
  </si>
  <si>
    <t>szt.</t>
  </si>
  <si>
    <t>RAZEM</t>
  </si>
  <si>
    <t>kpl</t>
  </si>
  <si>
    <t xml:space="preserve">Worki do bielizny- poliester 220 g/m², utrwalony termicznie, samopiorący, odporny na rozerwania, ochrona pracowników przed brudnym praniem, identyfikacja prania dzięki różnym kolorom pasków. Worki z paskiem czerwonym - 100 sztuk, worki z paskiem czarnym - 50 sztuk, worki z paskiem zielonym - 50 sztuk
</t>
  </si>
  <si>
    <t>Ręcznik frotte 50x90 cm miękki i chłony z 100% bawełny egipskiej, gramatura 500-600 g/m2</t>
  </si>
  <si>
    <t>Ręcznik frotte kąpielowy duży 70x140 cm miękki i chłony z 100% bawełny egipskiej, gramatura 500-600 g/m2</t>
  </si>
  <si>
    <t>Poduszka antyalergiczna w wym. 70x80, waga 1400 - 1500g z mikrofibry bawełniano-poliesterowej, tempertura prania do 65 stopni C, przeznaczona do dezynfekcji chemicznej oraz parowej do 128 stopni C</t>
  </si>
  <si>
    <t>Poduszka antyalergiczna w wym. 70x40, waga 1400 - 1500g z mikrofibry bawełniano-poliesterowej, pikowana, tempertura prania do 65 stopni C, przeznaczona do dezynfekcji chemicznej oraz parowej do 128 stopni C</t>
  </si>
  <si>
    <t>Prześcieradło operacyjne zielone 280x160. Tkanina 100% bawełna, gramatura min. 160g/m2, temperatura prania 95 stopni C, kurczliwość do 5%. Tkanina barwiona kadziwo. Gęstość po osnowie 300 +/- 6 nitek, po wątku 225 +/- 7 nitek na 1 dm. Pylenie 4 +5%. Każda sztuka musi być oznakowana wg załączonego wzoru. Ilość wg potrzeb zamawiającego</t>
  </si>
  <si>
    <t>Prześcieradło operacyjne zielone 220x160. Tkanina 100% bawełna, gramatura min. 160g/m2, temperatura prania 95 stopni C, kurczliwość do 5%. Tkanina barwiona kadziwo. Gęstość po osnowie 300 +/- 6 nitek, po wątku 225 +/- 7 nitek na 1 dm. Pylenie 4 +5%. Każda sztuka musi być oznakowana wg załączonego wzoru. Ilość wg potrzeb zamawiającego</t>
  </si>
  <si>
    <t>szt</t>
  </si>
  <si>
    <t>Ubranie chirurga zielone. Tkanina100% bawełna, gramatura min. 160g/m2, temperatura prania 95 stopniC, kurczliwość do 5%. Tkanina barwiona kadziowo. Gęstość po osnowie 300+-6 nitek,po wątku 225+-7 nitek na 1dm. Pylenie 4+5%. Każda sztuka musi być oznakowana wg załączonego wzoru. Rozmiary wg  potrzeb Zamawiającego.</t>
  </si>
  <si>
    <t>Fartuch chirurgiczny zielony - rękaw zakończony poliestrowymi ściągaczami, w górnej części zapinany na napy, poły zakładane na siebie. Tkanina 100%bawełna, gramatura min. 160g/m2, temperatura prania 95 stopni C, kurczliwość do 5%. Tkanina barwiona kadziowo. Gęstość po osnowie 300+-6 nitek, po wątku 225+-7 nitek na 1dm. Pylenie4+5%. Każda sztuka musi być oznakowana wg załączonego wzoru. Rozmiar wg potrzeb Zamawiającego.</t>
  </si>
  <si>
    <t xml:space="preserve">Wykonawca zobowiązany jest do udzielenia gwarancji na zaoferowaną odzież na okres 12 miesięcy od wydania z magazynu Zamawiającego, nie dłużej jednak niż 15 miesięcy od dnia dostawy. </t>
  </si>
  <si>
    <t>Dla wszystkich zadań wymagane potwierdzenie posiadania zgodności z norma CEN/TS14237:2021</t>
  </si>
  <si>
    <t>Serweta operacyjna zielona rozmiar 75x90. Tkanina 100% bawełna, gramatura 160g/m2, temperatura prania 95 stopni C, kurczliwość do 5%. Każda sztuka musi być oznakowana wg załączonego wzoru. Ilość wg potrzeb Zamawiającego.</t>
  </si>
  <si>
    <t>Serweta operacyjna zielona lub biała - wg potrzeb Zamawiającego rozmiar 80x120 "z otworem". Tkanina 100% bawełna, gramatura 160g/m2, temperatura prania 95 stopni c, kurczliwość do 5%. Tkanina barwiona kadziowo. Gęstość po osnowie 300+-6 nitek, po wątku 225+-7 nitek na 1dm. Pylenie 4+5%. Każda sztuka musi być oznakowana wg załączonego wzoru. Ilość wg potrzeb Zamawiającego.</t>
  </si>
  <si>
    <t>Serweta operacyjna zielona lub biała - wg potrzeb Zamawiającego 80x120. Tkanina 100% bawełna, gramatura 160g/m2, temperatura prania 95 stopni C, kurczliwość do 5%. Tkanina barwiona kadziowo. Gęstość po osnowie 300+-6 nitek, po wątku 225+-7 nitek na 1dm. Pylenie 4+5%. Każda sztuka musi być oznakowana wg załączonego wzoru. Ilość wg potrzeb Zamawiającego.</t>
  </si>
  <si>
    <t>Koszulka polo męska lub damska (wg potrzeb Zamawiającego) z kieszenią po lewej stronie 100% bawełny min. 220g/m2. Kolor czerwony lub granatowy (wg potrzeb Zamawiającego) - barwnik musi być odporny na detergenty. Koszulka zapinana na dwa guziki, ściagacze na rękawach- przeszycie ściagacza wzmocnione tasiemką. Po lewej stronie kieszeń z logo szpitala w kolorze białym na granatowej koszulce, kolor czarny na czerwonej koszulce. Logo szpitala o wymiarach szer. 5 cm wysokość 5 cm. Logo wykonanae sitodrukiem.</t>
  </si>
  <si>
    <t>ZADANIE 1  Worki do bielizny</t>
  </si>
  <si>
    <t>ZADANIE 2 Ręczniki frotte</t>
  </si>
  <si>
    <t>ZADANIE 3 Poduszki</t>
  </si>
  <si>
    <t>ZADANIE 4 Prześcieradła operacyjne</t>
  </si>
  <si>
    <t>ZADANIE 5 Serwety operacyjne</t>
  </si>
  <si>
    <t>ZADANIE 6 Koszulka polo</t>
  </si>
  <si>
    <t>ZADANIE 7 Ubranie chirurga zielone</t>
  </si>
  <si>
    <t>ZADANIE 8 Ubiór pracownicy Warty Cywilnej</t>
  </si>
  <si>
    <t>Spodnie bojówki dla pracowników ochrony szpitalnej (damskie i męskie). Kolor czarny. Skład: min. 65% poliester, 35% bawełna gramatura min. 285 g.m2 +/- 10%. Spodnie o luźnym fasonie, mocne. Dwie przednie kieszenie wpuszczane, dwie kieszenie na wysokości kolan z patkami zapinane na rzepy. Regulacja obwodu pasa po bokach, szerokie mocne szlufki na pasek. Rozporek zapinany na zsuwak. Rozmiary wg potrzeb Zamawiającego.</t>
  </si>
  <si>
    <t>Bluza-polar (damskie i męskie) koloru czarnego z pagonami dla pracownika ochrony szpitalnej, z tyłu napis Ochrona,po lewej stronie klatki piersiowej logo szpitala wg załącznika. Wykonana z wysokogatunkowego polaru, gramatura 360 g/m2 +/- 5%. Zapinana na zamek błyskawiczny. Skuteczna ochrona termiczna w chłodniejsze dni przy jednoczesnym wysokim poziomie oddychalności. Rękawy oraz dół zakończone elastycznymi ściągaczami. Wysoki kołnierz, który chroni szyję. Dwie kieszenie biodrowe zapinane na zamek.</t>
  </si>
  <si>
    <t>Pasek czarny do spodni, wykonany w 100% ze skóry naturalnej. Szerokośc paska min. 4 cm do 6cm. Długość całkowita bez klamry min 115 cm (+5 cm). Klamra metalowa, klasyczna, srebran.</t>
  </si>
  <si>
    <t>Kurtka zimowa w kolorze czarnym, ocieplana z podpinką i kapturem. Z tyłu napis Ochrona, z przodu na klatce piersiowej po lewej stronie logo szpitala (załącznik). Chroni przed wiatrem, mrozem i deszczem, nie przemaka. Posiada 4 kieszenie, z przodu na wysokości pasa zapinane na napy oraz z boku na ręce dwie. Kurtka zapinana na zamek błyskawiczny. Kurtka wykonana 100% z poliestru gramatura min. 230 g/m2 +/- 10%. Podszewka 100% polar poliestrowy gramatura min. 280g/m2 +/- 5%. Wypełnienie z waty poliestrowej gramatura min. 200 g/m2 +/- 5%, w górnej części, w dolnej o gramaturze min. 60 +/- 5%.</t>
  </si>
  <si>
    <t>Kurtka jesienna z kapturem pracownika ochrony szpitalnej z podpinka.  Kurtka z logo szpitala po lewej stronie klatki piersiowej, z tyłu napis Ochrona. Kurtka w kolorze czarnym. Chroni przed wiatrem, deszczem, nie przemaka. Wykonana w 100% z poliestru, gramatura min. 135 g/m2 +/- 10%. Posiada wentylację na plecach oraz pod pachami. Podszewka wykoanna z siatki poliestrowej odpinana. Kurtka posiada dwie kieszenie na ręce oraz dwie kieszenie na wysokości pasa zapinane na napy.</t>
  </si>
  <si>
    <t>Czapka ocieplana kolor czarny. Wykonana z akrylu, wywijana. Czapka musi posiadać podszewkę z mikrowłókna, która utrzymuje ciepło. Czapka musi być wiatroszczelna, wygodna w użytkowaniu. Rozmiar uniwersalny.</t>
  </si>
  <si>
    <t>Czapka z daszkiem typu baseball kolor czarny. Czapka musi posiadać zapięcie regulowane za pomocą metalowej sprzączki. 100% bawełna.</t>
  </si>
  <si>
    <t>8.</t>
  </si>
  <si>
    <t xml:space="preserve">Koszulka polo z długim rękawem (damskie i męskie) koloru czarnego. Skład: min. 90% bawełna i min 10% elastan, gramatura min. 210 g/m2 +/- 5%. Z tyłu napis Ochrona, z przodu na klatce piersiowej po lewej stronie logo szpitala (załącznik). </t>
  </si>
  <si>
    <t>9.</t>
  </si>
  <si>
    <t>Pas pracownika ochrony kolor czarny długość całkowita od 120 cm do 165 cm. Pas wyposażony w klamrę polimerową z podwójnym zabezpieczeniem chroniącym przed przypadkowym odpięciem. Posiada płynna regulację obustronną ze skutecznymi blokami regulacji. Wewnętrzna strona obszyta rzepem. Posiada wewnętrzną taśmę, dzięki której osprzęt znajdujący się na pasie nie przemieszcza się. Wykonany z solidnego materiału odpornego na przetarcia. Szerokość min. 5 cm + 10%.</t>
  </si>
  <si>
    <t>10.</t>
  </si>
  <si>
    <t>Szalokominiarka kolor czarny wykonanaz wysokiej jakości wytrzymałej bawełny (min. 95%) oraz elastanu (min. 5%). Podszewka wykonana z polaru. Szalokominiarka chroni przed zimnem i wiatrem. Płaskie szwy zwiększają komfort korzystania. Nie może się ścierać i mechacić.</t>
  </si>
  <si>
    <t>11.</t>
  </si>
  <si>
    <t>Peleryna przeciwdeszczowa z kapturem w kolorze czarnym z odblaskowymi napisałami OCHRONA(na plecach). Zabezpiecza przed zamoknięciem uzytkownika. Wykonana z wodoodpornej tkaniny 100% poliester o gramaturze 110 g/m2 z powłoka PU. Luźny krój nie krępuje ruchów i zapewnia wygodę. Posiada wysoka zapinaną stójkę. Profilowany kaptur z daszkiem posiada system regulacji objętości kaptura. Brzegi peleryny w miejscu zastepującym rękawy zapinane na zatrzaski w kolorze peleryny, co zabezpiecza przed podwiewaniem. Z przodu na wysokości klatki piersiowej znajduje się kieszeń zamykana na zamek. Rozmiary wg potrzeb Zamawiającego. Należy dołączyć zdjęcia.</t>
  </si>
  <si>
    <t xml:space="preserve">Razem </t>
  </si>
  <si>
    <t>FORMULARZ CENOWY- ZADANIE 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</si>
</sst>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zł&quot;_-;\-* #,##0.00\ &quot;zł&quot;_-;_-* &quot;-&quot;??\ &quot;zł&quot;_-;_-@_-"/>
    <numFmt numFmtId="164" formatCode="#,##0.00\ &quot;zł&quot;"/>
  </numFmts>
  <fonts count="15" x14ac:knownFonts="1">
    <font>
      <sz val="11"/>
      <color theme="1"/>
      <name val="Calibri"/>
      <family val="2"/>
      <charset val="238"/>
      <scheme val="minor"/>
    </font>
    <font>
      <sz val="11"/>
      <color theme="1"/>
      <name val="Calibri"/>
      <family val="2"/>
      <charset val="238"/>
      <scheme val="minor"/>
    </font>
    <font>
      <sz val="11"/>
      <color theme="1"/>
      <name val="Arial Narrow"/>
      <family val="2"/>
      <charset val="238"/>
    </font>
    <font>
      <sz val="10"/>
      <name val="Arial CE"/>
      <charset val="238"/>
    </font>
    <font>
      <b/>
      <sz val="9"/>
      <color indexed="8"/>
      <name val="Arial Narrow"/>
      <family val="2"/>
      <charset val="238"/>
    </font>
    <font>
      <b/>
      <sz val="12"/>
      <color indexed="8"/>
      <name val="Arial Narrow"/>
      <family val="2"/>
      <charset val="238"/>
    </font>
    <font>
      <sz val="12"/>
      <name val="Arial Narrow"/>
      <family val="2"/>
      <charset val="238"/>
    </font>
    <font>
      <b/>
      <sz val="11"/>
      <color theme="1"/>
      <name val="Arial Narrow"/>
      <family val="2"/>
      <charset val="238"/>
    </font>
    <font>
      <sz val="10"/>
      <color theme="1"/>
      <name val="Arial Narrow"/>
      <family val="2"/>
      <charset val="238"/>
    </font>
    <font>
      <b/>
      <sz val="10"/>
      <color theme="1"/>
      <name val="Arial Narrow"/>
      <family val="2"/>
      <charset val="238"/>
    </font>
    <font>
      <b/>
      <sz val="11"/>
      <color theme="1"/>
      <name val="Calibri"/>
      <family val="2"/>
      <charset val="238"/>
      <scheme val="minor"/>
    </font>
    <font>
      <b/>
      <u/>
      <sz val="10"/>
      <color theme="1"/>
      <name val="Arial Narrow"/>
      <family val="2"/>
      <charset val="238"/>
    </font>
    <font>
      <b/>
      <u/>
      <sz val="11"/>
      <color theme="1"/>
      <name val="Calibri"/>
      <family val="2"/>
      <charset val="238"/>
      <scheme val="minor"/>
    </font>
    <font>
      <u/>
      <sz val="11"/>
      <color theme="1"/>
      <name val="Calibri"/>
      <family val="2"/>
      <charset val="238"/>
      <scheme val="minor"/>
    </font>
    <font>
      <b/>
      <sz val="12"/>
      <color theme="1"/>
      <name val="Arial Narrow"/>
      <family val="2"/>
      <charset val="23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0">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xf numFmtId="0" fontId="3" fillId="0" borderId="0"/>
  </cellStyleXfs>
  <cellXfs count="68">
    <xf numFmtId="0" fontId="0" fillId="0" borderId="0" xfId="0"/>
    <xf numFmtId="0" fontId="2" fillId="0" borderId="0" xfId="0" applyFont="1" applyAlignment="1">
      <alignment horizontal="center" vertical="center"/>
    </xf>
    <xf numFmtId="0" fontId="4" fillId="0" borderId="1" xfId="3" applyFont="1" applyBorder="1" applyAlignment="1">
      <alignment horizontal="center" vertical="center"/>
    </xf>
    <xf numFmtId="0" fontId="4" fillId="0" borderId="2" xfId="3" applyFont="1" applyBorder="1" applyAlignment="1">
      <alignment horizontal="center" vertical="center" wrapText="1"/>
    </xf>
    <xf numFmtId="0" fontId="4" fillId="0" borderId="3" xfId="3" applyFont="1" applyBorder="1" applyAlignment="1">
      <alignment horizontal="center" vertical="center" wrapText="1"/>
    </xf>
    <xf numFmtId="0" fontId="4" fillId="0" borderId="5" xfId="3" applyFont="1" applyBorder="1" applyAlignment="1">
      <alignment horizontal="center" vertical="center"/>
    </xf>
    <xf numFmtId="0" fontId="4" fillId="0" borderId="6" xfId="3" applyFont="1" applyBorder="1" applyAlignment="1">
      <alignment horizontal="center" vertical="center"/>
    </xf>
    <xf numFmtId="0" fontId="4" fillId="0" borderId="7" xfId="3" applyFont="1" applyBorder="1" applyAlignment="1">
      <alignment horizontal="center" vertical="center"/>
    </xf>
    <xf numFmtId="0" fontId="4" fillId="0" borderId="0" xfId="3" applyFont="1" applyAlignment="1">
      <alignment horizontal="center" vertical="center"/>
    </xf>
    <xf numFmtId="0" fontId="2" fillId="0" borderId="12" xfId="0" applyFont="1" applyBorder="1" applyAlignment="1">
      <alignment horizontal="center" vertical="center"/>
    </xf>
    <xf numFmtId="0" fontId="2" fillId="0" borderId="12" xfId="0" applyFont="1" applyBorder="1" applyAlignment="1">
      <alignment vertical="center" wrapText="1"/>
    </xf>
    <xf numFmtId="9" fontId="2" fillId="0" borderId="12" xfId="2" applyFont="1" applyBorder="1" applyAlignment="1">
      <alignment horizontal="center" vertical="center"/>
    </xf>
    <xf numFmtId="0" fontId="2" fillId="0" borderId="12" xfId="0" applyFont="1" applyBorder="1" applyAlignment="1">
      <alignment vertical="center"/>
    </xf>
    <xf numFmtId="0" fontId="2" fillId="0" borderId="12" xfId="0" applyFont="1" applyBorder="1" applyAlignment="1">
      <alignment horizontal="left" vertical="center" wrapText="1"/>
    </xf>
    <xf numFmtId="0" fontId="7" fillId="0" borderId="12" xfId="0" applyFont="1" applyBorder="1" applyAlignment="1">
      <alignment horizontal="center" vertical="center"/>
    </xf>
    <xf numFmtId="0" fontId="2" fillId="3" borderId="12" xfId="0" applyFont="1" applyFill="1" applyBorder="1" applyAlignment="1">
      <alignment vertical="center" wrapText="1"/>
    </xf>
    <xf numFmtId="0" fontId="7" fillId="0" borderId="12" xfId="0" applyFont="1" applyBorder="1" applyAlignment="1">
      <alignment horizontal="left" vertical="center"/>
    </xf>
    <xf numFmtId="0" fontId="0" fillId="0" borderId="0" xfId="0" applyAlignment="1">
      <alignment vertical="center"/>
    </xf>
    <xf numFmtId="9" fontId="2" fillId="0" borderId="12" xfId="0" applyNumberFormat="1" applyFont="1" applyBorder="1" applyAlignment="1">
      <alignment horizontal="center" vertical="center"/>
    </xf>
    <xf numFmtId="0" fontId="7" fillId="0" borderId="12" xfId="0" applyFont="1" applyBorder="1" applyAlignment="1">
      <alignment horizontal="left" vertical="center" wrapText="1"/>
    </xf>
    <xf numFmtId="9" fontId="7" fillId="0" borderId="12" xfId="0" applyNumberFormat="1" applyFont="1" applyBorder="1" applyAlignment="1">
      <alignment horizontal="center" vertical="center"/>
    </xf>
    <xf numFmtId="0" fontId="2" fillId="0" borderId="18" xfId="0" applyFont="1" applyBorder="1" applyAlignment="1">
      <alignment vertical="center"/>
    </xf>
    <xf numFmtId="9" fontId="8" fillId="0" borderId="12" xfId="0" applyNumberFormat="1" applyFont="1" applyBorder="1" applyAlignment="1">
      <alignment horizontal="center" vertical="center"/>
    </xf>
    <xf numFmtId="0" fontId="11" fillId="0" borderId="0" xfId="0" applyFont="1" applyAlignment="1">
      <alignment vertical="center"/>
    </xf>
    <xf numFmtId="0" fontId="12" fillId="0" borderId="0" xfId="0" applyFont="1" applyAlignment="1">
      <alignment vertical="center"/>
    </xf>
    <xf numFmtId="0" fontId="13"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164" fontId="4" fillId="0" borderId="2" xfId="3" applyNumberFormat="1" applyFont="1" applyBorder="1" applyAlignment="1">
      <alignment horizontal="center" vertical="center" wrapText="1"/>
    </xf>
    <xf numFmtId="164" fontId="4" fillId="0" borderId="7" xfId="3" applyNumberFormat="1" applyFont="1" applyBorder="1" applyAlignment="1">
      <alignment horizontal="center" vertical="center"/>
    </xf>
    <xf numFmtId="164" fontId="2" fillId="0" borderId="12" xfId="0" applyNumberFormat="1" applyFont="1" applyBorder="1" applyAlignment="1">
      <alignment horizontal="center" vertical="center"/>
    </xf>
    <xf numFmtId="164" fontId="7" fillId="0" borderId="12" xfId="0" applyNumberFormat="1" applyFont="1" applyBorder="1" applyAlignment="1">
      <alignment horizontal="center" vertical="center"/>
    </xf>
    <xf numFmtId="164" fontId="2" fillId="0" borderId="12" xfId="0" applyNumberFormat="1" applyFont="1" applyBorder="1" applyAlignment="1">
      <alignment vertical="center"/>
    </xf>
    <xf numFmtId="164" fontId="0" fillId="0" borderId="0" xfId="0" applyNumberFormat="1" applyAlignment="1">
      <alignment vertical="center"/>
    </xf>
    <xf numFmtId="164" fontId="4" fillId="0" borderId="4" xfId="3" applyNumberFormat="1" applyFont="1" applyBorder="1" applyAlignment="1">
      <alignment horizontal="center" vertical="center" wrapText="1"/>
    </xf>
    <xf numFmtId="164" fontId="4" fillId="0" borderId="8" xfId="3" applyNumberFormat="1" applyFont="1" applyBorder="1" applyAlignment="1">
      <alignment horizontal="center" vertical="center"/>
    </xf>
    <xf numFmtId="164" fontId="7" fillId="0" borderId="12" xfId="0" applyNumberFormat="1" applyFont="1" applyBorder="1" applyAlignment="1">
      <alignment horizontal="right" vertical="center"/>
    </xf>
    <xf numFmtId="164" fontId="7" fillId="0" borderId="12" xfId="0" applyNumberFormat="1" applyFont="1" applyBorder="1" applyAlignment="1">
      <alignment vertical="center"/>
    </xf>
    <xf numFmtId="164" fontId="2" fillId="0" borderId="12" xfId="1" applyNumberFormat="1" applyFont="1" applyBorder="1" applyAlignment="1">
      <alignment vertical="center"/>
    </xf>
    <xf numFmtId="164" fontId="2" fillId="0" borderId="12" xfId="1" applyNumberFormat="1" applyFont="1" applyBorder="1" applyAlignment="1">
      <alignment horizontal="center" vertical="center"/>
    </xf>
    <xf numFmtId="164" fontId="7" fillId="0" borderId="18" xfId="0" applyNumberFormat="1" applyFont="1" applyBorder="1" applyAlignment="1">
      <alignment vertical="center"/>
    </xf>
    <xf numFmtId="164" fontId="7" fillId="0" borderId="2" xfId="0" applyNumberFormat="1" applyFont="1" applyBorder="1" applyAlignment="1">
      <alignment vertical="center"/>
    </xf>
    <xf numFmtId="0" fontId="0" fillId="0" borderId="0" xfId="0" applyAlignment="1">
      <alignment horizontal="center" vertical="center"/>
    </xf>
    <xf numFmtId="0" fontId="7" fillId="2" borderId="0" xfId="0" applyFont="1" applyFill="1" applyAlignment="1">
      <alignment horizontal="left"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2" borderId="19" xfId="0" applyFont="1" applyFill="1" applyBorder="1" applyAlignment="1">
      <alignment horizontal="center" vertical="center"/>
    </xf>
    <xf numFmtId="0" fontId="7" fillId="2" borderId="15" xfId="0" applyFont="1" applyFill="1" applyBorder="1" applyAlignment="1">
      <alignment horizontal="left" vertical="center"/>
    </xf>
    <xf numFmtId="0" fontId="7" fillId="2" borderId="16" xfId="0" applyFont="1" applyFill="1" applyBorder="1" applyAlignment="1">
      <alignment horizontal="left" vertical="center"/>
    </xf>
    <xf numFmtId="0" fontId="7" fillId="0" borderId="12" xfId="0" applyFont="1" applyBorder="1" applyAlignment="1">
      <alignment horizontal="center" vertical="center"/>
    </xf>
    <xf numFmtId="0" fontId="7" fillId="2" borderId="10" xfId="0" applyFont="1" applyFill="1"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horizontal="left" vertical="center"/>
    </xf>
    <xf numFmtId="0" fontId="7" fillId="2" borderId="9" xfId="0" applyFont="1" applyFill="1" applyBorder="1" applyAlignment="1">
      <alignment vertical="center" wrapText="1"/>
    </xf>
    <xf numFmtId="0" fontId="7" fillId="2" borderId="11" xfId="0" applyFont="1" applyFill="1" applyBorder="1" applyAlignment="1">
      <alignment vertical="center" wrapText="1"/>
    </xf>
    <xf numFmtId="0" fontId="7"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5" fillId="2" borderId="9" xfId="4" applyFont="1" applyFill="1" applyBorder="1" applyAlignment="1">
      <alignment horizontal="left" vertical="center"/>
    </xf>
    <xf numFmtId="0" fontId="5" fillId="2" borderId="10" xfId="4" applyFont="1" applyFill="1" applyBorder="1" applyAlignment="1">
      <alignment horizontal="left" vertical="center"/>
    </xf>
    <xf numFmtId="0" fontId="6" fillId="2" borderId="11" xfId="4" applyFont="1" applyFill="1" applyBorder="1" applyAlignment="1">
      <alignment horizontal="left" vertical="center"/>
    </xf>
    <xf numFmtId="0" fontId="7" fillId="0" borderId="13" xfId="0" applyFont="1" applyBorder="1" applyAlignment="1">
      <alignment horizontal="center" vertical="center"/>
    </xf>
    <xf numFmtId="0" fontId="7" fillId="0" borderId="3" xfId="0" applyFont="1" applyBorder="1" applyAlignment="1">
      <alignment horizontal="center" vertical="center"/>
    </xf>
    <xf numFmtId="0" fontId="7" fillId="0" borderId="14" xfId="0" applyFont="1" applyBorder="1" applyAlignment="1">
      <alignment horizontal="center" vertical="center"/>
    </xf>
    <xf numFmtId="0" fontId="14" fillId="0" borderId="12" xfId="0" applyFont="1" applyBorder="1" applyAlignment="1">
      <alignment horizontal="center" vertical="center"/>
    </xf>
    <xf numFmtId="0" fontId="11" fillId="0" borderId="0" xfId="0" applyFont="1" applyAlignment="1">
      <alignment horizontal="left" vertical="center"/>
    </xf>
    <xf numFmtId="0" fontId="7" fillId="2" borderId="12" xfId="0" applyFont="1" applyFill="1" applyBorder="1" applyAlignment="1">
      <alignment horizontal="left" vertical="center"/>
    </xf>
  </cellXfs>
  <cellStyles count="5">
    <cellStyle name="Normalny" xfId="0" builtinId="0"/>
    <cellStyle name="Normalny 2" xfId="4" xr:uid="{00000000-0005-0000-0000-000001000000}"/>
    <cellStyle name="Normalny 3" xfId="3" xr:uid="{00000000-0005-0000-0000-000002000000}"/>
    <cellStyle name="Procentowy" xfId="2" builtinId="5"/>
    <cellStyle name="Walutowy"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50"/>
  <sheetViews>
    <sheetView tabSelected="1" view="pageLayout" topLeftCell="A51" workbookViewId="0">
      <selection sqref="A1:K1"/>
    </sheetView>
  </sheetViews>
  <sheetFormatPr defaultRowHeight="15" x14ac:dyDescent="0.25"/>
  <cols>
    <col min="1" max="1" width="11.140625" style="17" customWidth="1"/>
    <col min="2" max="2" width="49.28515625" style="17" customWidth="1"/>
    <col min="3" max="3" width="10.5703125" style="17" customWidth="1"/>
    <col min="4" max="5" width="9.140625" style="17"/>
    <col min="6" max="6" width="9.140625" style="33"/>
    <col min="7" max="7" width="9.140625" style="42"/>
    <col min="8" max="8" width="9.140625" style="33"/>
    <col min="9" max="9" width="10.7109375" style="33" customWidth="1"/>
    <col min="10" max="10" width="10.5703125" style="33" customWidth="1"/>
    <col min="11" max="16384" width="9.140625" style="17"/>
  </cols>
  <sheetData>
    <row r="1" spans="1:11" ht="17.25" thickBot="1" x14ac:dyDescent="0.3">
      <c r="A1" s="47" t="s">
        <v>54</v>
      </c>
      <c r="B1" s="47"/>
      <c r="C1" s="47"/>
      <c r="D1" s="47"/>
      <c r="E1" s="47"/>
      <c r="F1" s="47"/>
      <c r="G1" s="47"/>
      <c r="H1" s="47"/>
      <c r="I1" s="47"/>
      <c r="J1" s="47"/>
      <c r="K1" s="47"/>
    </row>
    <row r="2" spans="1:11" ht="54.75" thickBot="1" x14ac:dyDescent="0.3">
      <c r="A2" s="2" t="s">
        <v>0</v>
      </c>
      <c r="B2" s="3" t="s">
        <v>1</v>
      </c>
      <c r="C2" s="4" t="s">
        <v>2</v>
      </c>
      <c r="D2" s="3" t="s">
        <v>3</v>
      </c>
      <c r="E2" s="3" t="s">
        <v>4</v>
      </c>
      <c r="F2" s="28" t="s">
        <v>5</v>
      </c>
      <c r="G2" s="3" t="s">
        <v>6</v>
      </c>
      <c r="H2" s="28" t="s">
        <v>7</v>
      </c>
      <c r="I2" s="28" t="s">
        <v>8</v>
      </c>
      <c r="J2" s="34" t="s">
        <v>9</v>
      </c>
      <c r="K2" s="5" t="s">
        <v>10</v>
      </c>
    </row>
    <row r="3" spans="1:11" x14ac:dyDescent="0.25">
      <c r="A3" s="6">
        <v>1</v>
      </c>
      <c r="B3" s="7">
        <v>2</v>
      </c>
      <c r="C3" s="7">
        <v>3</v>
      </c>
      <c r="D3" s="7">
        <v>4</v>
      </c>
      <c r="E3" s="8">
        <v>5</v>
      </c>
      <c r="F3" s="29">
        <v>6</v>
      </c>
      <c r="G3" s="7">
        <v>7</v>
      </c>
      <c r="H3" s="29">
        <v>8</v>
      </c>
      <c r="I3" s="29">
        <v>9</v>
      </c>
      <c r="J3" s="35">
        <v>10</v>
      </c>
      <c r="K3" s="7">
        <v>11</v>
      </c>
    </row>
    <row r="4" spans="1:11" ht="16.5" x14ac:dyDescent="0.25">
      <c r="A4" s="48" t="s">
        <v>30</v>
      </c>
      <c r="B4" s="49"/>
      <c r="C4" s="49"/>
      <c r="D4" s="49"/>
      <c r="E4" s="49"/>
      <c r="F4" s="49"/>
      <c r="G4" s="49"/>
      <c r="H4" s="49"/>
      <c r="I4" s="49"/>
      <c r="J4" s="49"/>
      <c r="K4" s="49"/>
    </row>
    <row r="5" spans="1:11" ht="112.5" customHeight="1" x14ac:dyDescent="0.25">
      <c r="A5" s="9">
        <v>1</v>
      </c>
      <c r="B5" s="13" t="s">
        <v>14</v>
      </c>
      <c r="C5" s="9" t="s">
        <v>11</v>
      </c>
      <c r="D5" s="9" t="s">
        <v>11</v>
      </c>
      <c r="E5" s="9">
        <v>200</v>
      </c>
      <c r="F5" s="30"/>
      <c r="G5" s="18">
        <v>0.23</v>
      </c>
      <c r="H5" s="32">
        <f>(F5*G5)+F5</f>
        <v>0</v>
      </c>
      <c r="I5" s="32">
        <f>(E5*F5)</f>
        <v>0</v>
      </c>
      <c r="J5" s="32">
        <f>(I5*G5)+I5</f>
        <v>0</v>
      </c>
      <c r="K5" s="12"/>
    </row>
    <row r="6" spans="1:11" ht="16.5" x14ac:dyDescent="0.25">
      <c r="A6" s="12"/>
      <c r="B6" s="19" t="s">
        <v>12</v>
      </c>
      <c r="C6" s="14"/>
      <c r="D6" s="14"/>
      <c r="E6" s="14"/>
      <c r="F6" s="31"/>
      <c r="G6" s="20"/>
      <c r="H6" s="31"/>
      <c r="I6" s="36">
        <f>SUM(I5)</f>
        <v>0</v>
      </c>
      <c r="J6" s="36">
        <f>SUM(J5)</f>
        <v>0</v>
      </c>
      <c r="K6" s="12"/>
    </row>
    <row r="7" spans="1:11" ht="16.5" x14ac:dyDescent="0.25">
      <c r="A7" s="67" t="s">
        <v>31</v>
      </c>
      <c r="B7" s="67"/>
      <c r="C7" s="67"/>
      <c r="D7" s="67"/>
      <c r="E7" s="67"/>
      <c r="F7" s="67"/>
      <c r="G7" s="67"/>
      <c r="H7" s="67"/>
      <c r="I7" s="67"/>
      <c r="J7" s="67"/>
      <c r="K7" s="67"/>
    </row>
    <row r="8" spans="1:11" ht="49.5" customHeight="1" x14ac:dyDescent="0.25">
      <c r="A8" s="9">
        <v>1</v>
      </c>
      <c r="B8" s="10" t="s">
        <v>15</v>
      </c>
      <c r="C8" s="9" t="s">
        <v>11</v>
      </c>
      <c r="D8" s="12" t="s">
        <v>11</v>
      </c>
      <c r="E8" s="9">
        <v>350</v>
      </c>
      <c r="F8" s="32"/>
      <c r="G8" s="18">
        <v>0.23</v>
      </c>
      <c r="H8" s="32">
        <f>(F8*G8)+F8</f>
        <v>0</v>
      </c>
      <c r="I8" s="32">
        <f>(E8*F8)</f>
        <v>0</v>
      </c>
      <c r="J8" s="32">
        <f t="shared" ref="J8:J9" si="0">(I8*G8)+I8</f>
        <v>0</v>
      </c>
      <c r="K8" s="12"/>
    </row>
    <row r="9" spans="1:11" ht="53.25" customHeight="1" x14ac:dyDescent="0.25">
      <c r="A9" s="9">
        <v>2</v>
      </c>
      <c r="B9" s="10" t="s">
        <v>16</v>
      </c>
      <c r="C9" s="9" t="s">
        <v>11</v>
      </c>
      <c r="D9" s="12" t="s">
        <v>11</v>
      </c>
      <c r="E9" s="9">
        <v>200</v>
      </c>
      <c r="F9" s="32"/>
      <c r="G9" s="18">
        <v>0.23</v>
      </c>
      <c r="H9" s="32">
        <f>(F9*G9)+F9</f>
        <v>0</v>
      </c>
      <c r="I9" s="32">
        <f>(E9*F9)</f>
        <v>0</v>
      </c>
      <c r="J9" s="32">
        <f t="shared" si="0"/>
        <v>0</v>
      </c>
      <c r="K9" s="12"/>
    </row>
    <row r="10" spans="1:11" ht="16.5" x14ac:dyDescent="0.25">
      <c r="A10" s="50" t="s">
        <v>12</v>
      </c>
      <c r="B10" s="50"/>
      <c r="C10" s="50"/>
      <c r="D10" s="50"/>
      <c r="E10" s="50"/>
      <c r="F10" s="50"/>
      <c r="G10" s="50"/>
      <c r="H10" s="50"/>
      <c r="I10" s="37">
        <f>SUM(I8:I9)</f>
        <v>0</v>
      </c>
      <c r="J10" s="37">
        <f>SUM(J8:J9)</f>
        <v>0</v>
      </c>
      <c r="K10" s="12"/>
    </row>
    <row r="11" spans="1:11" ht="16.5" x14ac:dyDescent="0.25">
      <c r="A11" s="43" t="s">
        <v>32</v>
      </c>
      <c r="B11" s="43"/>
      <c r="C11" s="43"/>
      <c r="D11" s="43"/>
      <c r="E11" s="43"/>
      <c r="F11" s="43"/>
      <c r="G11" s="43"/>
      <c r="H11" s="43"/>
      <c r="I11" s="43"/>
      <c r="J11" s="43"/>
      <c r="K11" s="43"/>
    </row>
    <row r="12" spans="1:11" ht="97.5" customHeight="1" x14ac:dyDescent="0.25">
      <c r="A12" s="9">
        <v>1</v>
      </c>
      <c r="B12" s="10" t="s">
        <v>17</v>
      </c>
      <c r="C12" s="9" t="s">
        <v>11</v>
      </c>
      <c r="D12" s="9" t="s">
        <v>11</v>
      </c>
      <c r="E12" s="9">
        <v>200</v>
      </c>
      <c r="F12" s="32"/>
      <c r="G12" s="18">
        <v>0.23</v>
      </c>
      <c r="H12" s="32">
        <f>(F12*G12)+F12</f>
        <v>0</v>
      </c>
      <c r="I12" s="32">
        <f>(E12*F12)</f>
        <v>0</v>
      </c>
      <c r="J12" s="32">
        <f t="shared" ref="J12:J13" si="1">(I12*G12)+I12</f>
        <v>0</v>
      </c>
      <c r="K12" s="12"/>
    </row>
    <row r="13" spans="1:11" ht="92.25" customHeight="1" x14ac:dyDescent="0.25">
      <c r="A13" s="9">
        <v>2</v>
      </c>
      <c r="B13" s="10" t="s">
        <v>18</v>
      </c>
      <c r="C13" s="9" t="s">
        <v>11</v>
      </c>
      <c r="D13" s="9" t="s">
        <v>11</v>
      </c>
      <c r="E13" s="9">
        <v>150</v>
      </c>
      <c r="F13" s="32"/>
      <c r="G13" s="18">
        <v>0.23</v>
      </c>
      <c r="H13" s="32">
        <f>(F13*G13)+F13</f>
        <v>0</v>
      </c>
      <c r="I13" s="32">
        <f>(E13*F13)</f>
        <v>0</v>
      </c>
      <c r="J13" s="32">
        <f t="shared" si="1"/>
        <v>0</v>
      </c>
      <c r="K13" s="12"/>
    </row>
    <row r="14" spans="1:11" ht="16.5" x14ac:dyDescent="0.25">
      <c r="A14" s="44" t="s">
        <v>12</v>
      </c>
      <c r="B14" s="45"/>
      <c r="C14" s="45"/>
      <c r="D14" s="45"/>
      <c r="E14" s="45"/>
      <c r="F14" s="45"/>
      <c r="G14" s="45"/>
      <c r="H14" s="46"/>
      <c r="I14" s="37">
        <f>SUM(I12:I13)</f>
        <v>0</v>
      </c>
      <c r="J14" s="37">
        <f>SUM(J12:J13)</f>
        <v>0</v>
      </c>
      <c r="K14" s="12"/>
    </row>
    <row r="15" spans="1:11" ht="16.5" x14ac:dyDescent="0.25">
      <c r="A15" s="51" t="s">
        <v>33</v>
      </c>
      <c r="B15" s="51"/>
      <c r="C15" s="51"/>
      <c r="D15" s="51"/>
      <c r="E15" s="51"/>
      <c r="F15" s="51"/>
      <c r="G15" s="51"/>
      <c r="H15" s="51"/>
      <c r="I15" s="51"/>
      <c r="J15" s="51"/>
      <c r="K15" s="51"/>
    </row>
    <row r="16" spans="1:11" ht="122.25" customHeight="1" x14ac:dyDescent="0.25">
      <c r="A16" s="9">
        <v>1</v>
      </c>
      <c r="B16" s="10" t="s">
        <v>19</v>
      </c>
      <c r="C16" s="9" t="s">
        <v>11</v>
      </c>
      <c r="D16" s="9" t="s">
        <v>11</v>
      </c>
      <c r="E16" s="9">
        <v>150</v>
      </c>
      <c r="F16" s="30"/>
      <c r="G16" s="11">
        <v>0.08</v>
      </c>
      <c r="H16" s="32">
        <f>(F16*G16)+F16</f>
        <v>0</v>
      </c>
      <c r="I16" s="38">
        <f>(E16*F16)</f>
        <v>0</v>
      </c>
      <c r="J16" s="32">
        <f t="shared" ref="J16:J17" si="2">(I16*G16)+I16</f>
        <v>0</v>
      </c>
      <c r="K16" s="12"/>
    </row>
    <row r="17" spans="1:11" ht="112.5" customHeight="1" x14ac:dyDescent="0.25">
      <c r="A17" s="9">
        <v>2</v>
      </c>
      <c r="B17" s="10" t="s">
        <v>20</v>
      </c>
      <c r="C17" s="10" t="s">
        <v>11</v>
      </c>
      <c r="D17" s="12" t="s">
        <v>11</v>
      </c>
      <c r="E17" s="9">
        <v>100</v>
      </c>
      <c r="F17" s="32"/>
      <c r="G17" s="11">
        <v>0.08</v>
      </c>
      <c r="H17" s="39">
        <f>(F17*1.08)</f>
        <v>0</v>
      </c>
      <c r="I17" s="38">
        <f>(E17*F17)</f>
        <v>0</v>
      </c>
      <c r="J17" s="32">
        <f t="shared" si="2"/>
        <v>0</v>
      </c>
      <c r="K17" s="12"/>
    </row>
    <row r="18" spans="1:11" ht="16.5" x14ac:dyDescent="0.25">
      <c r="A18" s="1"/>
      <c r="B18" s="44" t="s">
        <v>12</v>
      </c>
      <c r="C18" s="45"/>
      <c r="D18" s="45"/>
      <c r="E18" s="45"/>
      <c r="F18" s="45"/>
      <c r="G18" s="45"/>
      <c r="H18" s="46"/>
      <c r="I18" s="37">
        <f>SUM(I16:I17)</f>
        <v>0</v>
      </c>
      <c r="J18" s="37">
        <f>SUM(J16:J17)</f>
        <v>0</v>
      </c>
      <c r="K18" s="12"/>
    </row>
    <row r="19" spans="1:11" ht="16.5" x14ac:dyDescent="0.25">
      <c r="A19" s="54" t="s">
        <v>34</v>
      </c>
      <c r="B19" s="55"/>
      <c r="C19" s="12"/>
      <c r="D19" s="12"/>
      <c r="E19" s="12"/>
      <c r="F19" s="32"/>
      <c r="G19" s="9"/>
      <c r="H19" s="32"/>
      <c r="I19" s="32"/>
      <c r="J19" s="32"/>
      <c r="K19" s="12"/>
    </row>
    <row r="20" spans="1:11" ht="123.75" customHeight="1" x14ac:dyDescent="0.25">
      <c r="A20" s="9">
        <v>1</v>
      </c>
      <c r="B20" s="10" t="s">
        <v>27</v>
      </c>
      <c r="C20" s="12" t="s">
        <v>21</v>
      </c>
      <c r="D20" s="12" t="s">
        <v>21</v>
      </c>
      <c r="E20" s="9">
        <v>300</v>
      </c>
      <c r="F20" s="32"/>
      <c r="G20" s="18">
        <v>0.08</v>
      </c>
      <c r="H20" s="32">
        <f>(F20*G20)+F20</f>
        <v>0</v>
      </c>
      <c r="I20" s="32">
        <f>(E20*F20)</f>
        <v>0</v>
      </c>
      <c r="J20" s="32">
        <f t="shared" ref="J20:J21" si="3">(I20*G20)+I20</f>
        <v>0</v>
      </c>
      <c r="K20" s="12"/>
    </row>
    <row r="21" spans="1:11" ht="84" customHeight="1" x14ac:dyDescent="0.25">
      <c r="A21" s="9">
        <v>2</v>
      </c>
      <c r="B21" s="10" t="s">
        <v>26</v>
      </c>
      <c r="C21" s="12" t="s">
        <v>21</v>
      </c>
      <c r="D21" s="12" t="s">
        <v>21</v>
      </c>
      <c r="E21" s="9">
        <v>150</v>
      </c>
      <c r="F21" s="32"/>
      <c r="G21" s="18">
        <v>0.08</v>
      </c>
      <c r="H21" s="32">
        <f t="shared" ref="H21:H22" si="4">(F21*G21)+F21</f>
        <v>0</v>
      </c>
      <c r="I21" s="32">
        <f t="shared" ref="I21:I22" si="5">(E21*F21)</f>
        <v>0</v>
      </c>
      <c r="J21" s="32">
        <f t="shared" si="3"/>
        <v>0</v>
      </c>
      <c r="K21" s="12"/>
    </row>
    <row r="22" spans="1:11" ht="126" customHeight="1" x14ac:dyDescent="0.25">
      <c r="A22" s="9">
        <v>3</v>
      </c>
      <c r="B22" s="10" t="s">
        <v>28</v>
      </c>
      <c r="C22" s="12" t="s">
        <v>21</v>
      </c>
      <c r="D22" s="12" t="s">
        <v>21</v>
      </c>
      <c r="E22" s="9">
        <v>400</v>
      </c>
      <c r="F22" s="32"/>
      <c r="G22" s="18">
        <v>0.08</v>
      </c>
      <c r="H22" s="32">
        <f t="shared" si="4"/>
        <v>0</v>
      </c>
      <c r="I22" s="32">
        <f t="shared" si="5"/>
        <v>0</v>
      </c>
      <c r="J22" s="32">
        <f>(I22*G22)+I22</f>
        <v>0</v>
      </c>
      <c r="K22" s="12"/>
    </row>
    <row r="23" spans="1:11" ht="23.25" customHeight="1" x14ac:dyDescent="0.25">
      <c r="A23" s="56" t="s">
        <v>12</v>
      </c>
      <c r="B23" s="57"/>
      <c r="C23" s="57"/>
      <c r="D23" s="57"/>
      <c r="E23" s="57"/>
      <c r="F23" s="57"/>
      <c r="G23" s="57"/>
      <c r="H23" s="58"/>
      <c r="I23" s="40">
        <f>SUM(I20:I22)</f>
        <v>0</v>
      </c>
      <c r="J23" s="40">
        <f>SUM(J20:J22)</f>
        <v>0</v>
      </c>
      <c r="K23" s="21"/>
    </row>
    <row r="24" spans="1:11" ht="15.75" x14ac:dyDescent="0.25">
      <c r="A24" s="59" t="s">
        <v>35</v>
      </c>
      <c r="B24" s="60"/>
      <c r="C24" s="60"/>
      <c r="D24" s="60"/>
      <c r="E24" s="60"/>
      <c r="F24" s="60"/>
      <c r="G24" s="60"/>
      <c r="H24" s="60"/>
      <c r="I24" s="60"/>
      <c r="J24" s="60"/>
      <c r="K24" s="61"/>
    </row>
    <row r="25" spans="1:11" ht="180" customHeight="1" thickBot="1" x14ac:dyDescent="0.3">
      <c r="A25" s="9">
        <v>1</v>
      </c>
      <c r="B25" s="13" t="s">
        <v>29</v>
      </c>
      <c r="C25" s="9" t="s">
        <v>11</v>
      </c>
      <c r="D25" s="9" t="s">
        <v>11</v>
      </c>
      <c r="E25" s="9">
        <v>450</v>
      </c>
      <c r="F25" s="32"/>
      <c r="G25" s="18">
        <v>0.23</v>
      </c>
      <c r="H25" s="32">
        <f>(F25*G25)+F25</f>
        <v>0</v>
      </c>
      <c r="I25" s="32">
        <f>(E25*F25)</f>
        <v>0</v>
      </c>
      <c r="J25" s="32">
        <f>(I25*G25)+I25</f>
        <v>0</v>
      </c>
      <c r="K25" s="12"/>
    </row>
    <row r="26" spans="1:11" ht="17.25" thickBot="1" x14ac:dyDescent="0.3">
      <c r="A26" s="62" t="s">
        <v>12</v>
      </c>
      <c r="B26" s="63"/>
      <c r="C26" s="63"/>
      <c r="D26" s="63"/>
      <c r="E26" s="63"/>
      <c r="F26" s="63"/>
      <c r="G26" s="63"/>
      <c r="H26" s="64"/>
      <c r="I26" s="41">
        <f>SUM(I25)</f>
        <v>0</v>
      </c>
      <c r="J26" s="41">
        <f>SUM(J25)</f>
        <v>0</v>
      </c>
      <c r="K26" s="12"/>
    </row>
    <row r="27" spans="1:11" ht="16.5" x14ac:dyDescent="0.25">
      <c r="A27" s="43" t="s">
        <v>36</v>
      </c>
      <c r="B27" s="43"/>
      <c r="C27" s="43"/>
      <c r="D27" s="43"/>
      <c r="E27" s="43"/>
      <c r="F27" s="43"/>
      <c r="G27" s="43"/>
      <c r="H27" s="43"/>
      <c r="I27" s="43"/>
      <c r="J27" s="43"/>
      <c r="K27" s="43"/>
    </row>
    <row r="28" spans="1:11" ht="129" customHeight="1" x14ac:dyDescent="0.25">
      <c r="A28" s="9">
        <v>1</v>
      </c>
      <c r="B28" s="10" t="s">
        <v>22</v>
      </c>
      <c r="C28" s="9" t="s">
        <v>13</v>
      </c>
      <c r="D28" s="9" t="s">
        <v>13</v>
      </c>
      <c r="E28" s="9">
        <v>500</v>
      </c>
      <c r="F28" s="32"/>
      <c r="G28" s="22">
        <v>0.08</v>
      </c>
      <c r="H28" s="32">
        <f>(F28*G28)+F28</f>
        <v>0</v>
      </c>
      <c r="I28" s="32">
        <f>(E28*F28)</f>
        <v>0</v>
      </c>
      <c r="J28" s="32">
        <f>(I28*G28)+I28</f>
        <v>0</v>
      </c>
      <c r="K28" s="12"/>
    </row>
    <row r="29" spans="1:11" ht="138.75" customHeight="1" x14ac:dyDescent="0.25">
      <c r="A29" s="9">
        <v>2</v>
      </c>
      <c r="B29" s="10" t="s">
        <v>23</v>
      </c>
      <c r="C29" s="9" t="s">
        <v>11</v>
      </c>
      <c r="D29" s="9" t="s">
        <v>11</v>
      </c>
      <c r="E29" s="9">
        <v>200</v>
      </c>
      <c r="F29" s="32"/>
      <c r="G29" s="22">
        <v>0.08</v>
      </c>
      <c r="H29" s="32">
        <f t="shared" ref="H29" si="6">(F29*G29)+F29</f>
        <v>0</v>
      </c>
      <c r="I29" s="32">
        <f>(E29*F29)</f>
        <v>0</v>
      </c>
      <c r="J29" s="32">
        <f>(I29*G29)+I29</f>
        <v>0</v>
      </c>
      <c r="K29" s="12"/>
    </row>
    <row r="30" spans="1:11" ht="16.5" x14ac:dyDescent="0.25">
      <c r="A30" s="50" t="s">
        <v>12</v>
      </c>
      <c r="B30" s="50"/>
      <c r="C30" s="50"/>
      <c r="D30" s="50"/>
      <c r="E30" s="50"/>
      <c r="F30" s="50"/>
      <c r="G30" s="50"/>
      <c r="H30" s="50"/>
      <c r="I30" s="37">
        <f>SUM(I28,I29)</f>
        <v>0</v>
      </c>
      <c r="J30" s="37">
        <f>SUM(J28,J29)</f>
        <v>0</v>
      </c>
      <c r="K30" s="12"/>
    </row>
    <row r="31" spans="1:11" ht="16.5" x14ac:dyDescent="0.25">
      <c r="A31" s="43" t="s">
        <v>37</v>
      </c>
      <c r="B31" s="43"/>
      <c r="C31" s="43"/>
      <c r="D31" s="43"/>
      <c r="E31" s="43"/>
      <c r="F31" s="43"/>
      <c r="G31" s="43"/>
      <c r="H31" s="43"/>
      <c r="I31" s="43"/>
      <c r="J31" s="43"/>
      <c r="K31" s="43"/>
    </row>
    <row r="32" spans="1:11" ht="132" x14ac:dyDescent="0.25">
      <c r="A32" s="9">
        <v>1</v>
      </c>
      <c r="B32" s="13" t="s">
        <v>38</v>
      </c>
      <c r="C32" s="9" t="s">
        <v>11</v>
      </c>
      <c r="D32" s="9" t="s">
        <v>11</v>
      </c>
      <c r="E32" s="9">
        <v>10</v>
      </c>
      <c r="F32" s="32"/>
      <c r="G32" s="18">
        <v>0.23</v>
      </c>
      <c r="H32" s="32">
        <f>(F32*G32)+F32</f>
        <v>0</v>
      </c>
      <c r="I32" s="32">
        <f>E32*F32</f>
        <v>0</v>
      </c>
      <c r="J32" s="32">
        <f t="shared" ref="J32:J33" si="7">(I32*G32)+I32</f>
        <v>0</v>
      </c>
      <c r="K32" s="12"/>
    </row>
    <row r="33" spans="1:11" ht="165" x14ac:dyDescent="0.25">
      <c r="A33" s="9">
        <v>2</v>
      </c>
      <c r="B33" s="10" t="s">
        <v>39</v>
      </c>
      <c r="C33" s="9" t="s">
        <v>11</v>
      </c>
      <c r="D33" s="9" t="s">
        <v>11</v>
      </c>
      <c r="E33" s="9">
        <v>5</v>
      </c>
      <c r="F33" s="32"/>
      <c r="G33" s="18">
        <v>0.23</v>
      </c>
      <c r="H33" s="32">
        <f t="shared" ref="H33:H38" si="8">(F33*G33)+F33</f>
        <v>0</v>
      </c>
      <c r="I33" s="32">
        <f t="shared" ref="I33:I34" si="9">E33*F33</f>
        <v>0</v>
      </c>
      <c r="J33" s="32">
        <f t="shared" si="7"/>
        <v>0</v>
      </c>
      <c r="K33" s="12"/>
    </row>
    <row r="34" spans="1:11" ht="66" x14ac:dyDescent="0.25">
      <c r="A34" s="9">
        <v>3</v>
      </c>
      <c r="B34" s="10" t="s">
        <v>40</v>
      </c>
      <c r="C34" s="9" t="s">
        <v>11</v>
      </c>
      <c r="D34" s="9" t="s">
        <v>11</v>
      </c>
      <c r="E34" s="9">
        <v>36</v>
      </c>
      <c r="F34" s="32"/>
      <c r="G34" s="18">
        <v>0.23</v>
      </c>
      <c r="H34" s="32">
        <f t="shared" si="8"/>
        <v>0</v>
      </c>
      <c r="I34" s="32">
        <f t="shared" si="9"/>
        <v>0</v>
      </c>
      <c r="J34" s="32">
        <f>(I34*G34)+I34</f>
        <v>0</v>
      </c>
      <c r="K34" s="16"/>
    </row>
    <row r="35" spans="1:11" ht="181.5" x14ac:dyDescent="0.25">
      <c r="A35" s="9">
        <v>4</v>
      </c>
      <c r="B35" s="15" t="s">
        <v>41</v>
      </c>
      <c r="C35" s="9" t="s">
        <v>11</v>
      </c>
      <c r="D35" s="9" t="s">
        <v>11</v>
      </c>
      <c r="E35" s="9">
        <v>40</v>
      </c>
      <c r="F35" s="32"/>
      <c r="G35" s="18">
        <v>0.23</v>
      </c>
      <c r="H35" s="32">
        <f t="shared" si="8"/>
        <v>0</v>
      </c>
      <c r="I35" s="32">
        <f>E35*F35</f>
        <v>0</v>
      </c>
      <c r="J35" s="32">
        <f t="shared" ref="J35:J42" si="10">(I35*G35)+I35</f>
        <v>0</v>
      </c>
      <c r="K35" s="12"/>
    </row>
    <row r="36" spans="1:11" ht="148.5" x14ac:dyDescent="0.25">
      <c r="A36" s="9">
        <v>5</v>
      </c>
      <c r="B36" s="15" t="s">
        <v>42</v>
      </c>
      <c r="C36" s="9" t="s">
        <v>11</v>
      </c>
      <c r="D36" s="9" t="s">
        <v>11</v>
      </c>
      <c r="E36" s="9">
        <v>5</v>
      </c>
      <c r="F36" s="32"/>
      <c r="G36" s="18">
        <v>0.23</v>
      </c>
      <c r="H36" s="32">
        <f t="shared" si="8"/>
        <v>0</v>
      </c>
      <c r="I36" s="32">
        <f t="shared" ref="I36:I39" si="11">E36*F36</f>
        <v>0</v>
      </c>
      <c r="J36" s="32">
        <f t="shared" si="10"/>
        <v>0</v>
      </c>
      <c r="K36" s="12"/>
    </row>
    <row r="37" spans="1:11" ht="66" x14ac:dyDescent="0.25">
      <c r="A37" s="9">
        <v>6</v>
      </c>
      <c r="B37" s="10" t="s">
        <v>43</v>
      </c>
      <c r="C37" s="9" t="s">
        <v>11</v>
      </c>
      <c r="D37" s="9" t="s">
        <v>11</v>
      </c>
      <c r="E37" s="9">
        <v>5</v>
      </c>
      <c r="F37" s="32"/>
      <c r="G37" s="18">
        <v>0.23</v>
      </c>
      <c r="H37" s="32">
        <f t="shared" si="8"/>
        <v>0</v>
      </c>
      <c r="I37" s="32">
        <f t="shared" si="11"/>
        <v>0</v>
      </c>
      <c r="J37" s="32">
        <f t="shared" si="10"/>
        <v>0</v>
      </c>
      <c r="K37" s="12"/>
    </row>
    <row r="38" spans="1:11" ht="49.5" x14ac:dyDescent="0.25">
      <c r="A38" s="9">
        <v>7</v>
      </c>
      <c r="B38" s="10" t="s">
        <v>44</v>
      </c>
      <c r="C38" s="9" t="s">
        <v>11</v>
      </c>
      <c r="D38" s="9" t="s">
        <v>11</v>
      </c>
      <c r="E38" s="9">
        <v>5</v>
      </c>
      <c r="F38" s="32"/>
      <c r="G38" s="18">
        <v>0.23</v>
      </c>
      <c r="H38" s="32">
        <f t="shared" si="8"/>
        <v>0</v>
      </c>
      <c r="I38" s="32">
        <f t="shared" si="11"/>
        <v>0</v>
      </c>
      <c r="J38" s="32">
        <f t="shared" si="10"/>
        <v>0</v>
      </c>
      <c r="K38" s="12"/>
    </row>
    <row r="39" spans="1:11" ht="82.5" x14ac:dyDescent="0.25">
      <c r="A39" s="9" t="s">
        <v>45</v>
      </c>
      <c r="B39" s="10" t="s">
        <v>46</v>
      </c>
      <c r="C39" s="9" t="s">
        <v>11</v>
      </c>
      <c r="D39" s="9" t="s">
        <v>11</v>
      </c>
      <c r="E39" s="9">
        <v>40</v>
      </c>
      <c r="F39" s="32"/>
      <c r="G39" s="18">
        <v>0.23</v>
      </c>
      <c r="H39" s="32">
        <v>0</v>
      </c>
      <c r="I39" s="32">
        <f t="shared" si="11"/>
        <v>0</v>
      </c>
      <c r="J39" s="32">
        <f t="shared" si="10"/>
        <v>0</v>
      </c>
      <c r="K39" s="12"/>
    </row>
    <row r="40" spans="1:11" ht="148.5" x14ac:dyDescent="0.25">
      <c r="A40" s="9" t="s">
        <v>47</v>
      </c>
      <c r="B40" s="10" t="s">
        <v>48</v>
      </c>
      <c r="C40" s="9" t="s">
        <v>11</v>
      </c>
      <c r="D40" s="9" t="s">
        <v>11</v>
      </c>
      <c r="E40" s="9">
        <v>40</v>
      </c>
      <c r="F40" s="32"/>
      <c r="G40" s="18">
        <v>0.23</v>
      </c>
      <c r="H40" s="32">
        <f t="shared" ref="H40:H42" si="12">(F40*G40)+F40</f>
        <v>0</v>
      </c>
      <c r="I40" s="32">
        <f>E40*F40</f>
        <v>0</v>
      </c>
      <c r="J40" s="32">
        <f t="shared" si="10"/>
        <v>0</v>
      </c>
      <c r="K40" s="12"/>
    </row>
    <row r="41" spans="1:11" ht="82.5" x14ac:dyDescent="0.25">
      <c r="A41" s="9" t="s">
        <v>49</v>
      </c>
      <c r="B41" s="10" t="s">
        <v>50</v>
      </c>
      <c r="C41" s="9" t="s">
        <v>11</v>
      </c>
      <c r="D41" s="9" t="s">
        <v>11</v>
      </c>
      <c r="E41" s="9">
        <v>40</v>
      </c>
      <c r="F41" s="32"/>
      <c r="G41" s="18">
        <v>0.23</v>
      </c>
      <c r="H41" s="32">
        <f t="shared" si="12"/>
        <v>0</v>
      </c>
      <c r="I41" s="32">
        <f t="shared" ref="I41:I42" si="13">E41*F41</f>
        <v>0</v>
      </c>
      <c r="J41" s="32">
        <f t="shared" si="10"/>
        <v>0</v>
      </c>
      <c r="K41" s="12"/>
    </row>
    <row r="42" spans="1:11" ht="214.5" x14ac:dyDescent="0.25">
      <c r="A42" s="9" t="s">
        <v>51</v>
      </c>
      <c r="B42" s="10" t="s">
        <v>52</v>
      </c>
      <c r="C42" s="9" t="s">
        <v>11</v>
      </c>
      <c r="D42" s="9" t="s">
        <v>11</v>
      </c>
      <c r="E42" s="9">
        <v>36</v>
      </c>
      <c r="F42" s="32"/>
      <c r="G42" s="18">
        <v>0.23</v>
      </c>
      <c r="H42" s="32">
        <f t="shared" si="12"/>
        <v>0</v>
      </c>
      <c r="I42" s="32">
        <f t="shared" si="13"/>
        <v>0</v>
      </c>
      <c r="J42" s="32">
        <f t="shared" si="10"/>
        <v>0</v>
      </c>
      <c r="K42" s="12"/>
    </row>
    <row r="43" spans="1:11" ht="16.5" x14ac:dyDescent="0.25">
      <c r="A43" s="65" t="s">
        <v>53</v>
      </c>
      <c r="B43" s="65"/>
      <c r="C43" s="65"/>
      <c r="D43" s="65"/>
      <c r="E43" s="65"/>
      <c r="F43" s="65"/>
      <c r="G43" s="65"/>
      <c r="H43" s="65"/>
      <c r="I43" s="37">
        <v>0</v>
      </c>
      <c r="J43" s="37">
        <v>0</v>
      </c>
      <c r="K43" s="12"/>
    </row>
    <row r="46" spans="1:11" x14ac:dyDescent="0.25">
      <c r="B46" s="23" t="s">
        <v>25</v>
      </c>
      <c r="C46" s="24"/>
      <c r="D46" s="24"/>
      <c r="E46" s="25"/>
    </row>
    <row r="47" spans="1:11" x14ac:dyDescent="0.25">
      <c r="B47" s="26"/>
      <c r="C47" s="27"/>
      <c r="D47" s="27"/>
    </row>
    <row r="48" spans="1:11" x14ac:dyDescent="0.25">
      <c r="B48" s="66" t="s">
        <v>24</v>
      </c>
      <c r="C48" s="66"/>
      <c r="D48" s="66"/>
      <c r="E48" s="66"/>
      <c r="F48" s="66"/>
      <c r="G48" s="66"/>
      <c r="H48" s="66"/>
      <c r="I48" s="66"/>
      <c r="J48" s="66"/>
      <c r="K48" s="66"/>
    </row>
    <row r="49" spans="2:11" ht="15.75" customHeight="1" x14ac:dyDescent="0.25">
      <c r="B49" s="53"/>
      <c r="C49" s="53"/>
      <c r="D49" s="53"/>
      <c r="E49" s="53"/>
      <c r="F49" s="53"/>
      <c r="G49" s="53"/>
      <c r="H49" s="53"/>
      <c r="I49" s="53"/>
      <c r="J49" s="53"/>
      <c r="K49" s="53"/>
    </row>
    <row r="50" spans="2:11" ht="32.25" customHeight="1" x14ac:dyDescent="0.25">
      <c r="B50" s="52"/>
      <c r="C50" s="52"/>
      <c r="D50" s="52"/>
      <c r="E50" s="52"/>
      <c r="F50" s="52"/>
      <c r="G50" s="52"/>
      <c r="H50" s="52"/>
      <c r="I50" s="52"/>
      <c r="J50" s="52"/>
      <c r="K50" s="52"/>
    </row>
  </sheetData>
  <mergeCells count="19">
    <mergeCell ref="A30:H30"/>
    <mergeCell ref="A15:K15"/>
    <mergeCell ref="B50:K50"/>
    <mergeCell ref="B49:K49"/>
    <mergeCell ref="A27:K27"/>
    <mergeCell ref="A31:K31"/>
    <mergeCell ref="A19:B19"/>
    <mergeCell ref="A23:H23"/>
    <mergeCell ref="A24:K24"/>
    <mergeCell ref="A26:H26"/>
    <mergeCell ref="A43:H43"/>
    <mergeCell ref="B48:K48"/>
    <mergeCell ref="A11:K11"/>
    <mergeCell ref="A14:H14"/>
    <mergeCell ref="B18:H18"/>
    <mergeCell ref="A1:K1"/>
    <mergeCell ref="A4:K4"/>
    <mergeCell ref="A7:K7"/>
    <mergeCell ref="A10:H10"/>
  </mergeCells>
  <pageMargins left="0.7" right="0.7" top="0.75" bottom="0.75" header="0.3" footer="0.3"/>
  <pageSetup paperSize="9" scale="89" fitToHeight="0" orientation="landscape" r:id="rId1"/>
  <headerFooter>
    <oddHeader>&amp;L&amp;"Arial Narrow,Normalny"Sprawa nr 150/2025&amp;R&amp;"Arial Narrow,Normalny"Załącznik nr  6 do SWZ</oddHeader>
    <oddFooter>&amp;R&amp;"Arial Narrow,Normalny"Pieczęć i elektroniczny podpis |Wykonawcy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10WSK Bydgoszcz</dc:creator>
  <cp:lastModifiedBy>ZIM 10wsk</cp:lastModifiedBy>
  <cp:lastPrinted>2025-10-09T07:25:00Z</cp:lastPrinted>
  <dcterms:created xsi:type="dcterms:W3CDTF">2024-08-22T06:49:11Z</dcterms:created>
  <dcterms:modified xsi:type="dcterms:W3CDTF">2026-01-08T06:55:19Z</dcterms:modified>
</cp:coreProperties>
</file>