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622051A-92A1-409A-BE19-AA2782B4EC95}" xr6:coauthVersionLast="47" xr6:coauthVersionMax="47" xr10:uidLastSave="{00000000-0000-0000-0000-000000000000}"/>
  <bookViews>
    <workbookView xWindow="-120" yWindow="-120" windowWidth="29040" windowHeight="15720" xr2:uid="{33FE32B3-6437-437D-89E0-0F9B891FCF87}"/>
  </bookViews>
  <sheets>
    <sheet name="GOTOWY FORMULARZ dla DZP" sheetId="1" r:id="rId1"/>
  </sheets>
  <definedNames>
    <definedName name="_xlnm.Print_Titles" localSheetId="0">'GOTOWY FORMULARZ dla DZP'!$1:$2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5" i="1" l="1"/>
  <c r="P83" i="1"/>
  <c r="Q83" i="1" s="1"/>
  <c r="R83" i="1" s="1"/>
  <c r="L83" i="1"/>
  <c r="K83" i="1"/>
  <c r="J83" i="1"/>
  <c r="P80" i="1"/>
  <c r="Q80" i="1" s="1"/>
  <c r="R80" i="1" s="1"/>
  <c r="K80" i="1"/>
  <c r="L80" i="1" s="1"/>
  <c r="J80" i="1"/>
  <c r="P79" i="1"/>
  <c r="Q79" i="1" s="1"/>
  <c r="R79" i="1" s="1"/>
  <c r="K79" i="1"/>
  <c r="L79" i="1" s="1"/>
  <c r="J79" i="1"/>
  <c r="P78" i="1"/>
  <c r="Q78" i="1" s="1"/>
  <c r="R78" i="1" s="1"/>
  <c r="K78" i="1"/>
  <c r="L78" i="1" s="1"/>
  <c r="J78" i="1"/>
  <c r="P77" i="1"/>
  <c r="Q77" i="1" s="1"/>
  <c r="R77" i="1" s="1"/>
  <c r="K77" i="1"/>
  <c r="L77" i="1" s="1"/>
  <c r="J77" i="1"/>
  <c r="P76" i="1"/>
  <c r="Q76" i="1" s="1"/>
  <c r="R76" i="1" s="1"/>
  <c r="K76" i="1"/>
  <c r="L76" i="1" s="1"/>
  <c r="J76" i="1"/>
  <c r="P75" i="1"/>
  <c r="Q75" i="1" s="1"/>
  <c r="R75" i="1" s="1"/>
  <c r="K75" i="1"/>
  <c r="L75" i="1" s="1"/>
  <c r="J75" i="1"/>
  <c r="P74" i="1"/>
  <c r="Q74" i="1" s="1"/>
  <c r="R74" i="1" s="1"/>
  <c r="K74" i="1"/>
  <c r="L74" i="1" s="1"/>
  <c r="J74" i="1"/>
  <c r="P73" i="1"/>
  <c r="Q73" i="1" s="1"/>
  <c r="K73" i="1"/>
  <c r="L73" i="1" s="1"/>
  <c r="J73" i="1"/>
  <c r="P70" i="1"/>
  <c r="Q70" i="1" s="1"/>
  <c r="R70" i="1" s="1"/>
  <c r="K70" i="1"/>
  <c r="L70" i="1" s="1"/>
  <c r="J70" i="1"/>
  <c r="P69" i="1"/>
  <c r="Q69" i="1" s="1"/>
  <c r="R69" i="1" s="1"/>
  <c r="K69" i="1"/>
  <c r="L69" i="1" s="1"/>
  <c r="J69" i="1"/>
  <c r="Q68" i="1"/>
  <c r="R68" i="1" s="1"/>
  <c r="P68" i="1"/>
  <c r="K68" i="1"/>
  <c r="L68" i="1" s="1"/>
  <c r="J68" i="1"/>
  <c r="P67" i="1"/>
  <c r="Q67" i="1" s="1"/>
  <c r="R67" i="1" s="1"/>
  <c r="K67" i="1"/>
  <c r="L67" i="1" s="1"/>
  <c r="J67" i="1"/>
  <c r="P66" i="1"/>
  <c r="Q66" i="1" s="1"/>
  <c r="R66" i="1" s="1"/>
  <c r="K66" i="1"/>
  <c r="L66" i="1" s="1"/>
  <c r="J66" i="1"/>
  <c r="Q65" i="1"/>
  <c r="R65" i="1" s="1"/>
  <c r="P65" i="1"/>
  <c r="K65" i="1"/>
  <c r="L65" i="1" s="1"/>
  <c r="J65" i="1"/>
  <c r="P64" i="1"/>
  <c r="Q64" i="1" s="1"/>
  <c r="R64" i="1" s="1"/>
  <c r="K64" i="1"/>
  <c r="L64" i="1" s="1"/>
  <c r="J64" i="1"/>
  <c r="P63" i="1"/>
  <c r="Q63" i="1" s="1"/>
  <c r="R63" i="1" s="1"/>
  <c r="K63" i="1"/>
  <c r="L63" i="1" s="1"/>
  <c r="J63" i="1"/>
  <c r="Q62" i="1"/>
  <c r="R62" i="1" s="1"/>
  <c r="P62" i="1"/>
  <c r="K62" i="1"/>
  <c r="L62" i="1" s="1"/>
  <c r="J62" i="1"/>
  <c r="P61" i="1"/>
  <c r="Q61" i="1" s="1"/>
  <c r="R61" i="1" s="1"/>
  <c r="K61" i="1"/>
  <c r="L61" i="1" s="1"/>
  <c r="J61" i="1"/>
  <c r="P60" i="1"/>
  <c r="Q60" i="1" s="1"/>
  <c r="K60" i="1"/>
  <c r="L60" i="1" s="1"/>
  <c r="J60" i="1"/>
  <c r="P57" i="1"/>
  <c r="Q57" i="1" s="1"/>
  <c r="R57" i="1" s="1"/>
  <c r="L57" i="1"/>
  <c r="K57" i="1"/>
  <c r="J57" i="1"/>
  <c r="P56" i="1"/>
  <c r="Q56" i="1" s="1"/>
  <c r="R56" i="1" s="1"/>
  <c r="L56" i="1"/>
  <c r="K56" i="1"/>
  <c r="J56" i="1"/>
  <c r="P55" i="1"/>
  <c r="Q55" i="1" s="1"/>
  <c r="R55" i="1" s="1"/>
  <c r="K55" i="1"/>
  <c r="L55" i="1" s="1"/>
  <c r="J55" i="1"/>
  <c r="P54" i="1"/>
  <c r="Q54" i="1" s="1"/>
  <c r="R54" i="1" s="1"/>
  <c r="L54" i="1"/>
  <c r="K54" i="1"/>
  <c r="J54" i="1"/>
  <c r="P53" i="1"/>
  <c r="Q53" i="1" s="1"/>
  <c r="R53" i="1" s="1"/>
  <c r="L53" i="1"/>
  <c r="K53" i="1"/>
  <c r="J53" i="1"/>
  <c r="P52" i="1"/>
  <c r="Q52" i="1" s="1"/>
  <c r="R52" i="1" s="1"/>
  <c r="K52" i="1"/>
  <c r="L52" i="1" s="1"/>
  <c r="J52" i="1"/>
  <c r="P51" i="1"/>
  <c r="Q51" i="1" s="1"/>
  <c r="R51" i="1" s="1"/>
  <c r="L51" i="1"/>
  <c r="K51" i="1"/>
  <c r="J51" i="1"/>
  <c r="P50" i="1"/>
  <c r="Q50" i="1" s="1"/>
  <c r="R50" i="1" s="1"/>
  <c r="L50" i="1"/>
  <c r="K50" i="1"/>
  <c r="J50" i="1"/>
  <c r="P49" i="1"/>
  <c r="Q49" i="1" s="1"/>
  <c r="R49" i="1" s="1"/>
  <c r="K49" i="1"/>
  <c r="L49" i="1" s="1"/>
  <c r="J49" i="1"/>
  <c r="P48" i="1"/>
  <c r="Q48" i="1" s="1"/>
  <c r="R48" i="1" s="1"/>
  <c r="L48" i="1"/>
  <c r="K48" i="1"/>
  <c r="J48" i="1"/>
  <c r="P47" i="1"/>
  <c r="Q47" i="1" s="1"/>
  <c r="R47" i="1" s="1"/>
  <c r="L47" i="1"/>
  <c r="K47" i="1"/>
  <c r="J47" i="1"/>
  <c r="P46" i="1"/>
  <c r="Q46" i="1" s="1"/>
  <c r="R46" i="1" s="1"/>
  <c r="K46" i="1"/>
  <c r="L46" i="1" s="1"/>
  <c r="J46" i="1"/>
  <c r="P45" i="1"/>
  <c r="Q45" i="1" s="1"/>
  <c r="R45" i="1" s="1"/>
  <c r="K45" i="1"/>
  <c r="L45" i="1" s="1"/>
  <c r="J45" i="1"/>
  <c r="P44" i="1"/>
  <c r="Q44" i="1" s="1"/>
  <c r="R44" i="1" s="1"/>
  <c r="L44" i="1"/>
  <c r="K44" i="1"/>
  <c r="J44" i="1"/>
  <c r="P43" i="1"/>
  <c r="Q43" i="1" s="1"/>
  <c r="K43" i="1"/>
  <c r="J43" i="1"/>
  <c r="P40" i="1"/>
  <c r="Q40" i="1" s="1"/>
  <c r="R40" i="1" s="1"/>
  <c r="K40" i="1"/>
  <c r="L40" i="1" s="1"/>
  <c r="J40" i="1"/>
  <c r="P39" i="1"/>
  <c r="Q39" i="1" s="1"/>
  <c r="K39" i="1"/>
  <c r="L39" i="1" s="1"/>
  <c r="L41" i="1" s="1"/>
  <c r="J39" i="1"/>
  <c r="Q35" i="1"/>
  <c r="R35" i="1" s="1"/>
  <c r="P35" i="1"/>
  <c r="K35" i="1"/>
  <c r="L35" i="1" s="1"/>
  <c r="J35" i="1"/>
  <c r="Q34" i="1"/>
  <c r="R34" i="1" s="1"/>
  <c r="P34" i="1"/>
  <c r="K34" i="1"/>
  <c r="L34" i="1" s="1"/>
  <c r="J34" i="1"/>
  <c r="P33" i="1"/>
  <c r="Q33" i="1" s="1"/>
  <c r="R33" i="1" s="1"/>
  <c r="K33" i="1"/>
  <c r="L33" i="1" s="1"/>
  <c r="J33" i="1"/>
  <c r="Q32" i="1"/>
  <c r="R32" i="1" s="1"/>
  <c r="P32" i="1"/>
  <c r="K32" i="1"/>
  <c r="L32" i="1" s="1"/>
  <c r="J32" i="1"/>
  <c r="Q31" i="1"/>
  <c r="R31" i="1" s="1"/>
  <c r="P31" i="1"/>
  <c r="K31" i="1"/>
  <c r="L31" i="1" s="1"/>
  <c r="J31" i="1"/>
  <c r="P30" i="1"/>
  <c r="Q30" i="1" s="1"/>
  <c r="R30" i="1" s="1"/>
  <c r="K30" i="1"/>
  <c r="L30" i="1" s="1"/>
  <c r="J30" i="1"/>
  <c r="Q29" i="1"/>
  <c r="R29" i="1" s="1"/>
  <c r="P29" i="1"/>
  <c r="K29" i="1"/>
  <c r="L29" i="1" s="1"/>
  <c r="J29" i="1"/>
  <c r="Q28" i="1"/>
  <c r="R28" i="1" s="1"/>
  <c r="P28" i="1"/>
  <c r="K28" i="1"/>
  <c r="L28" i="1" s="1"/>
  <c r="J28" i="1"/>
  <c r="P27" i="1"/>
  <c r="Q27" i="1" s="1"/>
  <c r="R27" i="1" s="1"/>
  <c r="K27" i="1"/>
  <c r="L27" i="1" s="1"/>
  <c r="J27" i="1"/>
  <c r="Q26" i="1"/>
  <c r="R26" i="1" s="1"/>
  <c r="P26" i="1"/>
  <c r="K26" i="1"/>
  <c r="L26" i="1" s="1"/>
  <c r="J26" i="1"/>
  <c r="Q25" i="1"/>
  <c r="R25" i="1" s="1"/>
  <c r="P25" i="1"/>
  <c r="K25" i="1"/>
  <c r="L25" i="1" s="1"/>
  <c r="J25" i="1"/>
  <c r="P24" i="1"/>
  <c r="Q24" i="1" s="1"/>
  <c r="R24" i="1" s="1"/>
  <c r="K24" i="1"/>
  <c r="L24" i="1" s="1"/>
  <c r="J24" i="1"/>
  <c r="Q23" i="1"/>
  <c r="R23" i="1" s="1"/>
  <c r="P23" i="1"/>
  <c r="K23" i="1"/>
  <c r="L23" i="1" s="1"/>
  <c r="J23" i="1"/>
  <c r="P22" i="1"/>
  <c r="Q22" i="1" s="1"/>
  <c r="R22" i="1" s="1"/>
  <c r="K22" i="1"/>
  <c r="L22" i="1" s="1"/>
  <c r="J22" i="1"/>
  <c r="P21" i="1"/>
  <c r="Q21" i="1" s="1"/>
  <c r="R21" i="1" s="1"/>
  <c r="K21" i="1"/>
  <c r="L21" i="1" s="1"/>
  <c r="J21" i="1"/>
  <c r="Q20" i="1"/>
  <c r="R20" i="1" s="1"/>
  <c r="P20" i="1"/>
  <c r="K20" i="1"/>
  <c r="L20" i="1" s="1"/>
  <c r="J20" i="1"/>
  <c r="P19" i="1"/>
  <c r="Q19" i="1" s="1"/>
  <c r="R19" i="1" s="1"/>
  <c r="K19" i="1"/>
  <c r="L19" i="1" s="1"/>
  <c r="J19" i="1"/>
  <c r="P18" i="1"/>
  <c r="Q18" i="1" s="1"/>
  <c r="R18" i="1" s="1"/>
  <c r="K18" i="1"/>
  <c r="L18" i="1" s="1"/>
  <c r="J18" i="1"/>
  <c r="Q17" i="1"/>
  <c r="P17" i="1"/>
  <c r="K17" i="1"/>
  <c r="L17" i="1" s="1"/>
  <c r="J17" i="1"/>
  <c r="P13" i="1"/>
  <c r="Q13" i="1" s="1"/>
  <c r="R13" i="1" s="1"/>
  <c r="L13" i="1"/>
  <c r="K13" i="1"/>
  <c r="J13" i="1"/>
  <c r="P12" i="1"/>
  <c r="Q12" i="1" s="1"/>
  <c r="R12" i="1" s="1"/>
  <c r="K12" i="1"/>
  <c r="L12" i="1" s="1"/>
  <c r="J12" i="1"/>
  <c r="P11" i="1"/>
  <c r="Q11" i="1" s="1"/>
  <c r="R11" i="1" s="1"/>
  <c r="K11" i="1"/>
  <c r="L11" i="1" s="1"/>
  <c r="J11" i="1"/>
  <c r="P10" i="1"/>
  <c r="Q10" i="1" s="1"/>
  <c r="R10" i="1" s="1"/>
  <c r="L10" i="1"/>
  <c r="K10" i="1"/>
  <c r="J10" i="1"/>
  <c r="P9" i="1"/>
  <c r="Q9" i="1" s="1"/>
  <c r="R9" i="1" s="1"/>
  <c r="K9" i="1"/>
  <c r="L9" i="1" s="1"/>
  <c r="J9" i="1"/>
  <c r="P8" i="1"/>
  <c r="Q8" i="1" s="1"/>
  <c r="R8" i="1" s="1"/>
  <c r="K8" i="1"/>
  <c r="L8" i="1" s="1"/>
  <c r="J8" i="1"/>
  <c r="P7" i="1"/>
  <c r="Q7" i="1" s="1"/>
  <c r="R7" i="1" s="1"/>
  <c r="L7" i="1"/>
  <c r="K7" i="1"/>
  <c r="J7" i="1"/>
  <c r="P6" i="1"/>
  <c r="Q6" i="1" s="1"/>
  <c r="R6" i="1" s="1"/>
  <c r="K6" i="1"/>
  <c r="L6" i="1" s="1"/>
  <c r="J6" i="1"/>
  <c r="P5" i="1"/>
  <c r="Q5" i="1" s="1"/>
  <c r="R5" i="1" s="1"/>
  <c r="K5" i="1"/>
  <c r="L5" i="1" s="1"/>
  <c r="J5" i="1"/>
  <c r="P4" i="1"/>
  <c r="Q4" i="1" s="1"/>
  <c r="L4" i="1"/>
  <c r="K4" i="1"/>
  <c r="J4" i="1"/>
  <c r="Q71" i="1" l="1"/>
  <c r="K58" i="1"/>
  <c r="L43" i="1"/>
  <c r="L58" i="1" s="1"/>
  <c r="K81" i="1"/>
  <c r="K14" i="1"/>
  <c r="Q36" i="1"/>
  <c r="L14" i="1"/>
  <c r="K41" i="1"/>
  <c r="R4" i="1"/>
  <c r="R14" i="1" s="1"/>
  <c r="Q14" i="1"/>
  <c r="R39" i="1"/>
  <c r="R41" i="1" s="1"/>
  <c r="Q41" i="1"/>
  <c r="L71" i="1"/>
  <c r="L36" i="1"/>
  <c r="L85" i="1" s="1"/>
  <c r="R43" i="1"/>
  <c r="R58" i="1" s="1"/>
  <c r="Q58" i="1"/>
  <c r="L81" i="1"/>
  <c r="R73" i="1"/>
  <c r="R81" i="1" s="1"/>
  <c r="Q81" i="1"/>
  <c r="R17" i="1"/>
  <c r="R36" i="1" s="1"/>
  <c r="R60" i="1"/>
  <c r="R71" i="1" s="1"/>
  <c r="K36" i="1"/>
  <c r="K71" i="1"/>
  <c r="K85" i="1" l="1"/>
  <c r="R85" i="1"/>
</calcChain>
</file>

<file path=xl/sharedStrings.xml><?xml version="1.0" encoding="utf-8"?>
<sst xmlns="http://schemas.openxmlformats.org/spreadsheetml/2006/main" count="366" uniqueCount="160">
  <si>
    <t>Lp.</t>
  </si>
  <si>
    <t>Nazwa materiału, środka, leku</t>
  </si>
  <si>
    <t>Postać</t>
  </si>
  <si>
    <t>Dawka</t>
  </si>
  <si>
    <r>
      <rPr>
        <b/>
        <sz val="9"/>
        <rFont val="Arial Narrow"/>
        <family val="2"/>
        <charset val="238"/>
      </rPr>
      <t>Zawartość
opakowania</t>
    </r>
  </si>
  <si>
    <t>Ilość na 24 m-ce</t>
  </si>
  <si>
    <t>J.m.</t>
  </si>
  <si>
    <t>Cena jedn. netto</t>
  </si>
  <si>
    <t>% VAT</t>
  </si>
  <si>
    <t>Cena brutto</t>
  </si>
  <si>
    <r>
      <rPr>
        <b/>
        <sz val="9"/>
        <rFont val="Arial Narrow"/>
        <family val="2"/>
        <charset val="238"/>
      </rPr>
      <t>Wartość
netto</t>
    </r>
  </si>
  <si>
    <r>
      <rPr>
        <b/>
        <sz val="9"/>
        <rFont val="Arial Narrow"/>
        <family val="2"/>
        <charset val="238"/>
      </rPr>
      <t>Wartość
brutto</t>
    </r>
  </si>
  <si>
    <r>
      <rPr>
        <b/>
        <sz val="9"/>
        <rFont val="Arial Narrow"/>
        <family val="2"/>
        <charset val="238"/>
      </rPr>
      <t>Nazwa handlowa/ kod
towaru</t>
    </r>
  </si>
  <si>
    <t>Kod EAN</t>
  </si>
  <si>
    <t>Uwagi</t>
  </si>
  <si>
    <t>Ilość w prawie opcji + 25% na okres 6 miesięcy</t>
  </si>
  <si>
    <t>Opcja netto</t>
  </si>
  <si>
    <t>Opcja brutto</t>
  </si>
  <si>
    <t>ZADANIE NR 1 - Worki dwukomorowe i trzykomorowe do żywienia pozajelitowego</t>
  </si>
  <si>
    <t>Worek trzykomorowy do żywienia pozajelitowego  do podawania obwodowo lub centralnie, zawierający elektrolity,  aminokwasy, glukozę i emulsję tłuszczową (80% oleju z oliwek i 20% oleju sojowego). Zawartość azotu 4g, energia niebiałkowa 600kcal, energia całkowita 700kcal, osmolarność 760mOsm/l. Stosunek energii pozabiałkowej do azotu 150kcal/g.</t>
  </si>
  <si>
    <t>roztwór do infuzji</t>
  </si>
  <si>
    <t>1000 ml</t>
  </si>
  <si>
    <t>6 worków</t>
  </si>
  <si>
    <t>op.</t>
  </si>
  <si>
    <t>Worek trzykomorowy do żywienia pozajelitowego  do podawania obwodowo lub centralnie, zawierający elektrolity,  aminokwasy, glukozę i emulsję tłuszczową (80% oleju z oliwek i 20% oleju sojowego). Zawartość azotu 6g, energia niebiałkowa 900kcal, eneria całkowita 1050kcal, osmolarność 760mOsm/l. Stosunek energii pozabiałkowej do azotu 150kcal/g.</t>
  </si>
  <si>
    <t>1500 ml</t>
  </si>
  <si>
    <t>4 worki</t>
  </si>
  <si>
    <t>Worek trzykomorowy do żywienia pozajelitowego  do podawania obwodowo lub centralnie, zawierający elektrolity, aminokwasy, glukozę i emulsję tłuszczową (80% oleju z oliwek i 20% oleju sojowego). Zawartość azotu 8g, energia niebiałkowa 1200kcal, eneria całkowita 1400kcal, osmolarność 760mOsm/l. Stosunek energii pozabiałkowej do azotu 150kcal/g.</t>
  </si>
  <si>
    <t>2000 ml</t>
  </si>
  <si>
    <t>Worek trzykomorowy do żywienia pozajelitowego do podawania centralnie, zawierający elektrolity, aminokwasy, glukozę i emulsję tłuszczową (80% oleju z oliwek i 20% oleju sojowego). Zawartość aminokwasów 85,4g i energia całkowita 1600kcal, osmolarność 1310mOsm/l. Stosunek energii pozabiałkowej do azotu 93kcal/g.</t>
  </si>
  <si>
    <r>
      <rPr>
        <sz val="9"/>
        <rFont val="Arial Narrow"/>
        <family val="2"/>
        <charset val="238"/>
      </rPr>
      <t>Worek trzykomorowy do żywienia pozajelitowego do podawania centralnie, zawierający elektrolity, aminokwasy, glukozę i emulsję tłuszczową (80% oleju z oliwek i 20% oleju sojowego). Zawartość aminokwasów 113,9g, energia całkowita 1420kcal, osmolarność
1270mOsm/l.</t>
    </r>
  </si>
  <si>
    <r>
      <rPr>
        <sz val="9"/>
        <rFont val="Arial Narrow"/>
        <family val="2"/>
        <charset val="238"/>
      </rPr>
      <t>Worek trzykomorowy do żywienia pozajelitowego do podawania centralnie, zawierający elektrolity, aminokwasy, glukozę i emulsję tłuszczową (80% oleju z oliwek i 20% oleju sojowego). Zawartość aminokwasów 75,9g, energia całkowita 950kcal, osmolarność
1270mOsm/l.</t>
    </r>
  </si>
  <si>
    <r>
      <rPr>
        <sz val="9"/>
        <rFont val="Arial Narrow"/>
        <family val="2"/>
        <charset val="238"/>
      </rPr>
      <t>Worek trzykomorowy do żywienia pozajelitowego do podawania centralnie, zawierający elektrolity, aminokwasy, glukozę i emulsję tłuszczową (80% oleju z oliwek i 20% oleju sojowego). Zawartość aminokwasów 49,4g, energia całkowita 620kcal, osmolarność
1270mOsm/l.</t>
    </r>
  </si>
  <si>
    <t>650 ml</t>
  </si>
  <si>
    <t>10 worków</t>
  </si>
  <si>
    <t>Worek dwukomorowy do żywienia pozajelitowego zawierający aminokwasy 28g i glukozę 75g, azot 4,6g,o osmolarności 845mOsm/l. Energia całkowita 410kcal.</t>
  </si>
  <si>
    <t>8 worków</t>
  </si>
  <si>
    <t>Worek dwukomorowy do żywienia pozajelitowego zawierający aminokwasy 41g i glukozę 113g, azot 6,8g, o osmolarności 845mOsm/l. Energia całkowita 615kcal.</t>
  </si>
  <si>
    <t>Zbilansowany roztwór wszystkich niezbędnych pierwiastków śladowych, o zawartości pierwiastków śladowych Fe 18, Zn 153, Mn 1, Cu 4,7, Cr 0,19, Se 0,9, Mo 0,21, I 1,0,
F 50 (mikromole na 1 ampułkę).</t>
  </si>
  <si>
    <t>koncentrat do sporządzania roztworu do infuzji</t>
  </si>
  <si>
    <t>10 ml</t>
  </si>
  <si>
    <t>10 ampułek</t>
  </si>
  <si>
    <t>Razem:</t>
  </si>
  <si>
    <t>UWAGA! W zadaniu nr 1 Wykonawca zobowiązany jest dostarczyć do każdej mieszaniny żywieniowej 1 worek (osłonę) dostosowany rozmiarowo do podaży leków światłoczułych oraz 1 zacisk ochronny do zabezpieczenia i identyfikacji portu do dostrzyknięć.</t>
  </si>
  <si>
    <r>
      <rPr>
        <b/>
        <sz val="9"/>
        <rFont val="Arial Narrow"/>
        <family val="2"/>
        <charset val="238"/>
      </rPr>
      <t>ZADANIE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NR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2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-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Worki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trzykomorowe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do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żywienia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pozajelitowego</t>
    </r>
  </si>
  <si>
    <t>Trójkomorowy worek do wkłucia centralnego zawierający 4g azotu, roztwór aminokwasów z tauryną, o energii niebiałkowej 450kcal. Zawierający mieszaninę 4 rodzajów emulsji tłuszczowej w tym olej rybi 15%, olej sojowy, MCT, olej z oliwek, węglowodany i elektrolity. Energia całkowita 550kcal.</t>
  </si>
  <si>
    <t>493 ml</t>
  </si>
  <si>
    <t>Trójkomorowy worek do wkłucia centralnego zawierający 8g azotu, roztwór aminokwasów z tauryną, o energii niebiałkowej 900kcal. Zawierający mieszaninę 4 rodzajów emulsji tłuszczowej w tym olej rybi 15%, olej sojowy, MCT, olej z oliwek, węglowodany i elektrolity. Energia całkowita 1100kcal.</t>
  </si>
  <si>
    <t>986 ml</t>
  </si>
  <si>
    <t>Trójkomorowy worek do wkłucia centralnego zawierający 12g azotu, roztwór aminokwasów z tauryną, o energii niebiałkowej 1300kcal. Zawierający mieszaninę 4 rodzajów emulsji tłuszczowej w tym olej rybi 15%, olej sojowy, MCT,olej z oliwek, węglowodany i elektrolity. Energia całkowita 1600kcal.</t>
  </si>
  <si>
    <t>1477 ml</t>
  </si>
  <si>
    <t>Trójkomorowy worek do wkłucia centralnego, zawierający 16g azotu, roztwór aminokwasów z tauryną, o energii niebiałkowej 1800kcal. Zawierający mieszaninę 4 rodzajów emulsji tłuszczowej w tym olej rybi 15%, olej sojowy, MCT,olej z oliwek, węglowodany i elektrolity. Osmolarność 1500mOsm/l. Energia całkowita 2200 kcal.</t>
  </si>
  <si>
    <t>1970 ml</t>
  </si>
  <si>
    <t>Trójkomorowy worek do wkłucia centralnego, zawierający 15,9g azotu, roztwór aminokwasów z tauryną, o energii niebiałkowej 952kcal. Zawierający mieszaninę 4 rodzajów emulsji tłuszczowej w tym olej rybi 15%, olej sojowy, MCT, olej z oliwek, węglowodany i elektrolity. Osmolarność 1300mOsm/l. Energia całkowita 1350kcal.</t>
  </si>
  <si>
    <t>1518 ml</t>
  </si>
  <si>
    <t>Trójkomorowy worek do wkłucia centralnego, zawierający 21,2g azotu, roztwór aminokwasó z tauryną, o energii niebiałkowej 1270kcal. Zawierający mieszaninę 4 rodzajów emulsji tłuszczowej w tym olej rybi 15%, olej sojowy, MCT, olej z oliwek, węglowodany i elektrolity. Osmolarność 1300mOsm/l. Energia całkowita 1800kcal.</t>
  </si>
  <si>
    <t>2025 ml</t>
  </si>
  <si>
    <t>Trójkomorowy worek do podawania obwodowo lub centralnie, zawierający 3,41g azotu, roztwór aminokwasów z tauryną, o energii niebiałkowej 530kcal. Zawierający mieszaninę 4 rodzajów emulsji tłuszczowej w tym olej rybi 15%, olej sojowy, MCT, olej z oliwek, węglowodany i elektrolity. Osmolarność 750mOsm/l.
Energia całkowita 600kcal.</t>
  </si>
  <si>
    <t>850 ml</t>
  </si>
  <si>
    <t>5 worków</t>
  </si>
  <si>
    <t>Trójkomorowy worek do podawania obwodowo lub centralnie, zawierający 5,6g azotu, roztwór aminokwasów z tauryną, o energii niebiałkowej 872kcal. Zawierający mieszaninę 4 rodzajów emulsji tłuszczowej w tym olej rybi 15%, olej sojowy, MCT, olej z oliwek, węglowodany i elektrolity. Osmolarność 750mOsm/l.
Energia całkowita 1000kcal.</t>
  </si>
  <si>
    <t>1400 ml</t>
  </si>
  <si>
    <t>Trójkomorowy worek do podawania obwodowo lub centralnie, zawierający 7,81g azotu, roztwór aminokwasów z tauryną, o energii niebiałkowej 1215kcal. Zawierający mieszaninę 4 rodzajów emulsji tłuszczowej w tym olej rybi 15%, olej sojowy, MCT, olej z oliwek, węglowodany i elektrolity. Osmolarność 750mOsm/l. Energia całkowita 1400kcal.</t>
  </si>
  <si>
    <t>1950 ml</t>
  </si>
  <si>
    <t>8% roztwor aminokwasów do infuzji dla pacjentów z niewydolnością wątroby. Zawartość azotu 12,9g/l.</t>
  </si>
  <si>
    <t>500 ml</t>
  </si>
  <si>
    <t>1 butelka</t>
  </si>
  <si>
    <t>szt.</t>
  </si>
  <si>
    <t>Roztwór dwupeptydu glutaminy 20%.</t>
  </si>
  <si>
    <t>100 ml</t>
  </si>
  <si>
    <t>Koncentrat fosforanów organicznych do żywienia pozajelitowego, Natrii glycerophosphas.</t>
  </si>
  <si>
    <t>20 ml</t>
  </si>
  <si>
    <t>20 ampułek
/fiolek</t>
  </si>
  <si>
    <t>Zbilansowany roztwór wszystkich niezbędnych pierwiastków śladowych, o zawartości pierwiastków śladowych Fe 20, Zn 77, Mn 1, Cu 6, Cr 0,2, Se 1,0, Mo 0,2, I 1,0, F 50 (mikromole na 1 ampułkę).</t>
  </si>
  <si>
    <t>20 ampułek</t>
  </si>
  <si>
    <r>
      <t>Zestaw witamin rozpuszczalnych w tłuszczach A, D</t>
    </r>
    <r>
      <rPr>
        <vertAlign val="subscript"/>
        <sz val="9"/>
        <rFont val="Arial Narrow"/>
        <family val="2"/>
        <charset val="238"/>
      </rPr>
      <t>2</t>
    </r>
    <r>
      <rPr>
        <sz val="9"/>
        <rFont val="Arial Narrow"/>
        <family val="2"/>
        <charset val="238"/>
      </rPr>
      <t>, E, K</t>
    </r>
    <r>
      <rPr>
        <vertAlign val="subscript"/>
        <sz val="9"/>
        <rFont val="Arial Narrow"/>
        <family val="2"/>
        <charset val="238"/>
      </rPr>
      <t>1</t>
    </r>
    <r>
      <rPr>
        <sz val="9"/>
        <rFont val="Arial Narrow"/>
        <family val="2"/>
        <charset val="238"/>
      </rPr>
      <t xml:space="preserve"> do żywienia pozajelitowego, do stosowania u pacjentów dorosłych.</t>
    </r>
  </si>
  <si>
    <r>
      <t>Zestaw witamin rozpuszczalnych w wodzie B</t>
    </r>
    <r>
      <rPr>
        <vertAlign val="subscript"/>
        <sz val="9"/>
        <rFont val="Arial Narrow"/>
        <family val="2"/>
        <charset val="238"/>
      </rPr>
      <t>1</t>
    </r>
    <r>
      <rPr>
        <sz val="9"/>
        <rFont val="Arial Narrow"/>
        <family val="2"/>
        <charset val="238"/>
      </rPr>
      <t>, B</t>
    </r>
    <r>
      <rPr>
        <vertAlign val="subscript"/>
        <sz val="9"/>
        <rFont val="Arial Narrow"/>
        <family val="2"/>
        <charset val="238"/>
      </rPr>
      <t>2</t>
    </r>
    <r>
      <rPr>
        <sz val="9"/>
        <rFont val="Arial Narrow"/>
        <family val="2"/>
        <charset val="238"/>
      </rPr>
      <t>, B</t>
    </r>
    <r>
      <rPr>
        <vertAlign val="subscript"/>
        <sz val="9"/>
        <rFont val="Arial Narrow"/>
        <family val="2"/>
        <charset val="238"/>
      </rPr>
      <t>6</t>
    </r>
    <r>
      <rPr>
        <sz val="9"/>
        <rFont val="Arial Narrow"/>
        <family val="2"/>
        <charset val="238"/>
      </rPr>
      <t>, C, nikotynamid, kwas pantotenowy, biotyna, kwas foliowy, cyjanokobalamina do żywienia pozajelitowego.</t>
    </r>
  </si>
  <si>
    <t>proszek do sporządzania roztworu do infuzji</t>
  </si>
  <si>
    <t>x</t>
  </si>
  <si>
    <t>10 fiolek</t>
  </si>
  <si>
    <t>Emulsja tłuszczowa MCT/LCT - 20%, zawierająca cztery rodzaje emulsji tłuszczowej, olej rybi, olej sojowy, MCT, olej z oliwek.</t>
  </si>
  <si>
    <t>emulsja do infuzji</t>
  </si>
  <si>
    <t>250 ml</t>
  </si>
  <si>
    <t>10 butelek</t>
  </si>
  <si>
    <t>Trójkomorowy worek do wkłucia centralnego zawierający 8g azotu, roztwór aminokwasów z tauryną, o energii niebiałkowej 900kcal. Zawierający mieszaninę 4 rodzajów emulsji tłuszczowej w tym olej rybi 15%, olej sojowy, MCT, olej z oliwek i węglowodany. BEZ ELEKTROLITÓW. Energia całkowita 1100kcal.</t>
  </si>
  <si>
    <t>986ml</t>
  </si>
  <si>
    <t>Trójkomorowy worek do wkłucia centralnego zawierający 12g azotu, roztwór aminokwasów z tauryną, o energii niebiałkowej  1300kcal. Zawierający mieszaninę 4 rodzajów emulsji tłuszczowej w tym olej rybi 15%, olej sojowy, MCT,olej z oliwek i węglowodany. BEZ ELEKTROLITÓW. Energia całkowita 1600kcal.</t>
  </si>
  <si>
    <t>1477ml</t>
  </si>
  <si>
    <t xml:space="preserve">Trójkomorowy worek do wkłucia centralnego, zawierający 16g azotu, roztwór aminokwasów z tauryną, o energii niebiałkowej 1800kcal. Zawierający mieszaninę 4 rodzajów emulsji tłuszczowej w tym olej rybi 15%, olej sojowy, MCT,olej z oliwek i węglowodany. BEZ ELEKTROLITÓW. Energia całkowita 2200 kcal. </t>
  </si>
  <si>
    <t>1970ml</t>
  </si>
  <si>
    <r>
      <rPr>
        <b/>
        <i/>
        <sz val="9"/>
        <rFont val="Arial Narrow"/>
        <family val="2"/>
        <charset val="238"/>
      </rPr>
      <t>UWAGA!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W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zadaniu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nr</t>
    </r>
    <r>
      <rPr>
        <sz val="9"/>
        <rFont val="Arial Narrow"/>
        <family val="2"/>
        <charset val="238"/>
      </rPr>
      <t xml:space="preserve"> 2 </t>
    </r>
    <r>
      <rPr>
        <b/>
        <i/>
        <sz val="9"/>
        <rFont val="Arial Narrow"/>
        <family val="2"/>
        <charset val="238"/>
      </rPr>
      <t>Wykonawca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zobowiązany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jest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dostarczyć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każdej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mieszaniny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żywieniowej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1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worek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(osłonę)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dostosowany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rozmiarowo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podaży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leków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światłoczułych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oraz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1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zacisk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ochronny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zabezpieczenia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i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identyfikacji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portu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dostrzyknięć.</t>
    </r>
  </si>
  <si>
    <t>ZADANIE NR 3 - Witaminy i pierwiastki śladowe</t>
  </si>
  <si>
    <t>Preparat multiwitaminowy zawierający 13 witamin rozpuszczalnych w wodzie i w tłuszczach w tym witaminę K, kompatybilny z wszystkimi mieszaninami do żywienia pozajelitowego dostępnymi na rynku.</t>
  </si>
  <si>
    <t>932 mg suchej substancji</t>
  </si>
  <si>
    <r>
      <rPr>
        <sz val="9"/>
        <rFont val="Arial Narrow"/>
        <family val="2"/>
        <charset val="238"/>
      </rPr>
      <t>Zbilansowany roztwór wszystkich niezbędnych pierwiastków śladowych, kompatybilny z wszystkimi mieszaninami do żywienia pozajelitowego dostępnymi na rynku, o zawartości pierwiastków śladowych Fe 35, Zn 50, Mn 10, Cu 12, Cr 0,2, Se 0,3, Mo 0,1, I 1,0,
F 30 (mikromole na 1 ampułkę).</t>
    </r>
  </si>
  <si>
    <t>10ml</t>
  </si>
  <si>
    <t>5 ampułek</t>
  </si>
  <si>
    <r>
      <rPr>
        <b/>
        <sz val="9"/>
        <rFont val="Arial Narrow"/>
        <family val="2"/>
        <charset val="238"/>
      </rPr>
      <t>ZADANIE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NR</t>
    </r>
    <r>
      <rPr>
        <sz val="9"/>
        <rFont val="Arial Narrow"/>
        <family val="2"/>
        <charset val="238"/>
      </rPr>
      <t xml:space="preserve"> 4 </t>
    </r>
    <r>
      <rPr>
        <b/>
        <sz val="9"/>
        <rFont val="Arial Narrow"/>
        <family val="2"/>
        <charset val="238"/>
      </rPr>
      <t>-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Diety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różne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I</t>
    </r>
  </si>
  <si>
    <t>Kompletna dieta do żywienia dojelitowego, bogatobiałkowa – 27% energii białkowej, oparta na białku kazeinowym i hydrolizacie serwatki, o wysokiej zawartości ω-3 kwasów tłuszczowych, tłuszczy MCT i antyoksydantów, wysokokaloryczna 1,5kcal/ml, bogatoresztkowa, o osmolarności do 340mOsm/l.</t>
  </si>
  <si>
    <t>płyn</t>
  </si>
  <si>
    <t>500ml</t>
  </si>
  <si>
    <t>1 worek</t>
  </si>
  <si>
    <t>worek</t>
  </si>
  <si>
    <t>Specjalistyczna, kompletna dieta do żywienia dojelitowego, dla pacjentów z niewydolnością wątroby, o smaku neutralnym, zawierająca 50% aminokwasów rozgałęzionych, białko kazeinowe i sojowe, tłuszcze MCT, wysokokaloryczna 1,3kcal/ml, bogatoresztkowa, niskosodowa, o osmolarności do 330mOsm/l.</t>
  </si>
  <si>
    <t>Dieta kompletna, wysokokaloryczna (1,3kcal/ml), normobiałkowa (4g/100ml), bogatoresztkowa (1g/100ml), zawiera tłuszcze LCT i MCT, wysoka zawartość aminokwasów rozgałęzionych, niska zawartość aminokwasów aromatycznych i metioniny, dieta niskosodowa (75mg/100ml), o osmolarności do 360mOsm/l.</t>
  </si>
  <si>
    <t>200ml</t>
  </si>
  <si>
    <t>Dieta kompletna, wysokokaloryczna (1,5kcal/g), bogatobiałkowa (7,5g/100g), ubogoresztkowa (0,4g/100g), zawiera tłuszcze LCT, poziom 4 wg IDDSI, niskosodowa (60mg/100g).</t>
  </si>
  <si>
    <t>budyń</t>
  </si>
  <si>
    <t>125g</t>
  </si>
  <si>
    <t>1 kubeczek</t>
  </si>
  <si>
    <t>Kompletna dieta do żywienia dojelitowego  normokaloryczna, bezresztkowa, o osmolarności 220mOsm/l, zawierająca tłuszcze LCT i ω-3 kwasy tłuszczowe.</t>
  </si>
  <si>
    <t>1000ml</t>
  </si>
  <si>
    <t>Kompletna dieta do żywienia dojelitowego, wysokokaloryczna 2kcal/ml, bogatobiałkowa 20% energii białkowej, zawierająca białko mleka, tłuszcze MCT/LCT i ω-3 kwasy tłuszczowe, niskosodowa, bezresztkowa, o osmolarności do 420mOsm/l.</t>
  </si>
  <si>
    <t>Dieta kompletna, wysokobiałkowa 7,6-10g/100ml, wysokoenergetyczna 1,4-1,6kcal/ml, zawierająca składniki immunomodulujące, zawiera EPA, DHA.</t>
  </si>
  <si>
    <t>Dieta kompletna wysokoenergetyczna 2,0kcal/ml, bezresztkowa, wysokobiałkowa 10g/100ml, o osmolarności 590mOsm/l.</t>
  </si>
  <si>
    <t>Dieta beztłuszczowa, wysokoenergetyczna 1,5kcal/ml, bezresztkowa, w postaci napoju, niskosodowa 6-10mg/100ml, o osmolarności 680-750mOsm/l.</t>
  </si>
  <si>
    <t>Dieta kompletna, wysokobiałkowa 7,5-7,7g/100ml, wysokokaloryczna 1,5kcal/ml, bogatoresztkowa 1,5-2,3g/100ml, do postępowania dietetycznego w przypadku zaburzeń metabolizmu glukozy, o osmolarności 395-450mOsm/l.</t>
  </si>
  <si>
    <t>Kompletna dieta wysokoenergetyczna 1,5kcal/ml, bogatobiałkowa 6,0-7,5g/100ml, bezresztkowa, zawierajaca tłuszcze MCT, LCT i ω-3 kwasy tłuszczowe, białko kazeinowe i serwatkowe, o osmolarności 360mOsm/l.</t>
  </si>
  <si>
    <t>Dieta kompletna, wysokokaloryczna 1,04-1,6 kcal/ml, bogatobiałkowa 4,9-9g/100ml, bogatoresztkowa 2-2,5 g/100 ml, do postępowania dietetycznego w przypadku zaburzeń metabolizmu glukozy, o niskim indeksie glikemicznym, o osmolarności 300-365mOsm/l.</t>
  </si>
  <si>
    <t>Dieta normokaloryczna 1kcal/ml, normobiałkowa 3,8-4,0g/100ml, bogatoresztkowa 1,5g/100ml, o osmolarności 250-285mOsm/l.</t>
  </si>
  <si>
    <t>Dieta normokaloryczna 1kcal/ml, normobiałkowa 4,3-4,8 g/100ml, bogatoresztkowa 1,5g/100ml, do postepowania dietetycznego w przypadku zaburzeń metabolizmu glukozy, o osmolarności 300- 345mOsm/l.</t>
  </si>
  <si>
    <t>Dieta kompletna, wysokokaloryczna 1,5kcal/ml, bogatobiałkowa 7,5/100ml, zawierajaca hydrolizat białka serwatki, oparta na peptydach, bezresztkowa, zawierająca tłuszcze MCT, do postępowania dietetycznego w przypadku zaburzeń wchłaniania, o osmolarności 578mOsm/l.</t>
  </si>
  <si>
    <t>Razem</t>
  </si>
  <si>
    <t>ZADANIE NR 5 - Diety różne II</t>
  </si>
  <si>
    <t xml:space="preserve">Dieta płynna peptydowa, normokaloryczna 1kcal/ml, bezresztkowa, bogatobiałkowa 9,3g/100ml białka serwatkowego, 50% tłuszczu w postaci MCT, o osmolarności 278mOsm/l, do podaży przez zgłębnik. </t>
  </si>
  <si>
    <t>butelka</t>
  </si>
  <si>
    <t xml:space="preserve">Dieta płynna peptydowa, wysokokaloryczna 2kcal/ml, normobiałkowa 9,2g/100ml białka serwatkowego, 70% tłuszczu w postaci MCT, o osmolarności 560mOsm/l, do podaży przez zgłębnik. </t>
  </si>
  <si>
    <t>Dieta płynna peptydowa, normokaloryczna 1kcal/ml, normobiałkowa 4g białka serwatkowego/100ml, 70% tłuszczu w postaci MCT, osmolarność 220mOsm/l, do podaży doustnie lub przez zgłębnik.</t>
  </si>
  <si>
    <t>Płynna dieta peptydowa kompletna pod względem odżywczym, wysokoenergetyczna 1,5kcal/ml i wysokobiałkowa 9,4g/100ml, bogata w kwasy tłuszczowe omega-3, 52% tłuszczów w postaci MCT, 25% energii pochodzi z białka, 38% energii pochodzi z tłuszczy a 37% energii pochodzi z węglowodanów, do podawania doustnie lub przez zgłębnik, o osmolarności 425mOsm/l.</t>
  </si>
  <si>
    <t xml:space="preserve">Dieta kompletna pod względem odżywczym w proszku, do postępowania dietetycznego w chorobie Leśniowskiego – Crohna, odpowiednia jako jedyne źródło pożywienia, do podawania doustnego lub przez zgłębnik, zawierająca transformujący czynnik wzrostu TGF – β2, kwasy tłuszczowe MCT. </t>
  </si>
  <si>
    <t>proszek</t>
  </si>
  <si>
    <t>400g</t>
  </si>
  <si>
    <t>1 puszka</t>
  </si>
  <si>
    <t>puszka</t>
  </si>
  <si>
    <t xml:space="preserve">Dietetyczny środek spożywczy specjalnego przeznaczenia medycznego, niekompletny pod względem odżywczym, łatwo rozpuszczalny, źródłem białka jest kazeina, 97% energii pochodzi z  białka, 2% energii pochodzi z tłuszczy, a 1% energii pochodzi z węglowodanów. </t>
  </si>
  <si>
    <t xml:space="preserve">Dieta kompletna pod względem odżywczym, wysokoenergetyczna 1,5 kcal/ml, wysokobiałkowa (25% energii z białka 9,6g/100ml), z dodatkiem rozpuszczalnego błonnika PHGG (częściowo hydrolizowana guma guar). 19% tłuszczów w postaci MCT, zawierająca kazeinę (80%) i hydrolizowane białko serwatkowe (20%), niskosodowa 67mg/100ml, do podawania doustnie lub przez zgłębnik, o osmolarności 335mOsm/l. </t>
  </si>
  <si>
    <t>Dieta kompletna, wysokoenergetyczna 2,0kcal/ml, normobiałkowa 9,0g/100ml, bezresztkowa, o osmolarności 520mOsm/l, do podawania doustnie lub przez zgłębnik. Smak do wyboru przez Zamawiającego.</t>
  </si>
  <si>
    <t>4 butelki</t>
  </si>
  <si>
    <t>Dieta kompletna, normokaloryczna 1,07kcal/ml, normobiałkowa 4,8g/100ml, z dodatkiem rozpuszczalnego błonnika PHGG (częściowo hydrolizowana guma guar), do postępowania dietetycznego w przypadku zaburzeń metabolizmu glukozy, o osmolarności 320mOsm/l.</t>
  </si>
  <si>
    <t>Dieta kompletna , wysokoenergetyczna 1,6kcal/ml, wysokobiałkowa 9,0g/100ml, bogatoresztkowa, o niskim indeksie glikemicznym, do postępowania dietetycznego u pacjentów z zaburzeniami metabolizmu glukozy, o osmolarności 300mOsm/l. Smak do wyboru przez Zamawiającego.</t>
  </si>
  <si>
    <t>Dieta kompletna, normokaloryczna 1,25kcal/ml, wysokobiałkowa 9,4g/100ml, 30% energii pochodzi z białka, o osmolarności 415mOsm/l. Smak do wyboru przez Zamawiającego.</t>
  </si>
  <si>
    <t>4 szt. opakowanie typu kartonik</t>
  </si>
  <si>
    <t>ZADANIE NR 6 - Diety różne III</t>
  </si>
  <si>
    <t>Dieta kompletna pod względem odżywczym, normokaloryczna (1,04 kcal/ml), wspomagająca leczenie ran i odleżyn, bogatoresztkowa 1,5g/100ml, oparta na białku kazeinowym i sojowym, klinicznie wolna do laktozy, z zawartością argininy 0,85g/100ml, glutaminy 0,96g/100ml, energii z: białka 22%, węglowodanów 47%, tłuszczów 28%, błonnika 3%, o osmolarności 315mOsm/l.</t>
  </si>
  <si>
    <t>Dieta wspomagająca leczenie ran, kompletna, hiperkaloryczna (1,24 kcal/ml), wysokobiałkowa z argininą, o zawartości białka nie mniejszej niż 8,8g/100ml, w tym 1,5g/100ml argininy, zawierająca % energii z: białka 28%, węglowodanów 45-46%, tłuszczu 26%. Smak do wyboru przez Zamawiającego.</t>
  </si>
  <si>
    <t>Dieta dla pacjentów z chorobą nowotworową, wysokobiałkowa 14,6g/100ml, hiperkaloryczna (2,4 kcal/ml), źródłem białka jest kazeina i serwatka, bezresztkowa, bezglutenowa. Smak do wyboru przez Zamawiającego.</t>
  </si>
  <si>
    <t>125ml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</si>
  <si>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275 mOsm/l, zawiera glutaminę.</t>
  </si>
  <si>
    <t xml:space="preserve">płyn        </t>
  </si>
  <si>
    <t>Klarowny preparat płynny na bazie maltodekstryn, (0,5 kcal/ml) do stosowania u pacjentów chirurgicznych, do  nawadniania zmniejszającego stres przedoperacyjny oraz zapobiegający pooperacyjnej insulinooporności, zawierający węglowodany (12,6 g/100 ml) i elektrolity, bezresztkowy, bezglutenowy, 100% energii z węglowodanów, o osmolarności 240mOsm/l.</t>
  </si>
  <si>
    <t>Produkt do szybkiego zagęszczania płynów (napojów i pokarmów), zawierający gumę ksantanową i gumę guar,oraz maltodekstryny, nie zawierający skrobi, wykazujący oporność na działanie amylazy, produkt dedykowany dla pacjentów z dysfagią, energetyczność: 2,9kcal/1g, zawierający węglowodany 0,58g/1g, oraz błonnik 0,28g/1g, bezglutenowy, nie zawierający laktozy. Dawkowanie zależne od stopnia dysfagii, 1porcja= 3g.</t>
  </si>
  <si>
    <t>175g</t>
  </si>
  <si>
    <t>Dieta kompletna, wysokobiałkowa 7,5-7,7g/100ml, wysokokaloryczna 1,5kcal/ml, bogatoresztkowa błonnik 1,5g/100ml, o niskim indeksie glikemicznym, osmolarność 390-400 mOsm/l.</t>
  </si>
  <si>
    <t>Dieta dla pacjentów z chorobą nowotworową Białko 14,6 g/100 ml. Węglowodany 25,1 g/100 ml (w tym laktoza &lt;0,35 g/100 ml). Tłuszcz 9,6 g/100 ml (w tym EPA 880 mg/100 ml, DHA 585 mg/100 ml), wzbogacony w cholinę. Osmolarność 570 mOsm/l. Wartość energetyczna 245 kcal/100 ml (1029 kJ/100 ml) smaki do wyboru</t>
  </si>
  <si>
    <t>ZADANIE NR 7 - Preparat argininy</t>
  </si>
  <si>
    <t>Żywność specjalnego przeznaczenia medycznego zawierająca w 1 porcji: peptydy kolagenowe (5 g), aminokwasy: L-argininę(5 g), L-cytrulinę (2,5g), L-cysteinę (0,5g).</t>
  </si>
  <si>
    <t>proszek do sporządzania roztworu</t>
  </si>
  <si>
    <t>25g</t>
  </si>
  <si>
    <t>10 saszetek</t>
  </si>
  <si>
    <t>KWALIFIKOWANY PODPIS WYKOANWCY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</si>
</sst>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0;[Red]0"/>
    <numFmt numFmtId="165" formatCode="#,##0.00_ ;[Red]\-#,##0.00\ "/>
    <numFmt numFmtId="166" formatCode="#,##0.00\ &quot;zł&quot;"/>
  </numFmts>
  <fonts count="12">
    <font>
      <sz val="10"/>
      <color rgb="FF000000"/>
      <name val="Times New Roman"/>
      <charset val="204"/>
    </font>
    <font>
      <b/>
      <sz val="9"/>
      <color rgb="FF000000"/>
      <name val="Arial Narrow"/>
      <family val="2"/>
      <charset val="238"/>
    </font>
    <font>
      <b/>
      <sz val="9"/>
      <name val="Arial Narrow"/>
      <family val="2"/>
      <charset val="238"/>
    </font>
    <font>
      <sz val="9"/>
      <color rgb="FF000000"/>
      <name val="Arial Narrow"/>
      <family val="2"/>
      <charset val="238"/>
    </font>
    <font>
      <sz val="9"/>
      <name val="Arial Narrow"/>
      <family val="2"/>
      <charset val="238"/>
    </font>
    <font>
      <sz val="10"/>
      <name val="Arial"/>
      <family val="2"/>
      <charset val="238"/>
    </font>
    <font>
      <b/>
      <i/>
      <sz val="9"/>
      <name val="Arial Narrow"/>
      <family val="2"/>
      <charset val="238"/>
    </font>
    <font>
      <vertAlign val="subscript"/>
      <sz val="9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9"/>
      <color theme="1"/>
      <name val="Arial Narrow"/>
      <family val="2"/>
      <charset val="238"/>
    </font>
    <font>
      <sz val="10"/>
      <name val="Arial CE"/>
      <charset val="238"/>
    </font>
    <font>
      <sz val="11"/>
      <color rgb="FF9C6500"/>
      <name val="Czcionka tekstu podstawowego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DCE6F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BF0DE"/>
      </patternFill>
    </fill>
    <fill>
      <patternFill patternType="solid">
        <fgColor rgb="FFEBF1DE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8" fillId="0" borderId="0" applyFont="0" applyFill="0" applyBorder="0" applyAlignment="0" applyProtection="0"/>
    <xf numFmtId="0" fontId="11" fillId="2" borderId="0" applyNumberFormat="0" applyBorder="0" applyAlignment="0" applyProtection="0"/>
    <xf numFmtId="0" fontId="5" fillId="0" borderId="0"/>
    <xf numFmtId="0" fontId="10" fillId="0" borderId="0"/>
  </cellStyleXfs>
  <cellXfs count="8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1" fontId="1" fillId="3" borderId="1" xfId="0" applyNumberFormat="1" applyFont="1" applyFill="1" applyBorder="1" applyAlignment="1">
      <alignment horizontal="center" vertical="center" shrinkToFit="1"/>
    </xf>
    <xf numFmtId="1" fontId="3" fillId="0" borderId="0" xfId="0" applyNumberFormat="1" applyFont="1" applyAlignment="1">
      <alignment horizontal="center" vertical="center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3" applyFont="1" applyBorder="1" applyAlignment="1" applyProtection="1">
      <alignment horizontal="center" vertical="center" wrapText="1" shrinkToFit="1"/>
      <protection locked="0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9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vertical="center" wrapText="1"/>
    </xf>
    <xf numFmtId="4" fontId="4" fillId="6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9" fontId="4" fillId="0" borderId="1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top"/>
    </xf>
    <xf numFmtId="164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3" fontId="4" fillId="0" borderId="1" xfId="0" applyNumberFormat="1" applyFont="1" applyBorder="1" applyAlignment="1" applyProtection="1">
      <alignment horizontal="center" vertical="center" shrinkToFit="1"/>
      <protection locked="0"/>
    </xf>
    <xf numFmtId="3" fontId="4" fillId="0" borderId="1" xfId="0" applyNumberFormat="1" applyFont="1" applyBorder="1" applyAlignment="1">
      <alignment horizontal="center" vertical="center" shrinkToFit="1"/>
    </xf>
    <xf numFmtId="0" fontId="4" fillId="7" borderId="1" xfId="0" applyFont="1" applyFill="1" applyBorder="1" applyAlignment="1" applyProtection="1">
      <alignment horizontal="center" vertical="center" shrinkToFit="1"/>
      <protection locked="0"/>
    </xf>
    <xf numFmtId="4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9" fontId="4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0" applyFont="1" applyBorder="1" applyAlignment="1">
      <alignment horizontal="center" vertical="center" wrapText="1" shrinkToFit="1"/>
    </xf>
    <xf numFmtId="1" fontId="4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0" applyFont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center" vertical="center" shrinkToFit="1"/>
    </xf>
    <xf numFmtId="4" fontId="4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right" vertical="center" indent="1" shrinkToFit="1"/>
    </xf>
    <xf numFmtId="165" fontId="2" fillId="0" borderId="1" xfId="0" applyNumberFormat="1" applyFont="1" applyBorder="1" applyAlignment="1">
      <alignment horizontal="right" vertical="top" wrapText="1"/>
    </xf>
    <xf numFmtId="0" fontId="2" fillId="8" borderId="1" xfId="4" applyFont="1" applyFill="1" applyBorder="1" applyAlignment="1" applyProtection="1">
      <alignment horizontal="left" vertical="center"/>
      <protection locked="0"/>
    </xf>
    <xf numFmtId="0" fontId="2" fillId="8" borderId="1" xfId="4" applyFont="1" applyFill="1" applyBorder="1" applyAlignment="1" applyProtection="1">
      <alignment vertical="center"/>
      <protection locked="0"/>
    </xf>
    <xf numFmtId="4" fontId="2" fillId="8" borderId="1" xfId="4" applyNumberFormat="1" applyFont="1" applyFill="1" applyBorder="1" applyAlignment="1" applyProtection="1">
      <alignment horizontal="left" vertical="center"/>
      <protection locked="0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4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horizontal="right" vertical="center" wrapText="1"/>
      <protection locked="0"/>
    </xf>
    <xf numFmtId="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2" applyNumberFormat="1" applyFont="1" applyFill="1" applyBorder="1" applyAlignment="1" applyProtection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4" fontId="4" fillId="0" borderId="1" xfId="4" applyNumberFormat="1" applyFont="1" applyBorder="1" applyAlignment="1">
      <alignment horizontal="center" vertical="center" wrapText="1"/>
    </xf>
    <xf numFmtId="4" fontId="2" fillId="0" borderId="1" xfId="4" applyNumberFormat="1" applyFont="1" applyBorder="1" applyAlignment="1">
      <alignment horizontal="center" vertical="center" wrapText="1"/>
    </xf>
    <xf numFmtId="0" fontId="4" fillId="0" borderId="1" xfId="4" applyFont="1" applyBorder="1" applyAlignment="1" applyProtection="1">
      <alignment horizontal="left" vertical="center" wrapText="1"/>
      <protection locked="0"/>
    </xf>
    <xf numFmtId="3" fontId="4" fillId="0" borderId="1" xfId="4" applyNumberFormat="1" applyFont="1" applyBorder="1" applyAlignment="1">
      <alignment horizontal="center" vertical="center" wrapText="1"/>
    </xf>
    <xf numFmtId="0" fontId="4" fillId="7" borderId="1" xfId="4" applyFont="1" applyFill="1" applyBorder="1" applyAlignment="1">
      <alignment horizontal="center" vertical="center" wrapText="1"/>
    </xf>
    <xf numFmtId="4" fontId="4" fillId="0" borderId="1" xfId="4" applyNumberFormat="1" applyFont="1" applyBorder="1" applyAlignment="1">
      <alignment horizontal="right" vertical="center"/>
    </xf>
    <xf numFmtId="1" fontId="3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right" vertical="top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left" vertical="top"/>
    </xf>
    <xf numFmtId="4" fontId="3" fillId="0" borderId="0" xfId="0" applyNumberFormat="1" applyFont="1" applyAlignment="1">
      <alignment horizontal="center" vertical="top"/>
    </xf>
    <xf numFmtId="0" fontId="2" fillId="8" borderId="1" xfId="4" applyFont="1" applyFill="1" applyBorder="1" applyAlignment="1" applyProtection="1">
      <alignment horizontal="left" vertical="center"/>
      <protection locked="0"/>
    </xf>
    <xf numFmtId="1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4" fillId="6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</cellXfs>
  <cellStyles count="5">
    <cellStyle name="Neutralny" xfId="2" builtinId="28"/>
    <cellStyle name="Normalny" xfId="0" builtinId="0"/>
    <cellStyle name="Normalny 2" xfId="3" xr:uid="{09C4F70B-D722-4C53-9459-5B58A6EACC04}"/>
    <cellStyle name="Normalny_Arkusz1" xfId="4" xr:uid="{0E01DD32-65D0-43F6-9B5A-6C4F8EF4DED7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49997-11C6-4211-ACA5-EE515F8863E2}">
  <dimension ref="A1:R87"/>
  <sheetViews>
    <sheetView tabSelected="1" view="pageLayout" topLeftCell="A81" zoomScaleNormal="115" workbookViewId="0">
      <selection activeCell="N89" sqref="N89"/>
    </sheetView>
  </sheetViews>
  <sheetFormatPr defaultRowHeight="13.5"/>
  <cols>
    <col min="1" max="1" width="3.5" style="69" bestFit="1" customWidth="1"/>
    <col min="2" max="2" width="51.83203125" style="7" customWidth="1"/>
    <col min="3" max="3" width="7.6640625" style="69" customWidth="1"/>
    <col min="4" max="4" width="6.33203125" style="70" bestFit="1" customWidth="1"/>
    <col min="5" max="5" width="6.5" style="70" customWidth="1"/>
    <col min="6" max="6" width="7.1640625" style="69" bestFit="1" customWidth="1"/>
    <col min="7" max="7" width="6.1640625" style="7" bestFit="1" customWidth="1"/>
    <col min="8" max="8" width="7.6640625" style="71" customWidth="1"/>
    <col min="9" max="9" width="6.6640625" style="69" customWidth="1"/>
    <col min="10" max="10" width="7.1640625" style="75" customWidth="1"/>
    <col min="11" max="12" width="10.1640625" style="75" bestFit="1" customWidth="1"/>
    <col min="13" max="13" width="10.1640625" style="69" customWidth="1"/>
    <col min="14" max="14" width="5.83203125" style="69" customWidth="1"/>
    <col min="15" max="15" width="6" style="69" bestFit="1" customWidth="1"/>
    <col min="16" max="16" width="8.33203125" style="69" customWidth="1"/>
    <col min="17" max="17" width="10" style="76" bestFit="1" customWidth="1"/>
    <col min="18" max="18" width="10.83203125" style="76" bestFit="1" customWidth="1"/>
    <col min="19" max="16384" width="9.33203125" style="7"/>
  </cols>
  <sheetData>
    <row r="1" spans="1:18" ht="8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2" t="s">
        <v>6</v>
      </c>
      <c r="H1" s="5" t="s">
        <v>7</v>
      </c>
      <c r="I1" s="2" t="s">
        <v>8</v>
      </c>
      <c r="J1" s="5" t="s">
        <v>9</v>
      </c>
      <c r="K1" s="6" t="s">
        <v>10</v>
      </c>
      <c r="L1" s="6" t="s">
        <v>11</v>
      </c>
      <c r="M1" s="3" t="s">
        <v>12</v>
      </c>
      <c r="N1" s="2" t="s">
        <v>13</v>
      </c>
      <c r="O1" s="2" t="s">
        <v>14</v>
      </c>
      <c r="P1" s="2" t="s">
        <v>15</v>
      </c>
      <c r="Q1" s="5" t="s">
        <v>16</v>
      </c>
      <c r="R1" s="5" t="s">
        <v>17</v>
      </c>
    </row>
    <row r="2" spans="1:18" s="9" customFormat="1" ht="18" customHeight="1">
      <c r="A2" s="8">
        <v>1</v>
      </c>
      <c r="B2" s="8">
        <v>2</v>
      </c>
      <c r="C2" s="8">
        <v>3</v>
      </c>
      <c r="D2" s="8">
        <v>4</v>
      </c>
      <c r="E2" s="8">
        <v>5</v>
      </c>
      <c r="F2" s="8">
        <v>6</v>
      </c>
      <c r="G2" s="8">
        <v>7</v>
      </c>
      <c r="H2" s="8">
        <v>8</v>
      </c>
      <c r="I2" s="8">
        <v>9</v>
      </c>
      <c r="J2" s="8">
        <v>10</v>
      </c>
      <c r="K2" s="8">
        <v>11</v>
      </c>
      <c r="L2" s="8">
        <v>12</v>
      </c>
      <c r="M2" s="8">
        <v>13</v>
      </c>
      <c r="N2" s="8">
        <v>14</v>
      </c>
      <c r="O2" s="8">
        <v>15</v>
      </c>
      <c r="P2" s="8">
        <v>16</v>
      </c>
      <c r="Q2" s="8">
        <v>17</v>
      </c>
      <c r="R2" s="8">
        <v>18</v>
      </c>
    </row>
    <row r="3" spans="1:18" ht="21" customHeight="1">
      <c r="A3" s="80" t="s">
        <v>18</v>
      </c>
      <c r="B3" s="80"/>
      <c r="C3" s="80"/>
      <c r="D3" s="80"/>
      <c r="E3" s="80"/>
      <c r="F3" s="80"/>
      <c r="G3" s="80"/>
      <c r="H3" s="11"/>
      <c r="I3" s="11"/>
      <c r="J3" s="11"/>
      <c r="K3" s="11"/>
      <c r="L3" s="11"/>
      <c r="M3" s="11"/>
      <c r="N3" s="11"/>
      <c r="O3" s="11"/>
      <c r="P3" s="10"/>
      <c r="Q3" s="12"/>
      <c r="R3" s="12"/>
    </row>
    <row r="4" spans="1:18" ht="81">
      <c r="A4" s="13">
        <v>1</v>
      </c>
      <c r="B4" s="14" t="s">
        <v>19</v>
      </c>
      <c r="C4" s="15" t="s">
        <v>20</v>
      </c>
      <c r="D4" s="16" t="s">
        <v>21</v>
      </c>
      <c r="E4" s="16" t="s">
        <v>22</v>
      </c>
      <c r="F4" s="13">
        <v>90</v>
      </c>
      <c r="G4" s="16" t="s">
        <v>23</v>
      </c>
      <c r="H4" s="17"/>
      <c r="I4" s="18">
        <v>0.08</v>
      </c>
      <c r="J4" s="17">
        <f t="shared" ref="J4:J13" si="0">H4*(1+I4)</f>
        <v>0</v>
      </c>
      <c r="K4" s="17">
        <f t="shared" ref="K4:K13" si="1">F4*H4</f>
        <v>0</v>
      </c>
      <c r="L4" s="17">
        <f t="shared" ref="L4:L13" si="2">K4*(1+I4)</f>
        <v>0</v>
      </c>
      <c r="M4" s="19"/>
      <c r="N4" s="13"/>
      <c r="O4" s="13"/>
      <c r="P4" s="13">
        <f t="shared" ref="P4:P13" si="3">ROUNDDOWN(F4*0.25,0)</f>
        <v>22</v>
      </c>
      <c r="Q4" s="20">
        <f t="shared" ref="Q4:Q13" si="4">P4*H4</f>
        <v>0</v>
      </c>
      <c r="R4" s="20">
        <f t="shared" ref="R4:R13" si="5">Q4*(1+I4)</f>
        <v>0</v>
      </c>
    </row>
    <row r="5" spans="1:18" ht="81">
      <c r="A5" s="13">
        <v>2</v>
      </c>
      <c r="B5" s="14" t="s">
        <v>24</v>
      </c>
      <c r="C5" s="15" t="s">
        <v>20</v>
      </c>
      <c r="D5" s="16" t="s">
        <v>25</v>
      </c>
      <c r="E5" s="16" t="s">
        <v>26</v>
      </c>
      <c r="F5" s="13">
        <v>62</v>
      </c>
      <c r="G5" s="16" t="s">
        <v>23</v>
      </c>
      <c r="H5" s="17"/>
      <c r="I5" s="18">
        <v>0.08</v>
      </c>
      <c r="J5" s="17">
        <f t="shared" si="0"/>
        <v>0</v>
      </c>
      <c r="K5" s="17">
        <f t="shared" si="1"/>
        <v>0</v>
      </c>
      <c r="L5" s="17">
        <f t="shared" si="2"/>
        <v>0</v>
      </c>
      <c r="M5" s="19"/>
      <c r="N5" s="13"/>
      <c r="O5" s="13"/>
      <c r="P5" s="13">
        <f t="shared" si="3"/>
        <v>15</v>
      </c>
      <c r="Q5" s="20">
        <f t="shared" si="4"/>
        <v>0</v>
      </c>
      <c r="R5" s="20">
        <f t="shared" si="5"/>
        <v>0</v>
      </c>
    </row>
    <row r="6" spans="1:18" ht="81">
      <c r="A6" s="13">
        <v>3</v>
      </c>
      <c r="B6" s="14" t="s">
        <v>27</v>
      </c>
      <c r="C6" s="15" t="s">
        <v>20</v>
      </c>
      <c r="D6" s="16" t="s">
        <v>28</v>
      </c>
      <c r="E6" s="16" t="s">
        <v>26</v>
      </c>
      <c r="F6" s="13">
        <v>10</v>
      </c>
      <c r="G6" s="16" t="s">
        <v>23</v>
      </c>
      <c r="H6" s="17"/>
      <c r="I6" s="18">
        <v>0.08</v>
      </c>
      <c r="J6" s="17">
        <f t="shared" si="0"/>
        <v>0</v>
      </c>
      <c r="K6" s="17">
        <f t="shared" si="1"/>
        <v>0</v>
      </c>
      <c r="L6" s="17">
        <f t="shared" si="2"/>
        <v>0</v>
      </c>
      <c r="M6" s="19"/>
      <c r="N6" s="13"/>
      <c r="O6" s="13"/>
      <c r="P6" s="13">
        <f t="shared" si="3"/>
        <v>2</v>
      </c>
      <c r="Q6" s="20">
        <f t="shared" si="4"/>
        <v>0</v>
      </c>
      <c r="R6" s="20">
        <f t="shared" si="5"/>
        <v>0</v>
      </c>
    </row>
    <row r="7" spans="1:18" ht="67.5">
      <c r="A7" s="13">
        <v>4</v>
      </c>
      <c r="B7" s="14" t="s">
        <v>29</v>
      </c>
      <c r="C7" s="15" t="s">
        <v>20</v>
      </c>
      <c r="D7" s="16" t="s">
        <v>25</v>
      </c>
      <c r="E7" s="16" t="s">
        <v>26</v>
      </c>
      <c r="F7" s="13">
        <v>18</v>
      </c>
      <c r="G7" s="16" t="s">
        <v>23</v>
      </c>
      <c r="H7" s="17"/>
      <c r="I7" s="18">
        <v>0.08</v>
      </c>
      <c r="J7" s="17">
        <f t="shared" si="0"/>
        <v>0</v>
      </c>
      <c r="K7" s="17">
        <f t="shared" si="1"/>
        <v>0</v>
      </c>
      <c r="L7" s="17">
        <f t="shared" si="2"/>
        <v>0</v>
      </c>
      <c r="M7" s="19"/>
      <c r="N7" s="13"/>
      <c r="O7" s="13"/>
      <c r="P7" s="13">
        <f t="shared" si="3"/>
        <v>4</v>
      </c>
      <c r="Q7" s="20">
        <f t="shared" si="4"/>
        <v>0</v>
      </c>
      <c r="R7" s="20">
        <f t="shared" si="5"/>
        <v>0</v>
      </c>
    </row>
    <row r="8" spans="1:18" ht="67.5">
      <c r="A8" s="13">
        <v>5</v>
      </c>
      <c r="B8" s="21" t="s">
        <v>30</v>
      </c>
      <c r="C8" s="15" t="s">
        <v>20</v>
      </c>
      <c r="D8" s="16" t="s">
        <v>25</v>
      </c>
      <c r="E8" s="16" t="s">
        <v>26</v>
      </c>
      <c r="F8" s="13">
        <v>150</v>
      </c>
      <c r="G8" s="16" t="s">
        <v>23</v>
      </c>
      <c r="H8" s="17"/>
      <c r="I8" s="18">
        <v>0.08</v>
      </c>
      <c r="J8" s="17">
        <f t="shared" si="0"/>
        <v>0</v>
      </c>
      <c r="K8" s="17">
        <f t="shared" si="1"/>
        <v>0</v>
      </c>
      <c r="L8" s="17">
        <f t="shared" si="2"/>
        <v>0</v>
      </c>
      <c r="M8" s="19"/>
      <c r="N8" s="13"/>
      <c r="O8" s="13"/>
      <c r="P8" s="13">
        <f t="shared" si="3"/>
        <v>37</v>
      </c>
      <c r="Q8" s="20">
        <f t="shared" si="4"/>
        <v>0</v>
      </c>
      <c r="R8" s="20">
        <f t="shared" si="5"/>
        <v>0</v>
      </c>
    </row>
    <row r="9" spans="1:18" ht="67.5">
      <c r="A9" s="13">
        <v>6</v>
      </c>
      <c r="B9" s="21" t="s">
        <v>31</v>
      </c>
      <c r="C9" s="15" t="s">
        <v>20</v>
      </c>
      <c r="D9" s="16" t="s">
        <v>21</v>
      </c>
      <c r="E9" s="16" t="s">
        <v>22</v>
      </c>
      <c r="F9" s="13">
        <v>150</v>
      </c>
      <c r="G9" s="16" t="s">
        <v>23</v>
      </c>
      <c r="H9" s="17"/>
      <c r="I9" s="18">
        <v>0.08</v>
      </c>
      <c r="J9" s="17">
        <f t="shared" si="0"/>
        <v>0</v>
      </c>
      <c r="K9" s="17">
        <f t="shared" si="1"/>
        <v>0</v>
      </c>
      <c r="L9" s="17">
        <f t="shared" si="2"/>
        <v>0</v>
      </c>
      <c r="M9" s="19"/>
      <c r="N9" s="13"/>
      <c r="O9" s="13"/>
      <c r="P9" s="13">
        <f t="shared" si="3"/>
        <v>37</v>
      </c>
      <c r="Q9" s="20">
        <f t="shared" si="4"/>
        <v>0</v>
      </c>
      <c r="R9" s="20">
        <f t="shared" si="5"/>
        <v>0</v>
      </c>
    </row>
    <row r="10" spans="1:18" ht="67.5">
      <c r="A10" s="13">
        <v>7</v>
      </c>
      <c r="B10" s="21" t="s">
        <v>32</v>
      </c>
      <c r="C10" s="15" t="s">
        <v>20</v>
      </c>
      <c r="D10" s="16" t="s">
        <v>33</v>
      </c>
      <c r="E10" s="16" t="s">
        <v>34</v>
      </c>
      <c r="F10" s="13">
        <v>30</v>
      </c>
      <c r="G10" s="16" t="s">
        <v>23</v>
      </c>
      <c r="H10" s="17"/>
      <c r="I10" s="18">
        <v>0.08</v>
      </c>
      <c r="J10" s="17">
        <f t="shared" si="0"/>
        <v>0</v>
      </c>
      <c r="K10" s="17">
        <f t="shared" si="1"/>
        <v>0</v>
      </c>
      <c r="L10" s="17">
        <f t="shared" si="2"/>
        <v>0</v>
      </c>
      <c r="M10" s="19"/>
      <c r="N10" s="13"/>
      <c r="O10" s="13"/>
      <c r="P10" s="13">
        <f t="shared" si="3"/>
        <v>7</v>
      </c>
      <c r="Q10" s="20">
        <f t="shared" si="4"/>
        <v>0</v>
      </c>
      <c r="R10" s="20">
        <f t="shared" si="5"/>
        <v>0</v>
      </c>
    </row>
    <row r="11" spans="1:18" ht="40.5">
      <c r="A11" s="13">
        <v>8</v>
      </c>
      <c r="B11" s="14" t="s">
        <v>35</v>
      </c>
      <c r="C11" s="15" t="s">
        <v>20</v>
      </c>
      <c r="D11" s="16" t="s">
        <v>21</v>
      </c>
      <c r="E11" s="16" t="s">
        <v>36</v>
      </c>
      <c r="F11" s="13">
        <v>18</v>
      </c>
      <c r="G11" s="16" t="s">
        <v>23</v>
      </c>
      <c r="H11" s="17"/>
      <c r="I11" s="18">
        <v>0.08</v>
      </c>
      <c r="J11" s="17">
        <f t="shared" si="0"/>
        <v>0</v>
      </c>
      <c r="K11" s="17">
        <f t="shared" si="1"/>
        <v>0</v>
      </c>
      <c r="L11" s="17">
        <f t="shared" si="2"/>
        <v>0</v>
      </c>
      <c r="M11" s="19"/>
      <c r="N11" s="13"/>
      <c r="O11" s="13"/>
      <c r="P11" s="13">
        <f t="shared" si="3"/>
        <v>4</v>
      </c>
      <c r="Q11" s="20">
        <f t="shared" si="4"/>
        <v>0</v>
      </c>
      <c r="R11" s="20">
        <f t="shared" si="5"/>
        <v>0</v>
      </c>
    </row>
    <row r="12" spans="1:18" ht="40.5">
      <c r="A12" s="13">
        <v>9</v>
      </c>
      <c r="B12" s="14" t="s">
        <v>37</v>
      </c>
      <c r="C12" s="15" t="s">
        <v>20</v>
      </c>
      <c r="D12" s="16" t="s">
        <v>25</v>
      </c>
      <c r="E12" s="16" t="s">
        <v>22</v>
      </c>
      <c r="F12" s="13">
        <v>34</v>
      </c>
      <c r="G12" s="16" t="s">
        <v>23</v>
      </c>
      <c r="H12" s="17"/>
      <c r="I12" s="18">
        <v>0.08</v>
      </c>
      <c r="J12" s="17">
        <f t="shared" si="0"/>
        <v>0</v>
      </c>
      <c r="K12" s="17">
        <f t="shared" si="1"/>
        <v>0</v>
      </c>
      <c r="L12" s="17">
        <f t="shared" si="2"/>
        <v>0</v>
      </c>
      <c r="M12" s="19"/>
      <c r="N12" s="13"/>
      <c r="O12" s="13"/>
      <c r="P12" s="13">
        <f t="shared" si="3"/>
        <v>8</v>
      </c>
      <c r="Q12" s="20">
        <f t="shared" si="4"/>
        <v>0</v>
      </c>
      <c r="R12" s="20">
        <f t="shared" si="5"/>
        <v>0</v>
      </c>
    </row>
    <row r="13" spans="1:18" ht="81">
      <c r="A13" s="13">
        <v>10</v>
      </c>
      <c r="B13" s="14" t="s">
        <v>38</v>
      </c>
      <c r="C13" s="16" t="s">
        <v>39</v>
      </c>
      <c r="D13" s="16" t="s">
        <v>40</v>
      </c>
      <c r="E13" s="16" t="s">
        <v>41</v>
      </c>
      <c r="F13" s="13">
        <v>40</v>
      </c>
      <c r="G13" s="16" t="s">
        <v>23</v>
      </c>
      <c r="H13" s="17"/>
      <c r="I13" s="18">
        <v>0.08</v>
      </c>
      <c r="J13" s="17">
        <f t="shared" si="0"/>
        <v>0</v>
      </c>
      <c r="K13" s="17">
        <f t="shared" si="1"/>
        <v>0</v>
      </c>
      <c r="L13" s="17">
        <f t="shared" si="2"/>
        <v>0</v>
      </c>
      <c r="M13" s="19"/>
      <c r="N13" s="13"/>
      <c r="O13" s="13"/>
      <c r="P13" s="13">
        <f t="shared" si="3"/>
        <v>10</v>
      </c>
      <c r="Q13" s="20">
        <f t="shared" si="4"/>
        <v>0</v>
      </c>
      <c r="R13" s="20">
        <f t="shared" si="5"/>
        <v>0</v>
      </c>
    </row>
    <row r="14" spans="1:18">
      <c r="A14" s="83" t="s">
        <v>42</v>
      </c>
      <c r="B14" s="83"/>
      <c r="C14" s="83"/>
      <c r="D14" s="83"/>
      <c r="E14" s="83"/>
      <c r="F14" s="83"/>
      <c r="G14" s="83"/>
      <c r="H14" s="83"/>
      <c r="I14" s="83"/>
      <c r="J14" s="83"/>
      <c r="K14" s="22">
        <f>SUM(K4:K13)</f>
        <v>0</v>
      </c>
      <c r="L14" s="22">
        <f>SUM(L4:L13)</f>
        <v>0</v>
      </c>
      <c r="M14" s="19"/>
      <c r="N14" s="19"/>
      <c r="O14" s="19"/>
      <c r="P14" s="19"/>
      <c r="Q14" s="23">
        <f>SUM(Q4:Q13)</f>
        <v>0</v>
      </c>
      <c r="R14" s="23">
        <f>SUM(R4:R13)</f>
        <v>0</v>
      </c>
    </row>
    <row r="15" spans="1:18" ht="26.25" customHeight="1">
      <c r="A15" s="84" t="s">
        <v>43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</row>
    <row r="16" spans="1:18">
      <c r="A16" s="82" t="s">
        <v>44</v>
      </c>
      <c r="B16" s="82"/>
      <c r="C16" s="82"/>
      <c r="D16" s="82"/>
      <c r="E16" s="82"/>
      <c r="F16" s="82"/>
      <c r="G16" s="82"/>
      <c r="H16" s="82"/>
      <c r="I16" s="82"/>
      <c r="J16" s="25"/>
      <c r="K16" s="25"/>
      <c r="L16" s="25"/>
      <c r="M16" s="25"/>
      <c r="N16" s="25"/>
      <c r="O16" s="25"/>
      <c r="P16" s="24"/>
      <c r="Q16" s="26"/>
      <c r="R16" s="26"/>
    </row>
    <row r="17" spans="1:18" s="29" customFormat="1" ht="67.5">
      <c r="A17" s="27">
        <v>1</v>
      </c>
      <c r="B17" s="14" t="s">
        <v>45</v>
      </c>
      <c r="C17" s="15" t="s">
        <v>20</v>
      </c>
      <c r="D17" s="16" t="s">
        <v>46</v>
      </c>
      <c r="E17" s="16" t="s">
        <v>22</v>
      </c>
      <c r="F17" s="27">
        <v>60</v>
      </c>
      <c r="G17" s="16" t="s">
        <v>23</v>
      </c>
      <c r="H17" s="17"/>
      <c r="I17" s="28">
        <v>0.08</v>
      </c>
      <c r="J17" s="17">
        <f t="shared" ref="J17:J35" si="6">H17*(1+I17)</f>
        <v>0</v>
      </c>
      <c r="K17" s="17">
        <f t="shared" ref="K17:K35" si="7">F17*H17</f>
        <v>0</v>
      </c>
      <c r="L17" s="17">
        <f t="shared" ref="L17:L35" si="8">K17*(1+I17)</f>
        <v>0</v>
      </c>
      <c r="M17" s="16"/>
      <c r="N17" s="27"/>
      <c r="O17" s="27"/>
      <c r="P17" s="13">
        <f t="shared" ref="P17:P35" si="9">ROUNDDOWN(F17*0.25,0)</f>
        <v>15</v>
      </c>
      <c r="Q17" s="20">
        <f t="shared" ref="Q17:Q35" si="10">P17*H17</f>
        <v>0</v>
      </c>
      <c r="R17" s="20">
        <f t="shared" ref="R17:R35" si="11">Q17*(1+I17)</f>
        <v>0</v>
      </c>
    </row>
    <row r="18" spans="1:18" ht="67.5">
      <c r="A18" s="27">
        <v>2</v>
      </c>
      <c r="B18" s="14" t="s">
        <v>47</v>
      </c>
      <c r="C18" s="15" t="s">
        <v>20</v>
      </c>
      <c r="D18" s="16" t="s">
        <v>48</v>
      </c>
      <c r="E18" s="16" t="s">
        <v>26</v>
      </c>
      <c r="F18" s="27">
        <v>600</v>
      </c>
      <c r="G18" s="16" t="s">
        <v>23</v>
      </c>
      <c r="H18" s="17"/>
      <c r="I18" s="28">
        <v>0.08</v>
      </c>
      <c r="J18" s="17">
        <f t="shared" si="6"/>
        <v>0</v>
      </c>
      <c r="K18" s="17">
        <f t="shared" si="7"/>
        <v>0</v>
      </c>
      <c r="L18" s="17">
        <f t="shared" si="8"/>
        <v>0</v>
      </c>
      <c r="M18" s="16"/>
      <c r="N18" s="27"/>
      <c r="O18" s="27"/>
      <c r="P18" s="13">
        <f t="shared" si="9"/>
        <v>150</v>
      </c>
      <c r="Q18" s="20">
        <f t="shared" si="10"/>
        <v>0</v>
      </c>
      <c r="R18" s="20">
        <f t="shared" si="11"/>
        <v>0</v>
      </c>
    </row>
    <row r="19" spans="1:18" ht="67.5">
      <c r="A19" s="27">
        <v>3</v>
      </c>
      <c r="B19" s="14" t="s">
        <v>49</v>
      </c>
      <c r="C19" s="15" t="s">
        <v>20</v>
      </c>
      <c r="D19" s="16" t="s">
        <v>50</v>
      </c>
      <c r="E19" s="16" t="s">
        <v>26</v>
      </c>
      <c r="F19" s="27">
        <v>160</v>
      </c>
      <c r="G19" s="16" t="s">
        <v>23</v>
      </c>
      <c r="H19" s="17"/>
      <c r="I19" s="28">
        <v>0.08</v>
      </c>
      <c r="J19" s="17">
        <f t="shared" si="6"/>
        <v>0</v>
      </c>
      <c r="K19" s="17">
        <f t="shared" si="7"/>
        <v>0</v>
      </c>
      <c r="L19" s="17">
        <f t="shared" si="8"/>
        <v>0</v>
      </c>
      <c r="M19" s="16"/>
      <c r="N19" s="27"/>
      <c r="O19" s="27"/>
      <c r="P19" s="13">
        <f t="shared" si="9"/>
        <v>40</v>
      </c>
      <c r="Q19" s="20">
        <f t="shared" si="10"/>
        <v>0</v>
      </c>
      <c r="R19" s="20">
        <f t="shared" si="11"/>
        <v>0</v>
      </c>
    </row>
    <row r="20" spans="1:18" ht="67.5">
      <c r="A20" s="27">
        <v>4</v>
      </c>
      <c r="B20" s="14" t="s">
        <v>51</v>
      </c>
      <c r="C20" s="15" t="s">
        <v>20</v>
      </c>
      <c r="D20" s="16" t="s">
        <v>52</v>
      </c>
      <c r="E20" s="16" t="s">
        <v>26</v>
      </c>
      <c r="F20" s="27">
        <v>8</v>
      </c>
      <c r="G20" s="16" t="s">
        <v>23</v>
      </c>
      <c r="H20" s="17"/>
      <c r="I20" s="28">
        <v>0.08</v>
      </c>
      <c r="J20" s="17">
        <f t="shared" si="6"/>
        <v>0</v>
      </c>
      <c r="K20" s="17">
        <f t="shared" si="7"/>
        <v>0</v>
      </c>
      <c r="L20" s="17">
        <f t="shared" si="8"/>
        <v>0</v>
      </c>
      <c r="M20" s="16"/>
      <c r="N20" s="27"/>
      <c r="O20" s="27"/>
      <c r="P20" s="13">
        <f t="shared" si="9"/>
        <v>2</v>
      </c>
      <c r="Q20" s="20">
        <f t="shared" si="10"/>
        <v>0</v>
      </c>
      <c r="R20" s="20">
        <f t="shared" si="11"/>
        <v>0</v>
      </c>
    </row>
    <row r="21" spans="1:18" ht="67.5">
      <c r="A21" s="27">
        <v>5</v>
      </c>
      <c r="B21" s="14" t="s">
        <v>53</v>
      </c>
      <c r="C21" s="15" t="s">
        <v>20</v>
      </c>
      <c r="D21" s="16" t="s">
        <v>54</v>
      </c>
      <c r="E21" s="16" t="s">
        <v>26</v>
      </c>
      <c r="F21" s="27">
        <v>310</v>
      </c>
      <c r="G21" s="16" t="s">
        <v>23</v>
      </c>
      <c r="H21" s="17"/>
      <c r="I21" s="28">
        <v>0.08</v>
      </c>
      <c r="J21" s="17">
        <f t="shared" si="6"/>
        <v>0</v>
      </c>
      <c r="K21" s="17">
        <f t="shared" si="7"/>
        <v>0</v>
      </c>
      <c r="L21" s="17">
        <f t="shared" si="8"/>
        <v>0</v>
      </c>
      <c r="M21" s="16"/>
      <c r="N21" s="27"/>
      <c r="O21" s="27"/>
      <c r="P21" s="13">
        <f t="shared" si="9"/>
        <v>77</v>
      </c>
      <c r="Q21" s="20">
        <f t="shared" si="10"/>
        <v>0</v>
      </c>
      <c r="R21" s="20">
        <f t="shared" si="11"/>
        <v>0</v>
      </c>
    </row>
    <row r="22" spans="1:18" ht="67.5">
      <c r="A22" s="27">
        <v>6</v>
      </c>
      <c r="B22" s="14" t="s">
        <v>55</v>
      </c>
      <c r="C22" s="15" t="s">
        <v>20</v>
      </c>
      <c r="D22" s="16" t="s">
        <v>56</v>
      </c>
      <c r="E22" s="16" t="s">
        <v>26</v>
      </c>
      <c r="F22" s="27">
        <v>8</v>
      </c>
      <c r="G22" s="16" t="s">
        <v>23</v>
      </c>
      <c r="H22" s="17"/>
      <c r="I22" s="28">
        <v>0.08</v>
      </c>
      <c r="J22" s="17">
        <f t="shared" si="6"/>
        <v>0</v>
      </c>
      <c r="K22" s="17">
        <f t="shared" si="7"/>
        <v>0</v>
      </c>
      <c r="L22" s="17">
        <f t="shared" si="8"/>
        <v>0</v>
      </c>
      <c r="M22" s="16"/>
      <c r="N22" s="27"/>
      <c r="O22" s="27"/>
      <c r="P22" s="13">
        <f t="shared" si="9"/>
        <v>2</v>
      </c>
      <c r="Q22" s="20">
        <f t="shared" si="10"/>
        <v>0</v>
      </c>
      <c r="R22" s="20">
        <f t="shared" si="11"/>
        <v>0</v>
      </c>
    </row>
    <row r="23" spans="1:18" ht="81">
      <c r="A23" s="27">
        <v>7</v>
      </c>
      <c r="B23" s="14" t="s">
        <v>57</v>
      </c>
      <c r="C23" s="15" t="s">
        <v>20</v>
      </c>
      <c r="D23" s="16" t="s">
        <v>58</v>
      </c>
      <c r="E23" s="16" t="s">
        <v>59</v>
      </c>
      <c r="F23" s="27">
        <v>35</v>
      </c>
      <c r="G23" s="16" t="s">
        <v>23</v>
      </c>
      <c r="H23" s="17"/>
      <c r="I23" s="28">
        <v>0.08</v>
      </c>
      <c r="J23" s="17">
        <f t="shared" si="6"/>
        <v>0</v>
      </c>
      <c r="K23" s="17">
        <f t="shared" si="7"/>
        <v>0</v>
      </c>
      <c r="L23" s="17">
        <f t="shared" si="8"/>
        <v>0</v>
      </c>
      <c r="M23" s="16"/>
      <c r="N23" s="27"/>
      <c r="O23" s="27"/>
      <c r="P23" s="13">
        <f t="shared" si="9"/>
        <v>8</v>
      </c>
      <c r="Q23" s="20">
        <f t="shared" si="10"/>
        <v>0</v>
      </c>
      <c r="R23" s="20">
        <f t="shared" si="11"/>
        <v>0</v>
      </c>
    </row>
    <row r="24" spans="1:18" ht="81">
      <c r="A24" s="27">
        <v>8</v>
      </c>
      <c r="B24" s="14" t="s">
        <v>60</v>
      </c>
      <c r="C24" s="15" t="s">
        <v>20</v>
      </c>
      <c r="D24" s="16" t="s">
        <v>61</v>
      </c>
      <c r="E24" s="16" t="s">
        <v>26</v>
      </c>
      <c r="F24" s="27">
        <v>45</v>
      </c>
      <c r="G24" s="16" t="s">
        <v>23</v>
      </c>
      <c r="H24" s="17"/>
      <c r="I24" s="28">
        <v>0.08</v>
      </c>
      <c r="J24" s="17">
        <f t="shared" si="6"/>
        <v>0</v>
      </c>
      <c r="K24" s="17">
        <f t="shared" si="7"/>
        <v>0</v>
      </c>
      <c r="L24" s="17">
        <f t="shared" si="8"/>
        <v>0</v>
      </c>
      <c r="M24" s="16"/>
      <c r="N24" s="27"/>
      <c r="O24" s="27"/>
      <c r="P24" s="13">
        <f t="shared" si="9"/>
        <v>11</v>
      </c>
      <c r="Q24" s="20">
        <f t="shared" si="10"/>
        <v>0</v>
      </c>
      <c r="R24" s="20">
        <f t="shared" si="11"/>
        <v>0</v>
      </c>
    </row>
    <row r="25" spans="1:18" ht="81">
      <c r="A25" s="27">
        <v>9</v>
      </c>
      <c r="B25" s="14" t="s">
        <v>62</v>
      </c>
      <c r="C25" s="15" t="s">
        <v>20</v>
      </c>
      <c r="D25" s="16" t="s">
        <v>63</v>
      </c>
      <c r="E25" s="16" t="s">
        <v>26</v>
      </c>
      <c r="F25" s="27">
        <v>4</v>
      </c>
      <c r="G25" s="16" t="s">
        <v>23</v>
      </c>
      <c r="H25" s="17"/>
      <c r="I25" s="28">
        <v>0.08</v>
      </c>
      <c r="J25" s="17">
        <f t="shared" si="6"/>
        <v>0</v>
      </c>
      <c r="K25" s="17">
        <f t="shared" si="7"/>
        <v>0</v>
      </c>
      <c r="L25" s="17">
        <f t="shared" si="8"/>
        <v>0</v>
      </c>
      <c r="M25" s="16"/>
      <c r="N25" s="27"/>
      <c r="O25" s="27"/>
      <c r="P25" s="13">
        <f t="shared" si="9"/>
        <v>1</v>
      </c>
      <c r="Q25" s="20">
        <f t="shared" si="10"/>
        <v>0</v>
      </c>
      <c r="R25" s="20">
        <f t="shared" si="11"/>
        <v>0</v>
      </c>
    </row>
    <row r="26" spans="1:18" ht="27">
      <c r="A26" s="27">
        <v>10</v>
      </c>
      <c r="B26" s="14" t="s">
        <v>64</v>
      </c>
      <c r="C26" s="15" t="s">
        <v>20</v>
      </c>
      <c r="D26" s="16" t="s">
        <v>65</v>
      </c>
      <c r="E26" s="16" t="s">
        <v>66</v>
      </c>
      <c r="F26" s="30">
        <v>500</v>
      </c>
      <c r="G26" s="16" t="s">
        <v>67</v>
      </c>
      <c r="H26" s="17"/>
      <c r="I26" s="28">
        <v>0.08</v>
      </c>
      <c r="J26" s="17">
        <f t="shared" si="6"/>
        <v>0</v>
      </c>
      <c r="K26" s="17">
        <f t="shared" si="7"/>
        <v>0</v>
      </c>
      <c r="L26" s="17">
        <f t="shared" si="8"/>
        <v>0</v>
      </c>
      <c r="M26" s="16"/>
      <c r="N26" s="27"/>
      <c r="O26" s="27"/>
      <c r="P26" s="13">
        <f t="shared" si="9"/>
        <v>125</v>
      </c>
      <c r="Q26" s="20">
        <f t="shared" si="10"/>
        <v>0</v>
      </c>
      <c r="R26" s="20">
        <f t="shared" si="11"/>
        <v>0</v>
      </c>
    </row>
    <row r="27" spans="1:18" ht="81">
      <c r="A27" s="27">
        <v>11</v>
      </c>
      <c r="B27" s="14" t="s">
        <v>68</v>
      </c>
      <c r="C27" s="16" t="s">
        <v>39</v>
      </c>
      <c r="D27" s="16" t="s">
        <v>69</v>
      </c>
      <c r="E27" s="16" t="s">
        <v>66</v>
      </c>
      <c r="F27" s="30">
        <v>250</v>
      </c>
      <c r="G27" s="16" t="s">
        <v>67</v>
      </c>
      <c r="H27" s="17"/>
      <c r="I27" s="28">
        <v>0.08</v>
      </c>
      <c r="J27" s="17">
        <f t="shared" si="6"/>
        <v>0</v>
      </c>
      <c r="K27" s="17">
        <f t="shared" si="7"/>
        <v>0</v>
      </c>
      <c r="L27" s="17">
        <f t="shared" si="8"/>
        <v>0</v>
      </c>
      <c r="M27" s="16"/>
      <c r="N27" s="27"/>
      <c r="O27" s="27"/>
      <c r="P27" s="13">
        <f t="shared" si="9"/>
        <v>62</v>
      </c>
      <c r="Q27" s="20">
        <f t="shared" si="10"/>
        <v>0</v>
      </c>
      <c r="R27" s="20">
        <f t="shared" si="11"/>
        <v>0</v>
      </c>
    </row>
    <row r="28" spans="1:18" ht="81">
      <c r="A28" s="27">
        <v>12</v>
      </c>
      <c r="B28" s="14" t="s">
        <v>70</v>
      </c>
      <c r="C28" s="16" t="s">
        <v>39</v>
      </c>
      <c r="D28" s="16" t="s">
        <v>71</v>
      </c>
      <c r="E28" s="16" t="s">
        <v>72</v>
      </c>
      <c r="F28" s="27">
        <v>120</v>
      </c>
      <c r="G28" s="16" t="s">
        <v>23</v>
      </c>
      <c r="H28" s="17"/>
      <c r="I28" s="28">
        <v>0.08</v>
      </c>
      <c r="J28" s="17">
        <f t="shared" si="6"/>
        <v>0</v>
      </c>
      <c r="K28" s="17">
        <f t="shared" si="7"/>
        <v>0</v>
      </c>
      <c r="L28" s="17">
        <f t="shared" si="8"/>
        <v>0</v>
      </c>
      <c r="M28" s="16"/>
      <c r="N28" s="27"/>
      <c r="O28" s="27"/>
      <c r="P28" s="13">
        <f t="shared" si="9"/>
        <v>30</v>
      </c>
      <c r="Q28" s="20">
        <f t="shared" si="10"/>
        <v>0</v>
      </c>
      <c r="R28" s="20">
        <f t="shared" si="11"/>
        <v>0</v>
      </c>
    </row>
    <row r="29" spans="1:18" ht="81">
      <c r="A29" s="27">
        <v>13</v>
      </c>
      <c r="B29" s="14" t="s">
        <v>73</v>
      </c>
      <c r="C29" s="16" t="s">
        <v>39</v>
      </c>
      <c r="D29" s="16" t="s">
        <v>40</v>
      </c>
      <c r="E29" s="16" t="s">
        <v>74</v>
      </c>
      <c r="F29" s="27">
        <v>400</v>
      </c>
      <c r="G29" s="16" t="s">
        <v>23</v>
      </c>
      <c r="H29" s="17"/>
      <c r="I29" s="28">
        <v>0.08</v>
      </c>
      <c r="J29" s="17">
        <f t="shared" si="6"/>
        <v>0</v>
      </c>
      <c r="K29" s="17">
        <f t="shared" si="7"/>
        <v>0</v>
      </c>
      <c r="L29" s="17">
        <f t="shared" si="8"/>
        <v>0</v>
      </c>
      <c r="M29" s="16"/>
      <c r="N29" s="27"/>
      <c r="O29" s="27"/>
      <c r="P29" s="13">
        <f t="shared" si="9"/>
        <v>100</v>
      </c>
      <c r="Q29" s="20">
        <f t="shared" si="10"/>
        <v>0</v>
      </c>
      <c r="R29" s="20">
        <f t="shared" si="11"/>
        <v>0</v>
      </c>
    </row>
    <row r="30" spans="1:18" ht="81">
      <c r="A30" s="27">
        <v>14</v>
      </c>
      <c r="B30" s="14" t="s">
        <v>75</v>
      </c>
      <c r="C30" s="16" t="s">
        <v>39</v>
      </c>
      <c r="D30" s="16" t="s">
        <v>40</v>
      </c>
      <c r="E30" s="16" t="s">
        <v>41</v>
      </c>
      <c r="F30" s="27">
        <v>200</v>
      </c>
      <c r="G30" s="16" t="s">
        <v>23</v>
      </c>
      <c r="H30" s="17"/>
      <c r="I30" s="28">
        <v>0.08</v>
      </c>
      <c r="J30" s="17">
        <f t="shared" si="6"/>
        <v>0</v>
      </c>
      <c r="K30" s="17">
        <f t="shared" si="7"/>
        <v>0</v>
      </c>
      <c r="L30" s="17">
        <f t="shared" si="8"/>
        <v>0</v>
      </c>
      <c r="M30" s="16"/>
      <c r="N30" s="27"/>
      <c r="O30" s="27"/>
      <c r="P30" s="13">
        <f t="shared" si="9"/>
        <v>50</v>
      </c>
      <c r="Q30" s="20">
        <f t="shared" si="10"/>
        <v>0</v>
      </c>
      <c r="R30" s="20">
        <f t="shared" si="11"/>
        <v>0</v>
      </c>
    </row>
    <row r="31" spans="1:18" ht="81">
      <c r="A31" s="27">
        <v>15</v>
      </c>
      <c r="B31" s="14" t="s">
        <v>76</v>
      </c>
      <c r="C31" s="16" t="s">
        <v>77</v>
      </c>
      <c r="D31" s="16" t="s">
        <v>78</v>
      </c>
      <c r="E31" s="16" t="s">
        <v>79</v>
      </c>
      <c r="F31" s="27">
        <v>220</v>
      </c>
      <c r="G31" s="16" t="s">
        <v>23</v>
      </c>
      <c r="H31" s="17"/>
      <c r="I31" s="28">
        <v>0.08</v>
      </c>
      <c r="J31" s="17">
        <f t="shared" si="6"/>
        <v>0</v>
      </c>
      <c r="K31" s="17">
        <f t="shared" si="7"/>
        <v>0</v>
      </c>
      <c r="L31" s="17">
        <f t="shared" si="8"/>
        <v>0</v>
      </c>
      <c r="M31" s="16"/>
      <c r="N31" s="27"/>
      <c r="O31" s="27"/>
      <c r="P31" s="13">
        <f t="shared" si="9"/>
        <v>55</v>
      </c>
      <c r="Q31" s="20">
        <f t="shared" si="10"/>
        <v>0</v>
      </c>
      <c r="R31" s="20">
        <f t="shared" si="11"/>
        <v>0</v>
      </c>
    </row>
    <row r="32" spans="1:18" ht="27">
      <c r="A32" s="27">
        <v>16</v>
      </c>
      <c r="B32" s="14" t="s">
        <v>80</v>
      </c>
      <c r="C32" s="16" t="s">
        <v>81</v>
      </c>
      <c r="D32" s="16" t="s">
        <v>82</v>
      </c>
      <c r="E32" s="16" t="s">
        <v>83</v>
      </c>
      <c r="F32" s="27">
        <v>3</v>
      </c>
      <c r="G32" s="16" t="s">
        <v>23</v>
      </c>
      <c r="H32" s="17"/>
      <c r="I32" s="28">
        <v>0.08</v>
      </c>
      <c r="J32" s="17">
        <f t="shared" si="6"/>
        <v>0</v>
      </c>
      <c r="K32" s="17">
        <f t="shared" si="7"/>
        <v>0</v>
      </c>
      <c r="L32" s="17">
        <f t="shared" si="8"/>
        <v>0</v>
      </c>
      <c r="M32" s="16"/>
      <c r="N32" s="27"/>
      <c r="O32" s="27"/>
      <c r="P32" s="13">
        <f t="shared" si="9"/>
        <v>0</v>
      </c>
      <c r="Q32" s="20">
        <f t="shared" si="10"/>
        <v>0</v>
      </c>
      <c r="R32" s="20">
        <f t="shared" si="11"/>
        <v>0</v>
      </c>
    </row>
    <row r="33" spans="1:18" ht="67.5">
      <c r="A33" s="27">
        <v>17</v>
      </c>
      <c r="B33" s="31" t="s">
        <v>84</v>
      </c>
      <c r="C33" s="15" t="s">
        <v>20</v>
      </c>
      <c r="D33" s="32" t="s">
        <v>85</v>
      </c>
      <c r="E33" s="33" t="s">
        <v>26</v>
      </c>
      <c r="F33" s="34">
        <v>65</v>
      </c>
      <c r="G33" s="35" t="s">
        <v>23</v>
      </c>
      <c r="H33" s="36"/>
      <c r="I33" s="37">
        <v>0.08</v>
      </c>
      <c r="J33" s="17">
        <f t="shared" si="6"/>
        <v>0</v>
      </c>
      <c r="K33" s="17">
        <f t="shared" si="7"/>
        <v>0</v>
      </c>
      <c r="L33" s="17">
        <f t="shared" si="8"/>
        <v>0</v>
      </c>
      <c r="M33" s="38"/>
      <c r="N33" s="39"/>
      <c r="O33" s="39"/>
      <c r="P33" s="13">
        <f t="shared" si="9"/>
        <v>16</v>
      </c>
      <c r="Q33" s="20">
        <f t="shared" si="10"/>
        <v>0</v>
      </c>
      <c r="R33" s="20">
        <f t="shared" si="11"/>
        <v>0</v>
      </c>
    </row>
    <row r="34" spans="1:18" ht="67.5">
      <c r="A34" s="27">
        <v>18</v>
      </c>
      <c r="B34" s="31" t="s">
        <v>86</v>
      </c>
      <c r="C34" s="15" t="s">
        <v>20</v>
      </c>
      <c r="D34" s="32" t="s">
        <v>87</v>
      </c>
      <c r="E34" s="33" t="s">
        <v>26</v>
      </c>
      <c r="F34" s="34">
        <v>50</v>
      </c>
      <c r="G34" s="35" t="s">
        <v>23</v>
      </c>
      <c r="H34" s="36"/>
      <c r="I34" s="37">
        <v>0.08</v>
      </c>
      <c r="J34" s="17">
        <f t="shared" si="6"/>
        <v>0</v>
      </c>
      <c r="K34" s="17">
        <f t="shared" si="7"/>
        <v>0</v>
      </c>
      <c r="L34" s="17">
        <f t="shared" si="8"/>
        <v>0</v>
      </c>
      <c r="M34" s="38"/>
      <c r="N34" s="39"/>
      <c r="O34" s="39"/>
      <c r="P34" s="13">
        <f t="shared" si="9"/>
        <v>12</v>
      </c>
      <c r="Q34" s="20">
        <f t="shared" si="10"/>
        <v>0</v>
      </c>
      <c r="R34" s="20">
        <f t="shared" si="11"/>
        <v>0</v>
      </c>
    </row>
    <row r="35" spans="1:18" ht="67.5">
      <c r="A35" s="27">
        <v>19</v>
      </c>
      <c r="B35" s="31" t="s">
        <v>88</v>
      </c>
      <c r="C35" s="15" t="s">
        <v>20</v>
      </c>
      <c r="D35" s="32" t="s">
        <v>89</v>
      </c>
      <c r="E35" s="33" t="s">
        <v>26</v>
      </c>
      <c r="F35" s="34">
        <v>1</v>
      </c>
      <c r="G35" s="35" t="s">
        <v>23</v>
      </c>
      <c r="H35" s="36"/>
      <c r="I35" s="37">
        <v>0.08</v>
      </c>
      <c r="J35" s="17">
        <f t="shared" si="6"/>
        <v>0</v>
      </c>
      <c r="K35" s="17">
        <f t="shared" si="7"/>
        <v>0</v>
      </c>
      <c r="L35" s="17">
        <f t="shared" si="8"/>
        <v>0</v>
      </c>
      <c r="M35" s="38"/>
      <c r="N35" s="39"/>
      <c r="O35" s="39"/>
      <c r="P35" s="13">
        <f t="shared" si="9"/>
        <v>0</v>
      </c>
      <c r="Q35" s="20">
        <f t="shared" si="10"/>
        <v>0</v>
      </c>
      <c r="R35" s="20">
        <f t="shared" si="11"/>
        <v>0</v>
      </c>
    </row>
    <row r="36" spans="1:18">
      <c r="A36" s="83" t="s">
        <v>42</v>
      </c>
      <c r="B36" s="83"/>
      <c r="C36" s="83"/>
      <c r="D36" s="83"/>
      <c r="E36" s="83"/>
      <c r="F36" s="83"/>
      <c r="G36" s="83"/>
      <c r="H36" s="83"/>
      <c r="I36" s="83"/>
      <c r="J36" s="83"/>
      <c r="K36" s="23">
        <f>SUM(K17:K35)</f>
        <v>0</v>
      </c>
      <c r="L36" s="22">
        <f>SUM(L17:L35)</f>
        <v>0</v>
      </c>
      <c r="M36" s="16"/>
      <c r="N36" s="16"/>
      <c r="O36" s="16"/>
      <c r="P36" s="16"/>
      <c r="Q36" s="22">
        <f>SUM(Q17:Q35)</f>
        <v>0</v>
      </c>
      <c r="R36" s="22">
        <f>SUM(R17:R35)</f>
        <v>0</v>
      </c>
    </row>
    <row r="37" spans="1:18" ht="30" customHeight="1">
      <c r="A37" s="85" t="s">
        <v>90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7"/>
    </row>
    <row r="38" spans="1:18">
      <c r="A38" s="80" t="s">
        <v>91</v>
      </c>
      <c r="B38" s="80"/>
      <c r="C38" s="80"/>
      <c r="D38" s="80"/>
      <c r="E38" s="80"/>
      <c r="F38" s="80"/>
      <c r="G38" s="80"/>
      <c r="H38" s="80"/>
      <c r="I38" s="80"/>
      <c r="J38" s="80"/>
      <c r="K38" s="11"/>
      <c r="L38" s="11"/>
      <c r="M38" s="11"/>
      <c r="N38" s="11"/>
      <c r="O38" s="11"/>
      <c r="P38" s="10"/>
      <c r="Q38" s="12"/>
      <c r="R38" s="12"/>
    </row>
    <row r="39" spans="1:18" ht="81">
      <c r="A39" s="13">
        <v>1</v>
      </c>
      <c r="B39" s="14" t="s">
        <v>92</v>
      </c>
      <c r="C39" s="40" t="s">
        <v>77</v>
      </c>
      <c r="D39" s="16" t="s">
        <v>93</v>
      </c>
      <c r="E39" s="16" t="s">
        <v>79</v>
      </c>
      <c r="F39" s="41">
        <v>700</v>
      </c>
      <c r="G39" s="16" t="s">
        <v>23</v>
      </c>
      <c r="H39" s="42"/>
      <c r="I39" s="18">
        <v>0.08</v>
      </c>
      <c r="J39" s="17">
        <f t="shared" ref="J39:J40" si="12">H39*(1+I39)</f>
        <v>0</v>
      </c>
      <c r="K39" s="17">
        <f t="shared" ref="K39:K40" si="13">F39*H39</f>
        <v>0</v>
      </c>
      <c r="L39" s="17">
        <f t="shared" ref="L39:L40" si="14">K39*(1+I39)</f>
        <v>0</v>
      </c>
      <c r="M39" s="16"/>
      <c r="N39" s="43"/>
      <c r="O39" s="43"/>
      <c r="P39" s="13">
        <f t="shared" ref="P39:P40" si="15">ROUNDDOWN(F39*0.25,0)</f>
        <v>175</v>
      </c>
      <c r="Q39" s="20">
        <f t="shared" ref="Q39:Q40" si="16">P39*H39</f>
        <v>0</v>
      </c>
      <c r="R39" s="20">
        <f t="shared" ref="R39:R40" si="17">Q39*(1+I39)</f>
        <v>0</v>
      </c>
    </row>
    <row r="40" spans="1:18" ht="81">
      <c r="A40" s="13">
        <v>2</v>
      </c>
      <c r="B40" s="21" t="s">
        <v>94</v>
      </c>
      <c r="C40" s="40" t="s">
        <v>39</v>
      </c>
      <c r="D40" s="16" t="s">
        <v>95</v>
      </c>
      <c r="E40" s="16" t="s">
        <v>96</v>
      </c>
      <c r="F40" s="13">
        <v>20</v>
      </c>
      <c r="G40" s="16" t="s">
        <v>23</v>
      </c>
      <c r="H40" s="42"/>
      <c r="I40" s="18">
        <v>0.08</v>
      </c>
      <c r="J40" s="17">
        <f t="shared" si="12"/>
        <v>0</v>
      </c>
      <c r="K40" s="17">
        <f t="shared" si="13"/>
        <v>0</v>
      </c>
      <c r="L40" s="17">
        <f t="shared" si="14"/>
        <v>0</v>
      </c>
      <c r="M40" s="16"/>
      <c r="N40" s="43"/>
      <c r="O40" s="43"/>
      <c r="P40" s="13">
        <f t="shared" si="15"/>
        <v>5</v>
      </c>
      <c r="Q40" s="20">
        <f t="shared" si="16"/>
        <v>0</v>
      </c>
      <c r="R40" s="20">
        <f t="shared" si="17"/>
        <v>0</v>
      </c>
    </row>
    <row r="41" spans="1:18">
      <c r="A41" s="81" t="s">
        <v>42</v>
      </c>
      <c r="B41" s="81"/>
      <c r="C41" s="81"/>
      <c r="D41" s="81"/>
      <c r="E41" s="81"/>
      <c r="F41" s="81"/>
      <c r="G41" s="81"/>
      <c r="H41" s="81"/>
      <c r="I41" s="81"/>
      <c r="J41" s="81"/>
      <c r="K41" s="44">
        <f>SUM(K39:K40)</f>
        <v>0</v>
      </c>
      <c r="L41" s="44">
        <f>SUM(L39:L40)</f>
        <v>0</v>
      </c>
      <c r="M41" s="19"/>
      <c r="N41" s="21"/>
      <c r="O41" s="21"/>
      <c r="P41" s="21"/>
      <c r="Q41" s="23">
        <f>SUM(Q39:Q40)</f>
        <v>0</v>
      </c>
      <c r="R41" s="23">
        <f>SUM(R39:R40)</f>
        <v>0</v>
      </c>
    </row>
    <row r="42" spans="1:18">
      <c r="A42" s="82" t="s">
        <v>97</v>
      </c>
      <c r="B42" s="82"/>
      <c r="C42" s="82"/>
      <c r="D42" s="82"/>
      <c r="E42" s="82"/>
      <c r="F42" s="82"/>
      <c r="G42" s="82"/>
      <c r="H42" s="82"/>
      <c r="I42" s="25"/>
      <c r="J42" s="25"/>
      <c r="K42" s="25"/>
      <c r="L42" s="25"/>
      <c r="M42" s="25"/>
      <c r="N42" s="25"/>
      <c r="O42" s="25"/>
      <c r="P42" s="24"/>
      <c r="Q42" s="26"/>
      <c r="R42" s="26"/>
    </row>
    <row r="43" spans="1:18" ht="67.5">
      <c r="A43" s="27">
        <v>1</v>
      </c>
      <c r="B43" s="14" t="s">
        <v>98</v>
      </c>
      <c r="C43" s="16" t="s">
        <v>99</v>
      </c>
      <c r="D43" s="16" t="s">
        <v>100</v>
      </c>
      <c r="E43" s="16" t="s">
        <v>101</v>
      </c>
      <c r="F43" s="27">
        <v>3000</v>
      </c>
      <c r="G43" s="16" t="s">
        <v>102</v>
      </c>
      <c r="H43" s="17"/>
      <c r="I43" s="28">
        <v>0.05</v>
      </c>
      <c r="J43" s="17">
        <f t="shared" ref="J43:J57" si="18">H43*(1+I43)</f>
        <v>0</v>
      </c>
      <c r="K43" s="17">
        <f t="shared" ref="K43:K57" si="19">F43*H43</f>
        <v>0</v>
      </c>
      <c r="L43" s="17">
        <f t="shared" ref="L43:L57" si="20">K43*(1+I43)</f>
        <v>0</v>
      </c>
      <c r="M43" s="16"/>
      <c r="N43" s="27"/>
      <c r="O43" s="27"/>
      <c r="P43" s="13">
        <f t="shared" ref="P43:P57" si="21">ROUNDDOWN(F43*0.25,0)</f>
        <v>750</v>
      </c>
      <c r="Q43" s="20">
        <f t="shared" ref="Q43:Q57" si="22">P43*H43</f>
        <v>0</v>
      </c>
      <c r="R43" s="20">
        <f t="shared" ref="R43:R57" si="23">Q43*(1+I43)</f>
        <v>0</v>
      </c>
    </row>
    <row r="44" spans="1:18" ht="67.5">
      <c r="A44" s="27">
        <v>2</v>
      </c>
      <c r="B44" s="14" t="s">
        <v>103</v>
      </c>
      <c r="C44" s="16" t="s">
        <v>99</v>
      </c>
      <c r="D44" s="16" t="s">
        <v>100</v>
      </c>
      <c r="E44" s="16" t="s">
        <v>101</v>
      </c>
      <c r="F44" s="16">
        <v>1500</v>
      </c>
      <c r="G44" s="16" t="s">
        <v>102</v>
      </c>
      <c r="H44" s="17"/>
      <c r="I44" s="28">
        <v>0.05</v>
      </c>
      <c r="J44" s="17">
        <f t="shared" si="18"/>
        <v>0</v>
      </c>
      <c r="K44" s="17">
        <f t="shared" si="19"/>
        <v>0</v>
      </c>
      <c r="L44" s="17">
        <f t="shared" si="20"/>
        <v>0</v>
      </c>
      <c r="M44" s="16"/>
      <c r="N44" s="27"/>
      <c r="O44" s="27"/>
      <c r="P44" s="13">
        <f t="shared" si="21"/>
        <v>375</v>
      </c>
      <c r="Q44" s="20">
        <f t="shared" si="22"/>
        <v>0</v>
      </c>
      <c r="R44" s="20">
        <f t="shared" si="23"/>
        <v>0</v>
      </c>
    </row>
    <row r="45" spans="1:18" ht="67.5">
      <c r="A45" s="27">
        <v>3</v>
      </c>
      <c r="B45" s="14" t="s">
        <v>104</v>
      </c>
      <c r="C45" s="16" t="s">
        <v>99</v>
      </c>
      <c r="D45" s="16" t="s">
        <v>105</v>
      </c>
      <c r="E45" s="16" t="s">
        <v>66</v>
      </c>
      <c r="F45" s="30">
        <v>350</v>
      </c>
      <c r="G45" s="16" t="s">
        <v>67</v>
      </c>
      <c r="H45" s="17"/>
      <c r="I45" s="28">
        <v>0.05</v>
      </c>
      <c r="J45" s="17">
        <f t="shared" si="18"/>
        <v>0</v>
      </c>
      <c r="K45" s="17">
        <f t="shared" si="19"/>
        <v>0</v>
      </c>
      <c r="L45" s="17">
        <f t="shared" si="20"/>
        <v>0</v>
      </c>
      <c r="M45" s="16"/>
      <c r="N45" s="27"/>
      <c r="O45" s="27"/>
      <c r="P45" s="13">
        <f t="shared" si="21"/>
        <v>87</v>
      </c>
      <c r="Q45" s="20">
        <f t="shared" si="22"/>
        <v>0</v>
      </c>
      <c r="R45" s="20">
        <f t="shared" si="23"/>
        <v>0</v>
      </c>
    </row>
    <row r="46" spans="1:18" ht="40.5">
      <c r="A46" s="27">
        <v>4</v>
      </c>
      <c r="B46" s="14" t="s">
        <v>106</v>
      </c>
      <c r="C46" s="16" t="s">
        <v>107</v>
      </c>
      <c r="D46" s="16" t="s">
        <v>108</v>
      </c>
      <c r="E46" s="16" t="s">
        <v>109</v>
      </c>
      <c r="F46" s="30">
        <v>2000</v>
      </c>
      <c r="G46" s="16" t="s">
        <v>67</v>
      </c>
      <c r="H46" s="17"/>
      <c r="I46" s="28">
        <v>0.05</v>
      </c>
      <c r="J46" s="17">
        <f t="shared" si="18"/>
        <v>0</v>
      </c>
      <c r="K46" s="17">
        <f t="shared" si="19"/>
        <v>0</v>
      </c>
      <c r="L46" s="17">
        <f t="shared" si="20"/>
        <v>0</v>
      </c>
      <c r="M46" s="16"/>
      <c r="N46" s="16"/>
      <c r="O46" s="16"/>
      <c r="P46" s="13">
        <f t="shared" si="21"/>
        <v>500</v>
      </c>
      <c r="Q46" s="20">
        <f t="shared" si="22"/>
        <v>0</v>
      </c>
      <c r="R46" s="20">
        <f t="shared" si="23"/>
        <v>0</v>
      </c>
    </row>
    <row r="47" spans="1:18" ht="40.5">
      <c r="A47" s="27">
        <v>5</v>
      </c>
      <c r="B47" s="14" t="s">
        <v>110</v>
      </c>
      <c r="C47" s="16" t="s">
        <v>99</v>
      </c>
      <c r="D47" s="16" t="s">
        <v>111</v>
      </c>
      <c r="E47" s="16" t="s">
        <v>101</v>
      </c>
      <c r="F47" s="27">
        <v>220</v>
      </c>
      <c r="G47" s="16" t="s">
        <v>102</v>
      </c>
      <c r="H47" s="17"/>
      <c r="I47" s="28">
        <v>0.05</v>
      </c>
      <c r="J47" s="17">
        <f t="shared" si="18"/>
        <v>0</v>
      </c>
      <c r="K47" s="17">
        <f t="shared" si="19"/>
        <v>0</v>
      </c>
      <c r="L47" s="17">
        <f t="shared" si="20"/>
        <v>0</v>
      </c>
      <c r="M47" s="16"/>
      <c r="N47" s="27"/>
      <c r="O47" s="27"/>
      <c r="P47" s="13">
        <f t="shared" si="21"/>
        <v>55</v>
      </c>
      <c r="Q47" s="20">
        <f t="shared" si="22"/>
        <v>0</v>
      </c>
      <c r="R47" s="20">
        <f t="shared" si="23"/>
        <v>0</v>
      </c>
    </row>
    <row r="48" spans="1:18" ht="54">
      <c r="A48" s="27">
        <v>6</v>
      </c>
      <c r="B48" s="14" t="s">
        <v>112</v>
      </c>
      <c r="C48" s="16" t="s">
        <v>99</v>
      </c>
      <c r="D48" s="16" t="s">
        <v>100</v>
      </c>
      <c r="E48" s="16" t="s">
        <v>101</v>
      </c>
      <c r="F48" s="16">
        <v>1200</v>
      </c>
      <c r="G48" s="16" t="s">
        <v>102</v>
      </c>
      <c r="H48" s="17"/>
      <c r="I48" s="28">
        <v>0.05</v>
      </c>
      <c r="J48" s="17">
        <f t="shared" si="18"/>
        <v>0</v>
      </c>
      <c r="K48" s="17">
        <f t="shared" si="19"/>
        <v>0</v>
      </c>
      <c r="L48" s="17">
        <f t="shared" si="20"/>
        <v>0</v>
      </c>
      <c r="M48" s="16"/>
      <c r="N48" s="27"/>
      <c r="O48" s="27"/>
      <c r="P48" s="13">
        <f t="shared" si="21"/>
        <v>300</v>
      </c>
      <c r="Q48" s="20">
        <f t="shared" si="22"/>
        <v>0</v>
      </c>
      <c r="R48" s="20">
        <f t="shared" si="23"/>
        <v>0</v>
      </c>
    </row>
    <row r="49" spans="1:18" ht="40.5">
      <c r="A49" s="27">
        <v>7</v>
      </c>
      <c r="B49" s="14" t="s">
        <v>113</v>
      </c>
      <c r="C49" s="16" t="s">
        <v>99</v>
      </c>
      <c r="D49" s="16" t="s">
        <v>105</v>
      </c>
      <c r="E49" s="16" t="s">
        <v>66</v>
      </c>
      <c r="F49" s="30">
        <v>300</v>
      </c>
      <c r="G49" s="16" t="s">
        <v>67</v>
      </c>
      <c r="H49" s="17"/>
      <c r="I49" s="28">
        <v>0.05</v>
      </c>
      <c r="J49" s="17">
        <f t="shared" si="18"/>
        <v>0</v>
      </c>
      <c r="K49" s="17">
        <f t="shared" si="19"/>
        <v>0</v>
      </c>
      <c r="L49" s="17">
        <f t="shared" si="20"/>
        <v>0</v>
      </c>
      <c r="M49" s="16"/>
      <c r="N49" s="16"/>
      <c r="O49" s="16"/>
      <c r="P49" s="13">
        <f t="shared" si="21"/>
        <v>75</v>
      </c>
      <c r="Q49" s="20">
        <f t="shared" si="22"/>
        <v>0</v>
      </c>
      <c r="R49" s="20">
        <f t="shared" si="23"/>
        <v>0</v>
      </c>
    </row>
    <row r="50" spans="1:18" ht="27">
      <c r="A50" s="27">
        <v>8</v>
      </c>
      <c r="B50" s="14" t="s">
        <v>114</v>
      </c>
      <c r="C50" s="16" t="s">
        <v>99</v>
      </c>
      <c r="D50" s="16" t="s">
        <v>105</v>
      </c>
      <c r="E50" s="16" t="s">
        <v>66</v>
      </c>
      <c r="F50" s="30">
        <v>300</v>
      </c>
      <c r="G50" s="16" t="s">
        <v>67</v>
      </c>
      <c r="H50" s="17"/>
      <c r="I50" s="28">
        <v>0.05</v>
      </c>
      <c r="J50" s="17">
        <f t="shared" si="18"/>
        <v>0</v>
      </c>
      <c r="K50" s="17">
        <f t="shared" si="19"/>
        <v>0</v>
      </c>
      <c r="L50" s="17">
        <f t="shared" si="20"/>
        <v>0</v>
      </c>
      <c r="M50" s="16"/>
      <c r="N50" s="16"/>
      <c r="O50" s="16"/>
      <c r="P50" s="13">
        <f t="shared" si="21"/>
        <v>75</v>
      </c>
      <c r="Q50" s="20">
        <f t="shared" si="22"/>
        <v>0</v>
      </c>
      <c r="R50" s="20">
        <f t="shared" si="23"/>
        <v>0</v>
      </c>
    </row>
    <row r="51" spans="1:18" ht="40.5">
      <c r="A51" s="27">
        <v>9</v>
      </c>
      <c r="B51" s="14" t="s">
        <v>115</v>
      </c>
      <c r="C51" s="16" t="s">
        <v>99</v>
      </c>
      <c r="D51" s="16" t="s">
        <v>105</v>
      </c>
      <c r="E51" s="16" t="s">
        <v>66</v>
      </c>
      <c r="F51" s="16">
        <v>1000</v>
      </c>
      <c r="G51" s="16" t="s">
        <v>67</v>
      </c>
      <c r="H51" s="17"/>
      <c r="I51" s="28">
        <v>0.05</v>
      </c>
      <c r="J51" s="17">
        <f t="shared" si="18"/>
        <v>0</v>
      </c>
      <c r="K51" s="17">
        <f t="shared" si="19"/>
        <v>0</v>
      </c>
      <c r="L51" s="17">
        <f t="shared" si="20"/>
        <v>0</v>
      </c>
      <c r="M51" s="16"/>
      <c r="N51" s="27"/>
      <c r="O51" s="27"/>
      <c r="P51" s="13">
        <f t="shared" si="21"/>
        <v>250</v>
      </c>
      <c r="Q51" s="20">
        <f t="shared" si="22"/>
        <v>0</v>
      </c>
      <c r="R51" s="20">
        <f t="shared" si="23"/>
        <v>0</v>
      </c>
    </row>
    <row r="52" spans="1:18" ht="54">
      <c r="A52" s="27">
        <v>10</v>
      </c>
      <c r="B52" s="14" t="s">
        <v>116</v>
      </c>
      <c r="C52" s="16" t="s">
        <v>99</v>
      </c>
      <c r="D52" s="16" t="s">
        <v>111</v>
      </c>
      <c r="E52" s="16" t="s">
        <v>101</v>
      </c>
      <c r="F52" s="27">
        <v>800</v>
      </c>
      <c r="G52" s="16" t="s">
        <v>102</v>
      </c>
      <c r="H52" s="17"/>
      <c r="I52" s="28">
        <v>0.05</v>
      </c>
      <c r="J52" s="17">
        <f t="shared" si="18"/>
        <v>0</v>
      </c>
      <c r="K52" s="17">
        <f t="shared" si="19"/>
        <v>0</v>
      </c>
      <c r="L52" s="17">
        <f t="shared" si="20"/>
        <v>0</v>
      </c>
      <c r="M52" s="16"/>
      <c r="N52" s="27"/>
      <c r="O52" s="27"/>
      <c r="P52" s="13">
        <f t="shared" si="21"/>
        <v>200</v>
      </c>
      <c r="Q52" s="20">
        <f t="shared" si="22"/>
        <v>0</v>
      </c>
      <c r="R52" s="20">
        <f t="shared" si="23"/>
        <v>0</v>
      </c>
    </row>
    <row r="53" spans="1:18" ht="54">
      <c r="A53" s="27">
        <v>11</v>
      </c>
      <c r="B53" s="14" t="s">
        <v>117</v>
      </c>
      <c r="C53" s="16" t="s">
        <v>99</v>
      </c>
      <c r="D53" s="16" t="s">
        <v>111</v>
      </c>
      <c r="E53" s="16" t="s">
        <v>101</v>
      </c>
      <c r="F53" s="27">
        <v>70</v>
      </c>
      <c r="G53" s="16" t="s">
        <v>102</v>
      </c>
      <c r="H53" s="17"/>
      <c r="I53" s="28">
        <v>0.05</v>
      </c>
      <c r="J53" s="17">
        <f t="shared" si="18"/>
        <v>0</v>
      </c>
      <c r="K53" s="17">
        <f t="shared" si="19"/>
        <v>0</v>
      </c>
      <c r="L53" s="17">
        <f t="shared" si="20"/>
        <v>0</v>
      </c>
      <c r="M53" s="16"/>
      <c r="N53" s="27"/>
      <c r="O53" s="27"/>
      <c r="P53" s="13">
        <f t="shared" si="21"/>
        <v>17</v>
      </c>
      <c r="Q53" s="20">
        <f t="shared" si="22"/>
        <v>0</v>
      </c>
      <c r="R53" s="20">
        <f t="shared" si="23"/>
        <v>0</v>
      </c>
    </row>
    <row r="54" spans="1:18" ht="54">
      <c r="A54" s="27">
        <v>12</v>
      </c>
      <c r="B54" s="14" t="s">
        <v>118</v>
      </c>
      <c r="C54" s="16" t="s">
        <v>99</v>
      </c>
      <c r="D54" s="16" t="s">
        <v>105</v>
      </c>
      <c r="E54" s="16" t="s">
        <v>66</v>
      </c>
      <c r="F54" s="16">
        <v>1500</v>
      </c>
      <c r="G54" s="16" t="s">
        <v>67</v>
      </c>
      <c r="H54" s="17"/>
      <c r="I54" s="28">
        <v>0.05</v>
      </c>
      <c r="J54" s="17">
        <f t="shared" si="18"/>
        <v>0</v>
      </c>
      <c r="K54" s="17">
        <f t="shared" si="19"/>
        <v>0</v>
      </c>
      <c r="L54" s="17">
        <f t="shared" si="20"/>
        <v>0</v>
      </c>
      <c r="M54" s="16"/>
      <c r="N54" s="16"/>
      <c r="O54" s="16"/>
      <c r="P54" s="13">
        <f t="shared" si="21"/>
        <v>375</v>
      </c>
      <c r="Q54" s="20">
        <f t="shared" si="22"/>
        <v>0</v>
      </c>
      <c r="R54" s="20">
        <f t="shared" si="23"/>
        <v>0</v>
      </c>
    </row>
    <row r="55" spans="1:18" ht="27">
      <c r="A55" s="27">
        <v>13</v>
      </c>
      <c r="B55" s="14" t="s">
        <v>119</v>
      </c>
      <c r="C55" s="16" t="s">
        <v>99</v>
      </c>
      <c r="D55" s="16" t="s">
        <v>111</v>
      </c>
      <c r="E55" s="16" t="s">
        <v>101</v>
      </c>
      <c r="F55" s="27">
        <v>250</v>
      </c>
      <c r="G55" s="16" t="s">
        <v>102</v>
      </c>
      <c r="H55" s="17"/>
      <c r="I55" s="28">
        <v>0.05</v>
      </c>
      <c r="J55" s="17">
        <f t="shared" si="18"/>
        <v>0</v>
      </c>
      <c r="K55" s="17">
        <f t="shared" si="19"/>
        <v>0</v>
      </c>
      <c r="L55" s="17">
        <f t="shared" si="20"/>
        <v>0</v>
      </c>
      <c r="M55" s="16"/>
      <c r="N55" s="27"/>
      <c r="O55" s="27"/>
      <c r="P55" s="13">
        <f t="shared" si="21"/>
        <v>62</v>
      </c>
      <c r="Q55" s="20">
        <f t="shared" si="22"/>
        <v>0</v>
      </c>
      <c r="R55" s="20">
        <f t="shared" si="23"/>
        <v>0</v>
      </c>
    </row>
    <row r="56" spans="1:18" ht="54">
      <c r="A56" s="27">
        <v>14</v>
      </c>
      <c r="B56" s="14" t="s">
        <v>120</v>
      </c>
      <c r="C56" s="16" t="s">
        <v>99</v>
      </c>
      <c r="D56" s="16" t="s">
        <v>111</v>
      </c>
      <c r="E56" s="16" t="s">
        <v>101</v>
      </c>
      <c r="F56" s="16">
        <v>700</v>
      </c>
      <c r="G56" s="16" t="s">
        <v>102</v>
      </c>
      <c r="H56" s="17"/>
      <c r="I56" s="28">
        <v>0.05</v>
      </c>
      <c r="J56" s="17">
        <f t="shared" si="18"/>
        <v>0</v>
      </c>
      <c r="K56" s="17">
        <f t="shared" si="19"/>
        <v>0</v>
      </c>
      <c r="L56" s="17">
        <f t="shared" si="20"/>
        <v>0</v>
      </c>
      <c r="M56" s="16"/>
      <c r="N56" s="27"/>
      <c r="O56" s="27"/>
      <c r="P56" s="13">
        <f t="shared" si="21"/>
        <v>175</v>
      </c>
      <c r="Q56" s="20">
        <f t="shared" si="22"/>
        <v>0</v>
      </c>
      <c r="R56" s="20">
        <f t="shared" si="23"/>
        <v>0</v>
      </c>
    </row>
    <row r="57" spans="1:18" ht="67.5">
      <c r="A57" s="27">
        <v>15</v>
      </c>
      <c r="B57" s="14" t="s">
        <v>121</v>
      </c>
      <c r="C57" s="16" t="s">
        <v>99</v>
      </c>
      <c r="D57" s="16" t="s">
        <v>105</v>
      </c>
      <c r="E57" s="16" t="s">
        <v>66</v>
      </c>
      <c r="F57" s="30">
        <v>450</v>
      </c>
      <c r="G57" s="16" t="s">
        <v>67</v>
      </c>
      <c r="H57" s="17"/>
      <c r="I57" s="28">
        <v>0.05</v>
      </c>
      <c r="J57" s="17">
        <f t="shared" si="18"/>
        <v>0</v>
      </c>
      <c r="K57" s="17">
        <f t="shared" si="19"/>
        <v>0</v>
      </c>
      <c r="L57" s="17">
        <f t="shared" si="20"/>
        <v>0</v>
      </c>
      <c r="M57" s="16"/>
      <c r="N57" s="27"/>
      <c r="O57" s="27"/>
      <c r="P57" s="13">
        <f t="shared" si="21"/>
        <v>112</v>
      </c>
      <c r="Q57" s="20">
        <f t="shared" si="22"/>
        <v>0</v>
      </c>
      <c r="R57" s="20">
        <f t="shared" si="23"/>
        <v>0</v>
      </c>
    </row>
    <row r="58" spans="1:18">
      <c r="A58" s="83" t="s">
        <v>122</v>
      </c>
      <c r="B58" s="83"/>
      <c r="C58" s="83"/>
      <c r="D58" s="83"/>
      <c r="E58" s="83"/>
      <c r="F58" s="83"/>
      <c r="G58" s="83"/>
      <c r="H58" s="83"/>
      <c r="I58" s="83"/>
      <c r="J58" s="83"/>
      <c r="K58" s="22">
        <f>SUM(K43:K57)</f>
        <v>0</v>
      </c>
      <c r="L58" s="22">
        <f>SUM(L43:L57)</f>
        <v>0</v>
      </c>
      <c r="M58" s="16"/>
      <c r="N58" s="16"/>
      <c r="O58" s="16"/>
      <c r="P58" s="16"/>
      <c r="Q58" s="22">
        <f>SUM(Q43:Q57)</f>
        <v>0</v>
      </c>
      <c r="R58" s="22">
        <f>SUM(R43:R57)</f>
        <v>0</v>
      </c>
    </row>
    <row r="59" spans="1:18">
      <c r="A59" s="77" t="s">
        <v>123</v>
      </c>
      <c r="B59" s="77"/>
      <c r="C59" s="77"/>
      <c r="D59" s="77"/>
      <c r="E59" s="77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5"/>
      <c r="Q59" s="47"/>
      <c r="R59" s="47"/>
    </row>
    <row r="60" spans="1:18" ht="40.5">
      <c r="A60" s="48">
        <v>1</v>
      </c>
      <c r="B60" s="49" t="s">
        <v>124</v>
      </c>
      <c r="C60" s="50" t="s">
        <v>99</v>
      </c>
      <c r="D60" s="16" t="s">
        <v>100</v>
      </c>
      <c r="E60" s="16" t="s">
        <v>66</v>
      </c>
      <c r="F60" s="51">
        <v>650</v>
      </c>
      <c r="G60" s="52" t="s">
        <v>125</v>
      </c>
      <c r="H60" s="53"/>
      <c r="I60" s="54">
        <v>0.05</v>
      </c>
      <c r="J60" s="17">
        <f t="shared" ref="J60:J70" si="24">H60*(1+I60)</f>
        <v>0</v>
      </c>
      <c r="K60" s="17">
        <f t="shared" ref="K60:K70" si="25">F60*H60</f>
        <v>0</v>
      </c>
      <c r="L60" s="17">
        <f t="shared" ref="L60:L70" si="26">K60*(1+I60)</f>
        <v>0</v>
      </c>
      <c r="M60" s="55"/>
      <c r="N60" s="55"/>
      <c r="O60" s="55"/>
      <c r="P60" s="13">
        <f t="shared" ref="P60:P70" si="27">ROUNDDOWN(F60*0.25,0)</f>
        <v>162</v>
      </c>
      <c r="Q60" s="20">
        <f t="shared" ref="Q60:Q70" si="28">P60*H60</f>
        <v>0</v>
      </c>
      <c r="R60" s="20">
        <f t="shared" ref="R60:R70" si="29">Q60*(1+I60)</f>
        <v>0</v>
      </c>
    </row>
    <row r="61" spans="1:18" ht="40.5">
      <c r="A61" s="48">
        <v>2</v>
      </c>
      <c r="B61" s="49" t="s">
        <v>126</v>
      </c>
      <c r="C61" s="50" t="s">
        <v>99</v>
      </c>
      <c r="D61" s="16" t="s">
        <v>100</v>
      </c>
      <c r="E61" s="16" t="s">
        <v>66</v>
      </c>
      <c r="F61" s="51">
        <v>400</v>
      </c>
      <c r="G61" s="52" t="s">
        <v>125</v>
      </c>
      <c r="H61" s="53"/>
      <c r="I61" s="54">
        <v>0.05</v>
      </c>
      <c r="J61" s="17">
        <f t="shared" si="24"/>
        <v>0</v>
      </c>
      <c r="K61" s="17">
        <f t="shared" si="25"/>
        <v>0</v>
      </c>
      <c r="L61" s="17">
        <f t="shared" si="26"/>
        <v>0</v>
      </c>
      <c r="M61" s="55"/>
      <c r="N61" s="55"/>
      <c r="O61" s="55"/>
      <c r="P61" s="13">
        <f t="shared" si="27"/>
        <v>100</v>
      </c>
      <c r="Q61" s="20">
        <f t="shared" si="28"/>
        <v>0</v>
      </c>
      <c r="R61" s="20">
        <f t="shared" si="29"/>
        <v>0</v>
      </c>
    </row>
    <row r="62" spans="1:18" ht="40.5">
      <c r="A62" s="48">
        <v>3</v>
      </c>
      <c r="B62" s="49" t="s">
        <v>127</v>
      </c>
      <c r="C62" s="50" t="s">
        <v>99</v>
      </c>
      <c r="D62" s="16" t="s">
        <v>100</v>
      </c>
      <c r="E62" s="16" t="s">
        <v>66</v>
      </c>
      <c r="F62" s="51">
        <v>5000</v>
      </c>
      <c r="G62" s="52" t="s">
        <v>125</v>
      </c>
      <c r="H62" s="53"/>
      <c r="I62" s="54">
        <v>0.05</v>
      </c>
      <c r="J62" s="17">
        <f t="shared" si="24"/>
        <v>0</v>
      </c>
      <c r="K62" s="17">
        <f t="shared" si="25"/>
        <v>0</v>
      </c>
      <c r="L62" s="17">
        <f t="shared" si="26"/>
        <v>0</v>
      </c>
      <c r="M62" s="55"/>
      <c r="N62" s="55"/>
      <c r="O62" s="55"/>
      <c r="P62" s="13">
        <f t="shared" si="27"/>
        <v>1250</v>
      </c>
      <c r="Q62" s="20">
        <f t="shared" si="28"/>
        <v>0</v>
      </c>
      <c r="R62" s="20">
        <f t="shared" si="29"/>
        <v>0</v>
      </c>
    </row>
    <row r="63" spans="1:18" ht="81">
      <c r="A63" s="48">
        <v>4</v>
      </c>
      <c r="B63" s="56" t="s">
        <v>128</v>
      </c>
      <c r="C63" s="57" t="s">
        <v>99</v>
      </c>
      <c r="D63" s="57" t="s">
        <v>100</v>
      </c>
      <c r="E63" s="57" t="s">
        <v>66</v>
      </c>
      <c r="F63" s="58">
        <v>1210</v>
      </c>
      <c r="G63" s="52" t="s">
        <v>125</v>
      </c>
      <c r="H63" s="53"/>
      <c r="I63" s="54">
        <v>0.05</v>
      </c>
      <c r="J63" s="17">
        <f t="shared" si="24"/>
        <v>0</v>
      </c>
      <c r="K63" s="17">
        <f t="shared" si="25"/>
        <v>0</v>
      </c>
      <c r="L63" s="17">
        <f t="shared" si="26"/>
        <v>0</v>
      </c>
      <c r="M63" s="16"/>
      <c r="N63" s="16"/>
      <c r="O63" s="16"/>
      <c r="P63" s="13">
        <f t="shared" si="27"/>
        <v>302</v>
      </c>
      <c r="Q63" s="20">
        <f t="shared" si="28"/>
        <v>0</v>
      </c>
      <c r="R63" s="20">
        <f t="shared" si="29"/>
        <v>0</v>
      </c>
    </row>
    <row r="64" spans="1:18" ht="67.5">
      <c r="A64" s="48">
        <v>5</v>
      </c>
      <c r="B64" s="14" t="s">
        <v>129</v>
      </c>
      <c r="C64" s="57" t="s">
        <v>130</v>
      </c>
      <c r="D64" s="57" t="s">
        <v>131</v>
      </c>
      <c r="E64" s="57" t="s">
        <v>132</v>
      </c>
      <c r="F64" s="58">
        <v>100</v>
      </c>
      <c r="G64" s="52" t="s">
        <v>133</v>
      </c>
      <c r="H64" s="53"/>
      <c r="I64" s="54">
        <v>0.05</v>
      </c>
      <c r="J64" s="17">
        <f t="shared" si="24"/>
        <v>0</v>
      </c>
      <c r="K64" s="17">
        <f t="shared" si="25"/>
        <v>0</v>
      </c>
      <c r="L64" s="17">
        <f t="shared" si="26"/>
        <v>0</v>
      </c>
      <c r="M64" s="16"/>
      <c r="N64" s="16"/>
      <c r="O64" s="16"/>
      <c r="P64" s="13">
        <f t="shared" si="27"/>
        <v>25</v>
      </c>
      <c r="Q64" s="20">
        <f t="shared" si="28"/>
        <v>0</v>
      </c>
      <c r="R64" s="20">
        <f t="shared" si="29"/>
        <v>0</v>
      </c>
    </row>
    <row r="65" spans="1:18" ht="67.5">
      <c r="A65" s="48">
        <v>6</v>
      </c>
      <c r="B65" s="14" t="s">
        <v>134</v>
      </c>
      <c r="C65" s="16" t="s">
        <v>130</v>
      </c>
      <c r="D65" s="16" t="s">
        <v>131</v>
      </c>
      <c r="E65" s="16" t="s">
        <v>132</v>
      </c>
      <c r="F65" s="51">
        <v>360</v>
      </c>
      <c r="G65" s="52" t="s">
        <v>133</v>
      </c>
      <c r="H65" s="53"/>
      <c r="I65" s="54">
        <v>0.05</v>
      </c>
      <c r="J65" s="17">
        <f t="shared" si="24"/>
        <v>0</v>
      </c>
      <c r="K65" s="17">
        <f t="shared" si="25"/>
        <v>0</v>
      </c>
      <c r="L65" s="17">
        <f t="shared" si="26"/>
        <v>0</v>
      </c>
      <c r="M65" s="59"/>
      <c r="N65" s="59"/>
      <c r="O65" s="59"/>
      <c r="P65" s="13">
        <f t="shared" si="27"/>
        <v>90</v>
      </c>
      <c r="Q65" s="20">
        <f t="shared" si="28"/>
        <v>0</v>
      </c>
      <c r="R65" s="20">
        <f t="shared" si="29"/>
        <v>0</v>
      </c>
    </row>
    <row r="66" spans="1:18" ht="94.5">
      <c r="A66" s="48">
        <v>7</v>
      </c>
      <c r="B66" s="14" t="s">
        <v>135</v>
      </c>
      <c r="C66" s="16" t="s">
        <v>99</v>
      </c>
      <c r="D66" s="16" t="s">
        <v>100</v>
      </c>
      <c r="E66" s="16" t="s">
        <v>66</v>
      </c>
      <c r="F66" s="51">
        <v>1320</v>
      </c>
      <c r="G66" s="52" t="s">
        <v>125</v>
      </c>
      <c r="H66" s="53"/>
      <c r="I66" s="54">
        <v>0.05</v>
      </c>
      <c r="J66" s="17">
        <f t="shared" si="24"/>
        <v>0</v>
      </c>
      <c r="K66" s="17">
        <f t="shared" si="25"/>
        <v>0</v>
      </c>
      <c r="L66" s="17">
        <f t="shared" si="26"/>
        <v>0</v>
      </c>
      <c r="M66" s="59"/>
      <c r="N66" s="59"/>
      <c r="O66" s="59"/>
      <c r="P66" s="13">
        <f t="shared" si="27"/>
        <v>330</v>
      </c>
      <c r="Q66" s="20">
        <f t="shared" si="28"/>
        <v>0</v>
      </c>
      <c r="R66" s="20">
        <f t="shared" si="29"/>
        <v>0</v>
      </c>
    </row>
    <row r="67" spans="1:18" ht="54">
      <c r="A67" s="48">
        <v>8</v>
      </c>
      <c r="B67" s="14" t="s">
        <v>136</v>
      </c>
      <c r="C67" s="16" t="s">
        <v>99</v>
      </c>
      <c r="D67" s="16" t="s">
        <v>105</v>
      </c>
      <c r="E67" s="16" t="s">
        <v>137</v>
      </c>
      <c r="F67" s="51">
        <v>100</v>
      </c>
      <c r="G67" s="52" t="s">
        <v>23</v>
      </c>
      <c r="H67" s="53"/>
      <c r="I67" s="54">
        <v>0.05</v>
      </c>
      <c r="J67" s="17">
        <f t="shared" si="24"/>
        <v>0</v>
      </c>
      <c r="K67" s="17">
        <f t="shared" si="25"/>
        <v>0</v>
      </c>
      <c r="L67" s="17">
        <f t="shared" si="26"/>
        <v>0</v>
      </c>
      <c r="M67" s="59"/>
      <c r="N67" s="59"/>
      <c r="O67" s="59"/>
      <c r="P67" s="13">
        <f t="shared" si="27"/>
        <v>25</v>
      </c>
      <c r="Q67" s="20">
        <f t="shared" si="28"/>
        <v>0</v>
      </c>
      <c r="R67" s="20">
        <f t="shared" si="29"/>
        <v>0</v>
      </c>
    </row>
    <row r="68" spans="1:18" ht="67.5">
      <c r="A68" s="48">
        <v>9</v>
      </c>
      <c r="B68" s="14" t="s">
        <v>138</v>
      </c>
      <c r="C68" s="16" t="s">
        <v>99</v>
      </c>
      <c r="D68" s="16" t="s">
        <v>100</v>
      </c>
      <c r="E68" s="16" t="s">
        <v>66</v>
      </c>
      <c r="F68" s="51">
        <v>2900</v>
      </c>
      <c r="G68" s="52" t="s">
        <v>125</v>
      </c>
      <c r="H68" s="53"/>
      <c r="I68" s="54">
        <v>0.05</v>
      </c>
      <c r="J68" s="17">
        <f t="shared" si="24"/>
        <v>0</v>
      </c>
      <c r="K68" s="17">
        <f t="shared" si="25"/>
        <v>0</v>
      </c>
      <c r="L68" s="17">
        <f t="shared" si="26"/>
        <v>0</v>
      </c>
      <c r="M68" s="59"/>
      <c r="N68" s="59"/>
      <c r="O68" s="59"/>
      <c r="P68" s="13">
        <f t="shared" si="27"/>
        <v>725</v>
      </c>
      <c r="Q68" s="20">
        <f t="shared" si="28"/>
        <v>0</v>
      </c>
      <c r="R68" s="20">
        <f t="shared" si="29"/>
        <v>0</v>
      </c>
    </row>
    <row r="69" spans="1:18" ht="67.5">
      <c r="A69" s="48">
        <v>10</v>
      </c>
      <c r="B69" s="14" t="s">
        <v>139</v>
      </c>
      <c r="C69" s="16" t="s">
        <v>99</v>
      </c>
      <c r="D69" s="16" t="s">
        <v>105</v>
      </c>
      <c r="E69" s="16" t="s">
        <v>137</v>
      </c>
      <c r="F69" s="51">
        <v>375</v>
      </c>
      <c r="G69" s="16" t="s">
        <v>23</v>
      </c>
      <c r="H69" s="53"/>
      <c r="I69" s="54">
        <v>0.05</v>
      </c>
      <c r="J69" s="17">
        <f t="shared" si="24"/>
        <v>0</v>
      </c>
      <c r="K69" s="17">
        <f t="shared" si="25"/>
        <v>0</v>
      </c>
      <c r="L69" s="17">
        <f t="shared" si="26"/>
        <v>0</v>
      </c>
      <c r="M69" s="59"/>
      <c r="N69" s="59"/>
      <c r="O69" s="59"/>
      <c r="P69" s="13">
        <f t="shared" si="27"/>
        <v>93</v>
      </c>
      <c r="Q69" s="20">
        <f t="shared" si="28"/>
        <v>0</v>
      </c>
      <c r="R69" s="20">
        <f t="shared" si="29"/>
        <v>0</v>
      </c>
    </row>
    <row r="70" spans="1:18" ht="67.5">
      <c r="A70" s="48">
        <v>11</v>
      </c>
      <c r="B70" s="14" t="s">
        <v>140</v>
      </c>
      <c r="C70" s="16" t="s">
        <v>99</v>
      </c>
      <c r="D70" s="16" t="s">
        <v>105</v>
      </c>
      <c r="E70" s="16" t="s">
        <v>141</v>
      </c>
      <c r="F70" s="51">
        <v>320</v>
      </c>
      <c r="G70" s="16" t="s">
        <v>23</v>
      </c>
      <c r="H70" s="53"/>
      <c r="I70" s="54">
        <v>0.05</v>
      </c>
      <c r="J70" s="17">
        <f t="shared" si="24"/>
        <v>0</v>
      </c>
      <c r="K70" s="17">
        <f t="shared" si="25"/>
        <v>0</v>
      </c>
      <c r="L70" s="17">
        <f t="shared" si="26"/>
        <v>0</v>
      </c>
      <c r="M70" s="59"/>
      <c r="N70" s="59"/>
      <c r="O70" s="59"/>
      <c r="P70" s="13">
        <f t="shared" si="27"/>
        <v>80</v>
      </c>
      <c r="Q70" s="20">
        <f t="shared" si="28"/>
        <v>0</v>
      </c>
      <c r="R70" s="20">
        <f t="shared" si="29"/>
        <v>0</v>
      </c>
    </row>
    <row r="71" spans="1:18">
      <c r="A71" s="78" t="s">
        <v>122</v>
      </c>
      <c r="B71" s="78"/>
      <c r="C71" s="78"/>
      <c r="D71" s="78"/>
      <c r="E71" s="78"/>
      <c r="F71" s="78"/>
      <c r="G71" s="78"/>
      <c r="H71" s="79"/>
      <c r="I71" s="78"/>
      <c r="J71" s="79"/>
      <c r="K71" s="60">
        <f>SUM(K60:K70)</f>
        <v>0</v>
      </c>
      <c r="L71" s="60">
        <f>SUM(L60:L70)</f>
        <v>0</v>
      </c>
      <c r="M71" s="61"/>
      <c r="N71" s="61"/>
      <c r="O71" s="61"/>
      <c r="P71" s="61"/>
      <c r="Q71" s="62">
        <f>SUM(Q60:Q70)</f>
        <v>0</v>
      </c>
      <c r="R71" s="62">
        <f>SUM(R60:R70)</f>
        <v>0</v>
      </c>
    </row>
    <row r="72" spans="1:18">
      <c r="A72" s="77" t="s">
        <v>142</v>
      </c>
      <c r="B72" s="77"/>
      <c r="C72" s="77"/>
      <c r="D72" s="77"/>
      <c r="E72" s="77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5"/>
      <c r="Q72" s="47"/>
      <c r="R72" s="47"/>
    </row>
    <row r="73" spans="1:18" ht="81">
      <c r="A73" s="48">
        <v>1</v>
      </c>
      <c r="B73" s="63" t="s">
        <v>143</v>
      </c>
      <c r="C73" s="50" t="s">
        <v>99</v>
      </c>
      <c r="D73" s="50" t="s">
        <v>111</v>
      </c>
      <c r="E73" s="50" t="s">
        <v>66</v>
      </c>
      <c r="F73" s="64">
        <v>600</v>
      </c>
      <c r="G73" s="65" t="s">
        <v>125</v>
      </c>
      <c r="H73" s="66"/>
      <c r="I73" s="54">
        <v>0.05</v>
      </c>
      <c r="J73" s="17">
        <f t="shared" ref="J73:J80" si="30">H73*(1+I73)</f>
        <v>0</v>
      </c>
      <c r="K73" s="17">
        <f t="shared" ref="K73:K80" si="31">F73*H73</f>
        <v>0</v>
      </c>
      <c r="L73" s="17">
        <f t="shared" ref="L73:L80" si="32">K73*(1+I73)</f>
        <v>0</v>
      </c>
      <c r="M73" s="61"/>
      <c r="N73" s="61"/>
      <c r="O73" s="61"/>
      <c r="P73" s="13">
        <f t="shared" ref="P73:P80" si="33">ROUNDDOWN(F73*0.25,0)</f>
        <v>150</v>
      </c>
      <c r="Q73" s="20">
        <f t="shared" ref="Q73:Q80" si="34">P73*H73</f>
        <v>0</v>
      </c>
      <c r="R73" s="20">
        <f t="shared" ref="R73:R80" si="35">Q73*(1+I73)</f>
        <v>0</v>
      </c>
    </row>
    <row r="74" spans="1:18" ht="67.5">
      <c r="A74" s="48">
        <v>2</v>
      </c>
      <c r="B74" s="63" t="s">
        <v>144</v>
      </c>
      <c r="C74" s="50" t="s">
        <v>99</v>
      </c>
      <c r="D74" s="50" t="s">
        <v>105</v>
      </c>
      <c r="E74" s="50" t="s">
        <v>137</v>
      </c>
      <c r="F74" s="64">
        <v>1100</v>
      </c>
      <c r="G74" s="65" t="s">
        <v>23</v>
      </c>
      <c r="H74" s="66"/>
      <c r="I74" s="54">
        <v>0.05</v>
      </c>
      <c r="J74" s="17">
        <f t="shared" si="30"/>
        <v>0</v>
      </c>
      <c r="K74" s="17">
        <f t="shared" si="31"/>
        <v>0</v>
      </c>
      <c r="L74" s="17">
        <f t="shared" si="32"/>
        <v>0</v>
      </c>
      <c r="M74" s="61"/>
      <c r="N74" s="61"/>
      <c r="O74" s="61"/>
      <c r="P74" s="13">
        <f t="shared" si="33"/>
        <v>275</v>
      </c>
      <c r="Q74" s="20">
        <f t="shared" si="34"/>
        <v>0</v>
      </c>
      <c r="R74" s="20">
        <f t="shared" si="35"/>
        <v>0</v>
      </c>
    </row>
    <row r="75" spans="1:18" ht="54">
      <c r="A75" s="48">
        <v>3</v>
      </c>
      <c r="B75" s="63" t="s">
        <v>145</v>
      </c>
      <c r="C75" s="50" t="s">
        <v>99</v>
      </c>
      <c r="D75" s="50" t="s">
        <v>146</v>
      </c>
      <c r="E75" s="50" t="s">
        <v>137</v>
      </c>
      <c r="F75" s="64">
        <v>1500</v>
      </c>
      <c r="G75" s="65" t="s">
        <v>23</v>
      </c>
      <c r="H75" s="66"/>
      <c r="I75" s="54">
        <v>0.05</v>
      </c>
      <c r="J75" s="17">
        <f t="shared" si="30"/>
        <v>0</v>
      </c>
      <c r="K75" s="17">
        <f t="shared" si="31"/>
        <v>0</v>
      </c>
      <c r="L75" s="17">
        <f t="shared" si="32"/>
        <v>0</v>
      </c>
      <c r="M75" s="61"/>
      <c r="N75" s="61"/>
      <c r="O75" s="61"/>
      <c r="P75" s="13">
        <f t="shared" si="33"/>
        <v>375</v>
      </c>
      <c r="Q75" s="20">
        <f t="shared" si="34"/>
        <v>0</v>
      </c>
      <c r="R75" s="20">
        <f t="shared" si="35"/>
        <v>0</v>
      </c>
    </row>
    <row r="76" spans="1:18" ht="81">
      <c r="A76" s="48">
        <v>4</v>
      </c>
      <c r="B76" s="63" t="s">
        <v>147</v>
      </c>
      <c r="C76" s="50" t="s">
        <v>148</v>
      </c>
      <c r="D76" s="50" t="s">
        <v>100</v>
      </c>
      <c r="E76" s="50" t="s">
        <v>66</v>
      </c>
      <c r="F76" s="64">
        <v>4300</v>
      </c>
      <c r="G76" s="65" t="s">
        <v>125</v>
      </c>
      <c r="H76" s="66"/>
      <c r="I76" s="54">
        <v>0.05</v>
      </c>
      <c r="J76" s="17">
        <f t="shared" si="30"/>
        <v>0</v>
      </c>
      <c r="K76" s="17">
        <f t="shared" si="31"/>
        <v>0</v>
      </c>
      <c r="L76" s="17">
        <f t="shared" si="32"/>
        <v>0</v>
      </c>
      <c r="M76" s="61"/>
      <c r="N76" s="61"/>
      <c r="O76" s="61"/>
      <c r="P76" s="13">
        <f t="shared" si="33"/>
        <v>1075</v>
      </c>
      <c r="Q76" s="20">
        <f t="shared" si="34"/>
        <v>0</v>
      </c>
      <c r="R76" s="20">
        <f t="shared" si="35"/>
        <v>0</v>
      </c>
    </row>
    <row r="77" spans="1:18" ht="81">
      <c r="A77" s="48">
        <v>5</v>
      </c>
      <c r="B77" s="63" t="s">
        <v>149</v>
      </c>
      <c r="C77" s="50" t="s">
        <v>99</v>
      </c>
      <c r="D77" s="50" t="s">
        <v>105</v>
      </c>
      <c r="E77" s="50" t="s">
        <v>137</v>
      </c>
      <c r="F77" s="64">
        <v>75</v>
      </c>
      <c r="G77" s="65" t="s">
        <v>23</v>
      </c>
      <c r="H77" s="66"/>
      <c r="I77" s="54">
        <v>0.05</v>
      </c>
      <c r="J77" s="17">
        <f t="shared" si="30"/>
        <v>0</v>
      </c>
      <c r="K77" s="17">
        <f t="shared" si="31"/>
        <v>0</v>
      </c>
      <c r="L77" s="17">
        <f t="shared" si="32"/>
        <v>0</v>
      </c>
      <c r="M77" s="61"/>
      <c r="N77" s="61"/>
      <c r="O77" s="61"/>
      <c r="P77" s="13">
        <f t="shared" si="33"/>
        <v>18</v>
      </c>
      <c r="Q77" s="20">
        <f t="shared" si="34"/>
        <v>0</v>
      </c>
      <c r="R77" s="20">
        <f t="shared" si="35"/>
        <v>0</v>
      </c>
    </row>
    <row r="78" spans="1:18" ht="94.5">
      <c r="A78" s="48">
        <v>6</v>
      </c>
      <c r="B78" s="63" t="s">
        <v>150</v>
      </c>
      <c r="C78" s="50" t="s">
        <v>130</v>
      </c>
      <c r="D78" s="50" t="s">
        <v>151</v>
      </c>
      <c r="E78" s="50" t="s">
        <v>132</v>
      </c>
      <c r="F78" s="64">
        <v>200</v>
      </c>
      <c r="G78" s="65" t="s">
        <v>133</v>
      </c>
      <c r="H78" s="66"/>
      <c r="I78" s="54">
        <v>0.05</v>
      </c>
      <c r="J78" s="17">
        <f t="shared" si="30"/>
        <v>0</v>
      </c>
      <c r="K78" s="17">
        <f t="shared" si="31"/>
        <v>0</v>
      </c>
      <c r="L78" s="17">
        <f t="shared" si="32"/>
        <v>0</v>
      </c>
      <c r="M78" s="61"/>
      <c r="N78" s="61"/>
      <c r="O78" s="61"/>
      <c r="P78" s="13">
        <f t="shared" si="33"/>
        <v>50</v>
      </c>
      <c r="Q78" s="20">
        <f t="shared" si="34"/>
        <v>0</v>
      </c>
      <c r="R78" s="20">
        <f t="shared" si="35"/>
        <v>0</v>
      </c>
    </row>
    <row r="79" spans="1:18" ht="40.5">
      <c r="A79" s="48">
        <v>7</v>
      </c>
      <c r="B79" s="21" t="s">
        <v>152</v>
      </c>
      <c r="C79" s="50" t="s">
        <v>99</v>
      </c>
      <c r="D79" s="16" t="s">
        <v>111</v>
      </c>
      <c r="E79" s="16" t="s">
        <v>66</v>
      </c>
      <c r="F79" s="51">
        <v>310</v>
      </c>
      <c r="G79" s="52" t="s">
        <v>125</v>
      </c>
      <c r="H79" s="53"/>
      <c r="I79" s="54">
        <v>0.05</v>
      </c>
      <c r="J79" s="17">
        <f t="shared" si="30"/>
        <v>0</v>
      </c>
      <c r="K79" s="17">
        <f t="shared" si="31"/>
        <v>0</v>
      </c>
      <c r="L79" s="17">
        <f t="shared" si="32"/>
        <v>0</v>
      </c>
      <c r="M79" s="19"/>
      <c r="N79" s="67"/>
      <c r="O79" s="67"/>
      <c r="P79" s="13">
        <f t="shared" si="33"/>
        <v>77</v>
      </c>
      <c r="Q79" s="20">
        <f t="shared" si="34"/>
        <v>0</v>
      </c>
      <c r="R79" s="20">
        <f t="shared" si="35"/>
        <v>0</v>
      </c>
    </row>
    <row r="80" spans="1:18" ht="67.5">
      <c r="A80" s="48">
        <v>8</v>
      </c>
      <c r="B80" s="21" t="s">
        <v>153</v>
      </c>
      <c r="C80" s="50" t="s">
        <v>99</v>
      </c>
      <c r="D80" s="16" t="s">
        <v>146</v>
      </c>
      <c r="E80" s="16" t="s">
        <v>137</v>
      </c>
      <c r="F80" s="51">
        <v>1100</v>
      </c>
      <c r="G80" s="52" t="s">
        <v>23</v>
      </c>
      <c r="H80" s="53"/>
      <c r="I80" s="54">
        <v>0.05</v>
      </c>
      <c r="J80" s="17">
        <f t="shared" si="30"/>
        <v>0</v>
      </c>
      <c r="K80" s="17">
        <f t="shared" si="31"/>
        <v>0</v>
      </c>
      <c r="L80" s="17">
        <f t="shared" si="32"/>
        <v>0</v>
      </c>
      <c r="M80" s="19"/>
      <c r="N80" s="67"/>
      <c r="O80" s="67"/>
      <c r="P80" s="13">
        <f t="shared" si="33"/>
        <v>275</v>
      </c>
      <c r="Q80" s="20">
        <f t="shared" si="34"/>
        <v>0</v>
      </c>
      <c r="R80" s="20">
        <f t="shared" si="35"/>
        <v>0</v>
      </c>
    </row>
    <row r="81" spans="1:18">
      <c r="A81" s="78" t="s">
        <v>122</v>
      </c>
      <c r="B81" s="78"/>
      <c r="C81" s="78"/>
      <c r="D81" s="78"/>
      <c r="E81" s="78"/>
      <c r="F81" s="78"/>
      <c r="G81" s="78"/>
      <c r="H81" s="79"/>
      <c r="I81" s="78"/>
      <c r="J81" s="79"/>
      <c r="K81" s="60">
        <f>SUM(K73:K80)</f>
        <v>0</v>
      </c>
      <c r="L81" s="60">
        <f>SUM(L73:L80)</f>
        <v>0</v>
      </c>
      <c r="M81" s="61"/>
      <c r="N81" s="61"/>
      <c r="O81" s="61"/>
      <c r="P81" s="61"/>
      <c r="Q81" s="62">
        <f>SUM(Q73:Q80)</f>
        <v>0</v>
      </c>
      <c r="R81" s="62">
        <f>SUM(R73:R80)</f>
        <v>0</v>
      </c>
    </row>
    <row r="82" spans="1:18">
      <c r="A82" s="77" t="s">
        <v>154</v>
      </c>
      <c r="B82" s="77"/>
      <c r="C82" s="77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5"/>
      <c r="Q82" s="47"/>
      <c r="R82" s="47"/>
    </row>
    <row r="83" spans="1:18" ht="67.5">
      <c r="A83" s="48">
        <v>1</v>
      </c>
      <c r="B83" s="21" t="s">
        <v>155</v>
      </c>
      <c r="C83" s="50" t="s">
        <v>156</v>
      </c>
      <c r="D83" s="16" t="s">
        <v>157</v>
      </c>
      <c r="E83" s="16" t="s">
        <v>158</v>
      </c>
      <c r="F83" s="51">
        <v>20</v>
      </c>
      <c r="G83" s="52" t="s">
        <v>23</v>
      </c>
      <c r="H83" s="53"/>
      <c r="I83" s="54">
        <v>0.05</v>
      </c>
      <c r="J83" s="17">
        <f t="shared" ref="J83" si="36">H83*(1+I83)</f>
        <v>0</v>
      </c>
      <c r="K83" s="22">
        <f t="shared" ref="K83" si="37">F83*H83</f>
        <v>0</v>
      </c>
      <c r="L83" s="22">
        <f t="shared" ref="L83" si="38">K83*(1+I83)</f>
        <v>0</v>
      </c>
      <c r="M83" s="19"/>
      <c r="N83" s="67"/>
      <c r="O83" s="67"/>
      <c r="P83" s="13">
        <f t="shared" ref="P83" si="39">ROUNDDOWN(F83*0.25,0)</f>
        <v>5</v>
      </c>
      <c r="Q83" s="68">
        <f t="shared" ref="Q83" si="40">P83*H83</f>
        <v>0</v>
      </c>
      <c r="R83" s="68">
        <f t="shared" ref="R83" si="41">Q83*(1+I83)</f>
        <v>0</v>
      </c>
    </row>
    <row r="85" spans="1:18">
      <c r="J85" s="72" t="s">
        <v>42</v>
      </c>
      <c r="K85" s="72">
        <f>K14+K36+K41+K58+K71+K81+K83</f>
        <v>0</v>
      </c>
      <c r="L85" s="72">
        <f>L14+L36+L41+L58+L71+L81+L83</f>
        <v>0</v>
      </c>
      <c r="P85" s="73" t="s">
        <v>42</v>
      </c>
      <c r="Q85" s="74">
        <f>Q14+Q36+Q41+Q58+Q71+Q81+Q83</f>
        <v>0</v>
      </c>
      <c r="R85" s="74">
        <f>R14+R36+R41+R58+R71+R81+R83</f>
        <v>0</v>
      </c>
    </row>
    <row r="87" spans="1:18">
      <c r="N87" s="29" t="s">
        <v>159</v>
      </c>
    </row>
  </sheetData>
  <mergeCells count="15">
    <mergeCell ref="A37:R37"/>
    <mergeCell ref="A3:G3"/>
    <mergeCell ref="A14:J14"/>
    <mergeCell ref="A15:R15"/>
    <mergeCell ref="A16:I16"/>
    <mergeCell ref="A36:J36"/>
    <mergeCell ref="A72:E72"/>
    <mergeCell ref="A81:J81"/>
    <mergeCell ref="A82:C82"/>
    <mergeCell ref="A38:J38"/>
    <mergeCell ref="A41:J41"/>
    <mergeCell ref="A42:H42"/>
    <mergeCell ref="A58:J58"/>
    <mergeCell ref="A59:E59"/>
    <mergeCell ref="A71:J71"/>
  </mergeCells>
  <printOptions horizontalCentered="1"/>
  <pageMargins left="0.11811023622047245" right="0.11811023622047245" top="0.86614173228346458" bottom="0.82677165354330717" header="0.31496062992125984" footer="0.31496062992125984"/>
  <pageSetup paperSize="9" scale="85" orientation="landscape" verticalDpi="300" r:id="rId1"/>
  <headerFooter>
    <oddHeader>&amp;L&amp;"Arial Narrow,Normalny"Sprawa nr 32/2026&amp;C&amp;"Arial Narrow,Pogrubiony"&amp;11FORMULARZ CENOWY&amp;R&amp;"Arial Black,Normalny"&amp;11Załącznik nr 4 do SWZ</oddHeader>
    <oddFooter>&amp;C&amp;"Arial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GOTOWY FORMULARZ dla DZP</vt:lpstr>
      <vt:lpstr>'GOTOWY FORMULARZ dla DZP'!Tytuły_wydruku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 10wsk</dc:creator>
  <cp:lastModifiedBy>ZIM 10wsk</cp:lastModifiedBy>
  <cp:lastPrinted>2026-03-03T10:07:33Z</cp:lastPrinted>
  <dcterms:created xsi:type="dcterms:W3CDTF">2026-02-26T06:38:00Z</dcterms:created>
  <dcterms:modified xsi:type="dcterms:W3CDTF">2026-03-03T10:07:50Z</dcterms:modified>
</cp:coreProperties>
</file>