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6A4BF0E5-0C90-432B-B9FF-899B93B3581C}" xr6:coauthVersionLast="47" xr6:coauthVersionMax="47" xr10:uidLastSave="{00000000-0000-0000-0000-000000000000}"/>
  <bookViews>
    <workbookView xWindow="-120" yWindow="-120" windowWidth="29040" windowHeight="15720" xr2:uid="{361AC9BA-F094-46B2-9782-EC4931D46D4E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95" i="1" l="1"/>
  <c r="J191" i="1"/>
  <c r="K188" i="1"/>
  <c r="K189" i="1"/>
  <c r="K190" i="1"/>
  <c r="K179" i="1"/>
  <c r="K180" i="1"/>
  <c r="K181" i="1"/>
  <c r="K182" i="1"/>
  <c r="K183" i="1"/>
  <c r="K156" i="1"/>
  <c r="K151" i="1"/>
  <c r="K145" i="1"/>
  <c r="K110" i="1"/>
  <c r="K111" i="1"/>
  <c r="K103" i="1"/>
  <c r="K104" i="1"/>
  <c r="K92" i="1"/>
  <c r="K87" i="1"/>
  <c r="K65" i="1"/>
  <c r="K66" i="1"/>
  <c r="K67" i="1"/>
  <c r="K68" i="1"/>
  <c r="K59" i="1"/>
  <c r="K60" i="1"/>
  <c r="K48" i="1"/>
  <c r="K49" i="1"/>
  <c r="K50" i="1"/>
  <c r="K51" i="1"/>
  <c r="K42" i="1"/>
  <c r="K43" i="1"/>
  <c r="K36" i="1"/>
  <c r="K37" i="1"/>
  <c r="K30" i="1"/>
  <c r="K31" i="1"/>
  <c r="K201" i="1"/>
  <c r="K199" i="1"/>
  <c r="K194" i="1"/>
  <c r="K187" i="1"/>
  <c r="K178" i="1"/>
  <c r="K175" i="1"/>
  <c r="K172" i="1"/>
  <c r="K169" i="1"/>
  <c r="K166" i="1"/>
  <c r="K163" i="1"/>
  <c r="K160" i="1"/>
  <c r="K155" i="1"/>
  <c r="K150" i="1"/>
  <c r="K149" i="1"/>
  <c r="K144" i="1"/>
  <c r="K141" i="1"/>
  <c r="K136" i="1"/>
  <c r="K133" i="1"/>
  <c r="K130" i="1"/>
  <c r="K127" i="1"/>
  <c r="K124" i="1"/>
  <c r="K121" i="1"/>
  <c r="K118" i="1"/>
  <c r="K115" i="1"/>
  <c r="K109" i="1"/>
  <c r="K102" i="1"/>
  <c r="K99" i="1"/>
  <c r="K96" i="1"/>
  <c r="K91" i="1"/>
  <c r="K86" i="1"/>
  <c r="K81" i="1"/>
  <c r="K78" i="1"/>
  <c r="K75" i="1"/>
  <c r="K72" i="1"/>
  <c r="K64" i="1"/>
  <c r="K58" i="1"/>
  <c r="K55" i="1"/>
  <c r="K47" i="1"/>
  <c r="K41" i="1"/>
  <c r="K35" i="1"/>
  <c r="K29" i="1"/>
  <c r="K26" i="1"/>
  <c r="K23" i="1"/>
  <c r="K20" i="1"/>
  <c r="K17" i="1"/>
  <c r="K14" i="1"/>
  <c r="K11" i="1"/>
  <c r="K6" i="1"/>
  <c r="K7" i="1"/>
  <c r="K5" i="1"/>
  <c r="I172" i="1"/>
  <c r="J172" i="1"/>
  <c r="J201" i="1"/>
  <c r="I201" i="1"/>
  <c r="J199" i="1"/>
  <c r="I199" i="1"/>
  <c r="J195" i="1"/>
  <c r="I195" i="1"/>
  <c r="J194" i="1"/>
  <c r="I194" i="1"/>
  <c r="J190" i="1"/>
  <c r="I190" i="1"/>
  <c r="J189" i="1"/>
  <c r="I189" i="1"/>
  <c r="J188" i="1"/>
  <c r="I188" i="1"/>
  <c r="J187" i="1"/>
  <c r="I187" i="1"/>
  <c r="J183" i="1"/>
  <c r="I183" i="1"/>
  <c r="J182" i="1"/>
  <c r="I182" i="1"/>
  <c r="J181" i="1"/>
  <c r="I181" i="1"/>
  <c r="J180" i="1"/>
  <c r="I180" i="1"/>
  <c r="J179" i="1"/>
  <c r="I179" i="1"/>
  <c r="J178" i="1"/>
  <c r="I178" i="1"/>
  <c r="J175" i="1"/>
  <c r="I175" i="1"/>
  <c r="J169" i="1"/>
  <c r="I169" i="1"/>
  <c r="J166" i="1"/>
  <c r="I166" i="1"/>
  <c r="J163" i="1"/>
  <c r="I163" i="1"/>
  <c r="J160" i="1"/>
  <c r="I160" i="1"/>
  <c r="J156" i="1"/>
  <c r="I156" i="1"/>
  <c r="J155" i="1"/>
  <c r="I155" i="1"/>
  <c r="J151" i="1"/>
  <c r="I151" i="1"/>
  <c r="J150" i="1"/>
  <c r="I150" i="1"/>
  <c r="J149" i="1"/>
  <c r="I149" i="1"/>
  <c r="J145" i="1"/>
  <c r="I145" i="1"/>
  <c r="J144" i="1"/>
  <c r="I144" i="1"/>
  <c r="J141" i="1"/>
  <c r="I141" i="1"/>
  <c r="J137" i="1"/>
  <c r="I137" i="1"/>
  <c r="K137" i="1" s="1"/>
  <c r="J136" i="1"/>
  <c r="I136" i="1"/>
  <c r="J133" i="1"/>
  <c r="I133" i="1"/>
  <c r="J130" i="1"/>
  <c r="I130" i="1"/>
  <c r="J127" i="1"/>
  <c r="I127" i="1"/>
  <c r="J124" i="1"/>
  <c r="I124" i="1"/>
  <c r="J121" i="1"/>
  <c r="I121" i="1"/>
  <c r="J118" i="1"/>
  <c r="I118" i="1"/>
  <c r="J115" i="1"/>
  <c r="I115" i="1"/>
  <c r="J111" i="1"/>
  <c r="I111" i="1"/>
  <c r="J110" i="1"/>
  <c r="I110" i="1"/>
  <c r="J109" i="1"/>
  <c r="I109" i="1"/>
  <c r="J104" i="1"/>
  <c r="I104" i="1"/>
  <c r="J103" i="1"/>
  <c r="I103" i="1"/>
  <c r="J102" i="1"/>
  <c r="I102" i="1"/>
  <c r="J99" i="1"/>
  <c r="I99" i="1"/>
  <c r="J96" i="1"/>
  <c r="I96" i="1"/>
  <c r="J92" i="1"/>
  <c r="I92" i="1"/>
  <c r="J91" i="1"/>
  <c r="I91" i="1"/>
  <c r="J87" i="1"/>
  <c r="I87" i="1"/>
  <c r="J86" i="1"/>
  <c r="I86" i="1"/>
  <c r="J82" i="1"/>
  <c r="I82" i="1"/>
  <c r="K82" i="1" s="1"/>
  <c r="J81" i="1"/>
  <c r="I81" i="1"/>
  <c r="J78" i="1"/>
  <c r="I78" i="1"/>
  <c r="J75" i="1"/>
  <c r="I75" i="1"/>
  <c r="J72" i="1"/>
  <c r="I72" i="1"/>
  <c r="J68" i="1"/>
  <c r="I68" i="1"/>
  <c r="J67" i="1"/>
  <c r="I67" i="1"/>
  <c r="J66" i="1"/>
  <c r="I66" i="1"/>
  <c r="J65" i="1"/>
  <c r="I65" i="1"/>
  <c r="J64" i="1"/>
  <c r="I64" i="1"/>
  <c r="J60" i="1"/>
  <c r="I60" i="1"/>
  <c r="J59" i="1"/>
  <c r="I59" i="1"/>
  <c r="J58" i="1"/>
  <c r="I58" i="1"/>
  <c r="J55" i="1"/>
  <c r="I55" i="1"/>
  <c r="J51" i="1"/>
  <c r="I51" i="1"/>
  <c r="J50" i="1"/>
  <c r="I50" i="1"/>
  <c r="J49" i="1"/>
  <c r="I49" i="1"/>
  <c r="J48" i="1"/>
  <c r="I48" i="1"/>
  <c r="J47" i="1"/>
  <c r="I47" i="1"/>
  <c r="J43" i="1"/>
  <c r="I43" i="1"/>
  <c r="J42" i="1"/>
  <c r="I42" i="1"/>
  <c r="J41" i="1"/>
  <c r="I41" i="1"/>
  <c r="J37" i="1"/>
  <c r="I37" i="1"/>
  <c r="J36" i="1"/>
  <c r="I36" i="1"/>
  <c r="J35" i="1"/>
  <c r="I35" i="1"/>
  <c r="J31" i="1"/>
  <c r="I31" i="1"/>
  <c r="J30" i="1"/>
  <c r="I30" i="1"/>
  <c r="J29" i="1"/>
  <c r="I29" i="1"/>
  <c r="J26" i="1"/>
  <c r="I26" i="1"/>
  <c r="J23" i="1"/>
  <c r="I23" i="1"/>
  <c r="J20" i="1"/>
  <c r="I20" i="1"/>
  <c r="J17" i="1"/>
  <c r="I17" i="1"/>
  <c r="J14" i="1"/>
  <c r="I14" i="1"/>
  <c r="J11" i="1"/>
  <c r="I11" i="1"/>
  <c r="J7" i="1"/>
  <c r="I7" i="1"/>
  <c r="J6" i="1"/>
  <c r="I6" i="1"/>
  <c r="J5" i="1"/>
  <c r="I5" i="1"/>
  <c r="K88" i="1" l="1"/>
  <c r="K83" i="1"/>
  <c r="J61" i="1"/>
  <c r="J69" i="1"/>
  <c r="J93" i="1"/>
  <c r="J88" i="1"/>
  <c r="J38" i="1"/>
  <c r="J112" i="1"/>
  <c r="J83" i="1"/>
  <c r="K138" i="1"/>
  <c r="K146" i="1"/>
  <c r="K157" i="1"/>
  <c r="J44" i="1"/>
  <c r="J52" i="1"/>
  <c r="J138" i="1"/>
  <c r="J146" i="1"/>
  <c r="J157" i="1"/>
  <c r="J105" i="1"/>
  <c r="J152" i="1"/>
  <c r="K112" i="1"/>
  <c r="K152" i="1"/>
  <c r="J184" i="1"/>
  <c r="J196" i="1"/>
  <c r="J8" i="1"/>
  <c r="J32" i="1"/>
  <c r="K191" i="1"/>
  <c r="K196" i="1"/>
  <c r="K38" i="1"/>
  <c r="K52" i="1"/>
  <c r="K184" i="1"/>
  <c r="K61" i="1"/>
  <c r="K69" i="1"/>
  <c r="K44" i="1"/>
  <c r="K105" i="1"/>
  <c r="K8" i="1"/>
  <c r="K32" i="1"/>
  <c r="K93" i="1"/>
  <c r="J203" i="1" l="1"/>
  <c r="K203" i="1"/>
</calcChain>
</file>

<file path=xl/sharedStrings.xml><?xml version="1.0" encoding="utf-8"?>
<sst xmlns="http://schemas.openxmlformats.org/spreadsheetml/2006/main" count="208" uniqueCount="196">
  <si>
    <t>Nazwa materiału</t>
  </si>
  <si>
    <t>rozmiar / rozmiary</t>
  </si>
  <si>
    <t xml:space="preserve">pełne kody towaru </t>
  </si>
  <si>
    <t>producent</t>
  </si>
  <si>
    <t>UWAGI</t>
  </si>
  <si>
    <t>Podstawowy zestaw do angiografii</t>
  </si>
  <si>
    <t>Introduktor– koszulka + atraumatyczny rozszerzacz, rozmiar 10cm +/-2 cm; średnice 4-9F, z prowadnikiem i igłą w zestawie</t>
  </si>
  <si>
    <t>Krótki zestaw do nakłucia tętnicy promieniowej:  Zawiera: introduktor, dylator, prowadnik 0,018” i igłę; Długość koszulki 10 cm +/- 2cm;  Średnica 4F – 6F; Gładkie przejście pomiędzy koszulką i dylatorem; Posiada szczelną zastawkę hemostatyczną,</t>
  </si>
  <si>
    <t>Torquer: z możliwością stosowania również w prowadnikach hydrofilnych, dla prowadników minimum 0,014” do 0,038”</t>
  </si>
  <si>
    <t>razem</t>
  </si>
  <si>
    <t>Cewniki angiograficzne
&gt; średnice 4 i 5F światło 0,035 i 0,038"
&gt; cewniki  zbrojone drutem stalowym, 
&gt; końcówka atraumatyczna, temperowana,  z dobrą widocznością w rtg. 
&gt; długości cewnika 40-125cm
&gt; cewniki typu Flush - obowiązkowe kształty:  pigtail i straight - dla średnicy 5F długości minimum 100cm.
&gt; cewniki selektywne cerebral i visceral- obowiązkowe kształty dla średnicy 5F
&gt; 5F- H1, JB1, VERT, VTK  długościmin.100cm
&gt; 5F - SHK1.0, RC1, C1 długości 65 +/-5 cm
&gt; cewniki manipulacyjne do zaopatrywania stentgraftów  długości 65cm +/- 5cm</t>
  </si>
  <si>
    <t>cewnik diagnostyczny znakowany - cewnik typu pigtail z bocznymi otworkami  5F ze znacznikami - od 10 do 20 znaczników.  Minimalna długość 70 cm.</t>
  </si>
  <si>
    <t>Cewniki diagnostyczne z pokryciem hydrofilnym: szeroka gama krzywizn Dostępne rozmiary: 4F i 5F; Duże światło; Kompatybilne z prowadnikiem  0,038”; Długości cewników 40cm -120cm +/- 10cm</t>
  </si>
  <si>
    <t>Cewniki do fibrynolizy - proste cewniki do fibrynolizy dł. systemu dostarczającego 65-130 cm; 4F,5F, z otworami bocznymi w końcowej części cewnika, w zestawie z prowadnikiem</t>
  </si>
  <si>
    <t>Cewnik wspierający, do trudnych przejść</t>
  </si>
  <si>
    <t>kompatybilny z prowadnikiem 0,018” i 0,035”, długości  90 - 150 cm +/- 10cm; trwała powłoka hydrofilna na odcinku dystalnym; shaft wzmocniony oplotem stalowym odporny na załamaniej; końcówka dystalna temperowana; kształt prosty lub zagięty do wyboru</t>
  </si>
  <si>
    <t>Strzykawki wysokociśnieniowe</t>
  </si>
  <si>
    <t>prowadniki diagnostyczne hydrofilne proste i angled z rdzeniem nitinolowym, różne stopnie sztywności,  śr. 0,018’, 0,035", dł. powyżej 250 cm</t>
  </si>
  <si>
    <t>prowadnik specjalistyczny do nawigacji  w krętych naczyniach, o stopniowanej gradacji stożkowatości końcówki 0,014" i 0,018"; różne długości, w tym minimum 250cm.</t>
  </si>
  <si>
    <t>prowadnik zapewniający podparcie w dostarczaniu urządzeń do zaopatrywanego miejsca  i pokonywanie zwężeń;  0,014" i 0,018"; różne długości, w tym minimum 250cm.</t>
  </si>
  <si>
    <t>prowadniki zabiegowe specjalne, super sztywne, do stentgraftów typu Lunderquist (długość prowadnika minimum 250 cm)</t>
  </si>
  <si>
    <t>prowadniki zabiegowe specjalne, o dużej sztywności typu Amplatz, końcówka miękka typu J i prosta (długość prowadnika minimum 250cm)</t>
  </si>
  <si>
    <t>prowadnik 0,014" i 0,018' dedykowany do pokonywania całkowitej okluzji, różne rodzaje obciążeń końcówki, długość co najmniej 250cm</t>
  </si>
  <si>
    <t>prowadnik specjalistyczny do pokonywania zwężeń, 0,014", końcówka kształtowalna prosta lub zagięta; długość minimum 250cm</t>
  </si>
  <si>
    <t>prowadnik specjalistyczny do pokonywania zwężeń, 0,018", prosta kształtowalna końcówka; długość minimum 250cm</t>
  </si>
  <si>
    <t>Koszulki naczyniowe wielozadaniowe, wykonane z PTFE, zbrojone spiralnym oplotem, z cieniodająną opaską RB na części dystalnej koszulki. Dostępne średnica koszulek 4-9F i długości: 30, 45, 55, 70, 90cm (końcówka prosta standardowa i z wydłużonym dilatatorem)</t>
  </si>
  <si>
    <t>koszulki wprowadzające interwencyjne zbrojone spiralnym oplotem, wykonane z PTFE, proste i zagięte (ANL1), w tym koszulki dedykowane do zaopatrywania tętnic szyjnych;pokrycie hydrofilne, dobrze widoczna w promieniach rtg końcówka.; poszerzało standardowe lub elastyczne; średnice 4-12F; długości 40-110cm +/-5cm.</t>
  </si>
  <si>
    <t>Koszulka o kształcie dedykowanym do dostępu kontralateralnego udowego. 6-8F</t>
  </si>
  <si>
    <t>Koszulki o dużych średnicach, odporne na załamania, końcówka cieniodajna średnice 12-18F z długościami w przedziale 30-80 +/- 5cm.</t>
  </si>
  <si>
    <t>pętla do usuwania ciał obcych z układu naczyniowego</t>
  </si>
  <si>
    <t>cewnik balonowy do interwencji poniżej kolana pokrycie ułatwiające przeprowadzenie przez zmiany; kompatybilne z prowadnikiem 0,014";dostępne długości 20 - 200mm +/- 10 mm; dostępne śr.1,5 – 4,0mm,długość układu dostarczającego 90 i 135cm (+/- 15cm); możliwość zastosowania introducera 4F; „over the wire”</t>
  </si>
  <si>
    <t>stentysamorozprężalnenitynolowe, kompatybilne z prowadnikiem 0,035”, możliwość zastosowania introducera 6F dla wszystkich rozmiarów; długość układu wprowadzającego 90 cm i 130 cm (+/- 15cm); dostępne średnice od 5 do 7mm; dostępne długości od 30 do 150mm +/- 10mm</t>
  </si>
  <si>
    <t xml:space="preserve">stentysamorozprężalnenitylonowe, kompatybilne z prowadnikiem 0,018”, możliwość zastosowania introducera4F dla wszystkich rozmiarów; długość układu wprowadzającego 90 cm i 130 cm (+/- 15cm); dostępne średnice od 4 do 7 mm; dostępne długości od 30 do 100mm </t>
  </si>
  <si>
    <t>stenty samorozprężalne repozycjonowane o dużych średnicach</t>
  </si>
  <si>
    <t>Cewnik balonowy uniwersalny o dużej średnicy 12-26 mm o długości w zakresie 20-60 mm w zależnosci od średnicy, długość cewnika dostawczego 80 oraz 120 cm; introducer do 12 F</t>
  </si>
  <si>
    <t>Samorozprężalny, elastyczny stentnitinolowy, o wysokiej odporność na zginanie i rozciąganie oraz skręcanie potwierdzone testami wytrzymałościowymi. średnice 5,6,7 mm; Systen dedykowany do implantacji w tętnicy podkolanowej, wszystkie odcinki (P1, P2, P3).</t>
  </si>
  <si>
    <t>Prowadnik 0,014" o długości 190 cm oraz 300 cm z platynową miękką kształtowalną końcówką; umieszczony w sposób niecentryczny wobec koszyka filtra, koszyk filtra umocowany w sposób ruchomy – gwarantujący obrót na prowadniku, filtr w postaci pętli nitinolowejsamorozprężalnej z koszykiem/membraną o porowatości 110mikronów, rozmiar dopasowujący się do różnych średnic naczynia w zakresie od 3,5 do 5,5mm; koszulka dostawcza w systemie Monorail o profilu przejścia 3,2F</t>
  </si>
  <si>
    <t>cewniki balonowe do tętnicy szyjnej
Cewnik balonowy typu Rx; długość systemu 90 - 140 cm (+/-15cm); dostępne średnice od 1,5 do 7,0 mm +/- 1mm dostępne długości 10-60mm; ciśnienie RBP 14 atm; kompatybilny z prowadnikiem 0,014"</t>
  </si>
  <si>
    <t>Stentsamorozprężalny do tętnic szyjnych nitynolowy z systemem dostawczym typu monorail; kompatybilny z koszulką 6F; długości 20 - 40 mm +/- 4mm; średnice: od 5 do 10 mm +/- 1mm, dostepne także stentytaperowane; dostępne stenty o budowie zamknięto- i otwarto komórkowej</t>
  </si>
  <si>
    <t>System protekcji dystalnej typu filtr możliwość zastosowania protekcji do tętnicy o średnicy 3 do 7 mm +/- 1 mm; długość systemu 190 cm i 300cm =/- 20cm; dostępne systemy z montowanym prowadnikiem i z prowadnikiem niezależnym</t>
  </si>
  <si>
    <t>Stenty do tętnic szyjnych z mikrosiateczką</t>
  </si>
  <si>
    <t>stentynitinolowe o strukturze plecionej, dwuwartwowa konstrukcja z mikrosiateczką zapobiegającą mikroembolizacji; bardzo małe komórki stentu uniemożliwiające uwalnianie się blaszkimiażdżycowe, średnice od 5 do 10 mm; różne długości w zakresie 25,-40mm +/- 4 mm; stenty w systemie RX , kompatybilne z koszulką 5 Fr</t>
  </si>
  <si>
    <t>prowadniki hydrofilne proste i zagięte  45ST. ;średnice 0,035”; długość minimum 250cm; różne rodzaje sztywności prowadnika. Trwała powłoka hydrofilna na całej długości, doskonała widocznośc w promieniowaniu Rtg</t>
  </si>
  <si>
    <t>RAZEM</t>
  </si>
  <si>
    <t>Stenty do tętnic szyjnych zapobiegający zatokowaniu 2</t>
  </si>
  <si>
    <t>otwarto komórkowy stent nitinolowy pokryty mikrosiateczka z porami 150-180mikrom.; średnice stentu 6-10mm; długość 20-60mm. System RX platforma 0,014”.</t>
  </si>
  <si>
    <t>Stenty do tętnic nerkowych</t>
  </si>
  <si>
    <t>Stent wykonany ze stali nierdzewnej lub stopu kobaltowo-chromowego; pokrycie PTFE; kompatybilny z prowadnikiem 0,035"; balon niepodatny OTW. System wprowadzania minimum 70 cm, dostępne średnice: 5,6,7,8,9,10 mm, dostępne długości: do 58mm +/- 3mm). Kompatybilny z koszulką 6-7F (w zależności od średnicy). System wprowadzania 75 i 120 +/- 5cm.</t>
  </si>
  <si>
    <t>Stent wykonany ze stali nierdzewnej lub stopu kobaltowo-chromowego; pokrycie PTFE; średnice: 12,14,16 mm, dostępne długości do 58mm +/- 3mm. Kompatybilny z koszulką do 11F (w zależności od średnicy).System wprowadzania 75 i 120 +/- 5cm.</t>
  </si>
  <si>
    <t>Stent wykonany ze stali nierdzewnej lub stopu kobaltowo-chromowego; pokrycie PTFE; średnice: 18-24 mm, dostępne długości do 53mm +/-5mm. Kompatybilny z koszulką do 14F (w zależności od średnicy).System wprowadzania 75 i 120 +/- 5cm.</t>
  </si>
  <si>
    <t xml:space="preserve">Stentgraft obwodowy
 - stentgraft wykonany z drutu nitinolowego pokrytego od wewnątrz materiałem PTFE
-  powierzchnia wewnętrzna pokryta heparyną
-  bezszwowy sposób łączenia szkieletu z materiałem pokrywającym 
- możliwość łączenia kilku endoprotez w sposób teleskopowy
- giętki system wprowadzający i stentgraft umożliwiające implantację w krętych naczyniach obwodowych
 - zakres rozmiarów: </t>
  </si>
  <si>
    <t>średnice endoprotez od 5 do 13 mm; długość do 10cm</t>
  </si>
  <si>
    <t>średnice endoprotez od 5 do 10 mm; długość do 15cm</t>
  </si>
  <si>
    <t>średnice endoprotez od 5 do 8 mm; długość do 25cm</t>
  </si>
  <si>
    <t>stentgraft obwodowy ePTFE</t>
  </si>
  <si>
    <t>Stentgraft obwodowy kryty, samorozprężalny. Na bazie stentunitinolowego pokrytego ePTFE. Średnice 5-14mm +/- 1mm. Długość stentgraftu 30_120mm +/- 10mm. Introducer 8-10F.</t>
  </si>
  <si>
    <t>balony uwalniające lek</t>
  </si>
  <si>
    <t>Cewnik balonowy powlekany paclitaxelem; system OTW; dostępne średnice: 2-8mm i długości od 40 do 150mm (w zależności od średnicy)</t>
  </si>
  <si>
    <t>Cewnik do aspiracji skrzeplin</t>
  </si>
  <si>
    <t>zbrojenie na całej długości cewnika; powłoka hydrofilna o długości 40 cm w części dystalnej cewnika; długość końcówki 4 mm dla 6 i 7 Fr, 7 mm dla 8 Fr wyprofilowana i zaokrąglona w celu bezpiecznej i efektywnej aspiracji; system RX ; długość użytkowa cewnika 130 cm+/- 15cm; kompatybilność z prowadnikiem 0,014”</t>
  </si>
  <si>
    <t>Spirale do embolizacji obwodowej</t>
  </si>
  <si>
    <t>spirale wykonane z platyny średnicy pierwotnej 0.018” i 0.035”, pokryte „włoskami z dakronu przyspieszającego embolizację; kompatybilne z cewnikiem o minimalnym świetle wewnętrznym 0.038” oraz 0.021” w zależności od średnicy pierwotnej zwoju; kompatybilne z prowadnikiem 0.035” i 0.018”;; spirale o kształcie prostym i heliakalnym: średnice 2-7 mm; długość spirali po rozprężeniu: 2-17 mm; spirale o kształcie stożka</t>
  </si>
  <si>
    <t>atraumatyczny przyrząd do przycinania zastawek żylnych 2,5-4 mm co 0,5mm</t>
  </si>
  <si>
    <t>średnica korka 3-22mm; cewnik w zależności od średnicy korka 4-9F; możliwość repozycjonowania korka</t>
  </si>
  <si>
    <t>cewniki Fogarty’egodwuświatłowe do embolektomii; średnica napompowanego balonu 5-14; w zależności od średnicy kompatybilne z prowadnikami 0,018”; 0,035”; 0,038”.</t>
  </si>
  <si>
    <t>System mocowania stentgraftów do ściany aorty za pomocą wkrętów</t>
  </si>
  <si>
    <t>System mocowania stentgraftów do ściany aorty za pomocą wkrętów naczyniowychw rozmiarach 16F i 18F
Mechaniczny system mocowania stentgraftów brzusznych lub piersiowych do ściany aorty przy użyciu wkrętów naczyniowych</t>
  </si>
  <si>
    <t>Kosziulka z możliwością sterowania częścią końcową celem uzyskania potrzebnego zagięcia. Średnica koszuli 6,5-8,5F długości 45 i 55 cm +/- 5cm</t>
  </si>
  <si>
    <t>Stentnitinolowy uwalniający paclitaxel, dedykowany do zaopatrywania tętnicu udowej i podkolanowej. - introduktor 6f, prowadnik 0,035"
minimalne średnice 6 i 7 mm dla długości 40-120mm.             
dodatkowo oceniane - większy zakres średnic i długości.</t>
  </si>
  <si>
    <t>Cewnik balonowy OTW wysokociśnieniowy , średnice 5-12 mm, długości 2-8 cm. O,035". RBP minimum 30atm.</t>
  </si>
  <si>
    <t>Inflator do angioplastyki minimum 40atm</t>
  </si>
  <si>
    <t>Stentgrafty aortalno-biodrowe</t>
  </si>
  <si>
    <t>Przedłużka biodrowa stengraftu rozwidlonego lub aorto-uni-iliac do leczenia tętniaków aorty brzusznej o budowie modułowej (pełen przekrój rozmiarów), z cewnikiem balonowym do modelowania stengraftu, prowadnikiem ikoszulą naczyniową kompatybilną z balonem i systemem wprowadzającym stentgraftu, wykorzystane przy procedurze leczenia przecieków okołoprotezowych</t>
  </si>
  <si>
    <t>Ekstensja aortalna, stengraftu rozwidlonego lub aorto-uni-iliac do leczenia tętniaków aorty brzusznej o budowie modułowej (pełen przekrój rozmiarów), z cewnikiem balonowym do modelowania stengraftu, prowadnikiem i koszulą naczyniową kompatybilną z balonem i systemem wprowadzającym stentgraftu, wykorzystane przy procedurze leczenia  przecieków okołoprotezowych</t>
  </si>
  <si>
    <t>Stentgrafty aortalno-biodrowe z modułem rozgałęzienia do tętnic biodrowych wewnętrznych</t>
  </si>
  <si>
    <t xml:space="preserve">Stentgraft piersiowy </t>
  </si>
  <si>
    <t>Stentgarft o budowie wielomodułowej, wykonany z nitinolu z pokryciem materiałem PTFE. Mocowanie podnerkowe z systemem haczyków. Możłiwość repozycji głównego modułu stentgarftupozwalające na precyzyjne pozycjonowanie w stosunku do tętnic nerkowych. 
W zestawie cewnik balonowy do modelowania stentgraftu.
Dostępne obok ramienia głównego i odnóg także ekstensje aortalne i biodrowe umożliwiające dostosowanie konfiguracji do warunków anatomicznych.
Rozmiary części aortalnej 19-32mm; części biodorwej do 25mm.</t>
  </si>
  <si>
    <t>Shunt szyjny</t>
  </si>
  <si>
    <t>Shunt do śródoperacyjnego zabezpieczenia przepływu przez tętnicę szyjną. System uszczelnienia tętnic za pomocą 2 baloników, bez użycia klemów. Port do przepłukiwania shuntu.</t>
  </si>
  <si>
    <t>Łata z osierdzia wołowego</t>
  </si>
  <si>
    <t>Łata z wołowej tkanki osierdziowej wytrzymała na rozciąganie biokompatybilna z tkankami pacjenta. Wielkość 80x140mm</t>
  </si>
  <si>
    <t>Proteza naczyniowa, prosta, dziana, uszczelniana kolagenem, jednostronnie welurowana, przepuszczalność wody &lt;5ml/cm2/min, co sprawia, że wstępne wykrzepianie nie jest konieczne.Średnica 8,10,12,16,18,20,22,24mm, długość. 15-20cm.</t>
  </si>
  <si>
    <t>Proteza naczyniowa, prosta, dziana, uszczelniana kolagenem, jednostronnie welurowana, przepuszczalność wody &lt;5ml/cm2/min, co sprawia, że wstępne wykrzepianie nie jest konieczne.Średnice 8,10mm długość 55-70cm</t>
  </si>
  <si>
    <t>Proteza naczyniowa, rozwidlona, dziana, uszczelniana kolagenem, jednostronnie welurowana, przepuszczalność wody&lt;5ml/cm2/min, co sprawia, że wstępne wykrzepianie nie jest konieczne. średnica: 14/7, 16/8, 18/9, 20/10, 22/11, długość 40-50 cm</t>
  </si>
  <si>
    <t>Proteza naczyniowa wykonana z PTFE, niezbrojona, sterylna, o dwustronnej budowie ściany, co umożliwia jej nacięcie podłużne bez potrzeby zakładania szwów zabezpieczających.Średnica 6 mm; dł. 20-30 cm</t>
  </si>
  <si>
    <t>Proteza naczyniowa wykonana z PTFE, niezbrojona, sterylna, o dwustronnej budowie ściany, co umożliwia jej nacięcie podłużne bez potrzeby zakładania szwów zabezpieczających.Średnica 6,8 mm, dł. 70-80cm</t>
  </si>
  <si>
    <t>Proteza naczyniowa wykonana z PTFE, zbrojona, z usuwalnym spiralnym zbrojeniem wykonanym z PTFE sterylna, o dwustronnej budowie ściany, co umożliwia jej nacięcie podłużne bez potrzeby zakładania szwów zabezpieczających.Średnica 6,8 mm, dł. 70-80 cm</t>
  </si>
  <si>
    <t>Proteza naczyniowa dziana, prosta , niezbrojone, uszczelniana kolagenem, jednostronnie zewnętrznie welurowana z dodatkowym odwróconym splotem, standardowa gr. ściany 0,49 mm; przepuszczalność do 5 ml/cm2/min, przeciw drobnoustrojom, impregnowane solami srebra - srebro uwalnia się najaktywniej w przeciągu pierwszych 24 godzin i utrzymuje do miesiąca czasu od momentu wszczepienia protezy; triklosan uwalnia się najaktywniej w przeciągu pierwszych 24 godz po inplantacji i utrzymuje do 6 dni od czasu wszczepienia protezy. Średnica 8mm, długość. 60-70cm.</t>
  </si>
  <si>
    <t>Proteza naczyniowa dziana, rozwidlona , niezbrojone, uszczelniana kolagenem, jednostronnie zewnętrznie welurowana z dodatkowym odwróconym splotem, standardowa gr. ściany 0,49 mm; przepuszczalność do 5 ml/cm2/min, przeciw drobnoustrojom, impregnowane solami srebra  -srebro uwalnia się najaktywniej w przebiegu pierwszych 24 godzin i utrzymuje się do miesiąca czasu od momentu wszczepienia protezy triklosan uwalnia się najaktywniej w przeciągu pierwszych 24 godzin po implantacji i utrzymuje do 6 dni od czasu wszczepienia protezy. Średnice 14/7, 16/8 długość 40cm.</t>
  </si>
  <si>
    <t>Łata naczyniowa dziana, poliestrowa, uszczelniana kolagenem, z dodatkowym odwróconym splotem, impregnowane solami srebra; przepuszczalność nie większa niż 5ml/cm/min; grubość ściany 0,41 mm (ultrathin). Z markerem przez środek łaty.Szerokość/ długość: 10 x 150, 14 x 75, 25 x 100 mm.</t>
  </si>
  <si>
    <t>Łata naczyniowa dziana, poliestrowa, uszczelniana kolagenem, z dodatkowo odwróconym splotem; przepuszczalność&lt; 5ml/cm2/min;łata o grubości 0,41mm (ultrathin). Łata w wersji taperowanej i prostej-do wyboru; z markerem przez środek łaty.Średnica 6, 8,10,12,14;dł. 75-150mm.</t>
  </si>
  <si>
    <t>filtr p/zatorowy stało-czasowy, do żyły  głównej, możliwość usunięcia filtru do 12 dni po implantacji lub implantacja na stałe,</t>
  </si>
  <si>
    <t>system do usuwania filtra - introducer i pętla</t>
  </si>
  <si>
    <t>system zamknięcia miejsca nakłucia naczynia</t>
  </si>
  <si>
    <t xml:space="preserve">system pozwalający na zamknięcie miejsca nakłucia naczynia za pomocą koszulki 5-21F oparty na systemie szwów polypropylenowych. </t>
  </si>
  <si>
    <r>
      <rPr>
        <b/>
        <sz val="10"/>
        <color rgb="FF000000"/>
        <rFont val="Arial Narrow"/>
        <family val="2"/>
        <charset val="238"/>
      </rPr>
      <t>stent rozprężany na balonie:</t>
    </r>
    <r>
      <rPr>
        <sz val="10"/>
        <color rgb="FF000000"/>
        <rFont val="Arial Narrow"/>
        <family val="2"/>
        <charset val="238"/>
      </rPr>
      <t xml:space="preserve">
stent kobaltowo-chromowy lub stalowy; kompatybilny z prowadnikiem 0,035”; dł. układu wprowadzającego 80 i 135 cm (+/- 15cm); dostępne średnice od 5,0 do 10,0 mm; dostępne różne długości stentu w zakresie 20-60 mm +/- 5mm, kompatybilne z introducerem 6F dla średnic od 6-9mm</t>
    </r>
  </si>
  <si>
    <r>
      <rPr>
        <b/>
        <sz val="10"/>
        <color rgb="FF000000"/>
        <rFont val="Arial Narrow"/>
        <family val="2"/>
        <charset val="238"/>
      </rPr>
      <t>stenty samorozprężalne</t>
    </r>
    <r>
      <rPr>
        <sz val="10"/>
        <color rgb="FF000000"/>
        <rFont val="Arial Narrow"/>
        <family val="2"/>
        <charset val="238"/>
      </rPr>
      <t xml:space="preserve">
stentysamorozprężalnenitynolowe, kompatybilne z prowadnikiem 0,035”, możliwość zastosowania introducera 6F dla wszystkich rozmiarów; długość układu wprowadzającego 90 cm i 130 cm (+/- 20cm); dostępne średnice od 5 do 10 mm; dostępne długości od 30 do 100mm +/- 10mm</t>
    </r>
  </si>
  <si>
    <r>
      <rPr>
        <b/>
        <sz val="10"/>
        <color theme="1"/>
        <rFont val="Arial Narrow"/>
        <family val="2"/>
        <charset val="238"/>
      </rPr>
      <t>stenty do tętnic goleni</t>
    </r>
    <r>
      <rPr>
        <sz val="10"/>
        <color theme="1"/>
        <rFont val="Arial Narrow"/>
        <family val="2"/>
        <charset val="238"/>
      </rPr>
      <t xml:space="preserve">
stentsamorozprężalny, platforma 0.014 lub 0.018 ”; średnice 3-6mmdługości 20-80mm +/-10mm</t>
    </r>
  </si>
  <si>
    <t>ilość szt</t>
  </si>
  <si>
    <t>8</t>
  </si>
  <si>
    <t>ZADANIE 1</t>
  </si>
  <si>
    <t>Cena netto zł</t>
  </si>
  <si>
    <t>Stawka VAT %</t>
  </si>
  <si>
    <t>Cena brutto zł</t>
  </si>
  <si>
    <t>Wartość netto zł</t>
  </si>
  <si>
    <t>Wartość brutto zł</t>
  </si>
  <si>
    <t>ZADANIE 2</t>
  </si>
  <si>
    <t>ZADANIE 3</t>
  </si>
  <si>
    <t>Cewnik diagnostyczny znakowany</t>
  </si>
  <si>
    <t>ZADANIE 4</t>
  </si>
  <si>
    <t>Cewniki angiograficzne z pokryciem hydrofilnym</t>
  </si>
  <si>
    <t>Cewniki do fibrynolizy</t>
  </si>
  <si>
    <t>ZADANIE 5</t>
  </si>
  <si>
    <t>ZADANIE 6</t>
  </si>
  <si>
    <t>ZADANIE 7</t>
  </si>
  <si>
    <t>urządzenie do zamykania miejsca nakłucia tętnicy o średnicy 5-8F, zbudowane z materiałów biowchłanialnych  - kotwica polimerowa + kolagen od strony zewnętrznej naczynia.</t>
  </si>
  <si>
    <t>ZADANIE 8</t>
  </si>
  <si>
    <t>Prowadniki</t>
  </si>
  <si>
    <t>ZADANIE 9</t>
  </si>
  <si>
    <t>Prowadniki 2</t>
  </si>
  <si>
    <t>ZADANIE 10</t>
  </si>
  <si>
    <t>Prowadniki 3</t>
  </si>
  <si>
    <t>prowadniki typu Rosen (długość prowadnika minimum 250cm)</t>
  </si>
  <si>
    <t>ZADANIE 11</t>
  </si>
  <si>
    <t>Koszulki naczyniowe zbrojone</t>
  </si>
  <si>
    <t>ZADANIE 16</t>
  </si>
  <si>
    <t>Cewnik balonowy o dużych średnicach</t>
  </si>
  <si>
    <t>ZADANIE 17</t>
  </si>
  <si>
    <t>Specjalistycznystent do tętnicy podkolanowej i udowej powierzchownej</t>
  </si>
  <si>
    <t>ZADANIE 18</t>
  </si>
  <si>
    <t>Prowadnik z filtrem do neuroprotekcji, cewniki balonowe do tętnicy szyjnej</t>
  </si>
  <si>
    <t>ZADANIE 19</t>
  </si>
  <si>
    <r>
      <t>Systemy stentów do tętnic szyjnych</t>
    </r>
    <r>
      <rPr>
        <sz val="10"/>
        <color rgb="FF000000"/>
        <rFont val="Arial Narrow"/>
        <family val="2"/>
        <charset val="238"/>
      </rPr>
      <t> </t>
    </r>
  </si>
  <si>
    <t>ZADANIE 20</t>
  </si>
  <si>
    <t>ZADANIE 21</t>
  </si>
  <si>
    <t>ZADANIE 22</t>
  </si>
  <si>
    <t>ZADANIE 23</t>
  </si>
  <si>
    <t>Stentgraft obwodowy montowany na balonie</t>
  </si>
  <si>
    <t>ZADANIE 24</t>
  </si>
  <si>
    <t>Stentgraft obwodowy PTFE nitinol</t>
  </si>
  <si>
    <t>ZADANIE 27</t>
  </si>
  <si>
    <t>ZADANIE 28</t>
  </si>
  <si>
    <t>ZADANIE 29</t>
  </si>
  <si>
    <t>Przyrząd do przycinania zastawek z żył</t>
  </si>
  <si>
    <t>ZADANIE 30</t>
  </si>
  <si>
    <t>Korek naczyniowy do embolizacji naczyń</t>
  </si>
  <si>
    <t>ZADANIE 31</t>
  </si>
  <si>
    <t>Cewniki Fogarty’ego dwuświatłowe</t>
  </si>
  <si>
    <t>ZADANIE 32</t>
  </si>
  <si>
    <t>ZADANIE 33</t>
  </si>
  <si>
    <t>Stent uwalniający lek paclitaxel</t>
  </si>
  <si>
    <t>ZADANIE 34</t>
  </si>
  <si>
    <t>Balony wysokociśnieniowe do angioplastyki przetok dializacyjnych</t>
  </si>
  <si>
    <t>ZADANIE 35</t>
  </si>
  <si>
    <t>ZADANIE 36</t>
  </si>
  <si>
    <t>ZADANIE 37</t>
  </si>
  <si>
    <t>Stentgraft niskoprofilowy</t>
  </si>
  <si>
    <t>Stentgraft nitynolowy, niskoprofilowy do aorty brzusznej, uniwersalny (wieloczęściowy) - korpus i odnogi biodrowe, system nadnerkowy:
- posiada fiksację nadnerkową za pomocą wolnego segmentu wyposażonego w haki zapewniające trwałe umiejscowienie stentgraftu w szyi tętniaka
-oferowany jest w rozmiarach części aortalnej do śr. 36 mm
- body dostarczane jest w formie załadowanej do systemu wprowadzającego o średnicy 16Fr ( średnica do 32mm) oraz 17Fr (średnica 36mm) 
- nogawki dostarczane są w formie załadowanej do systemu wprowadzającego o średnicy 12Fr ( średnica do16mm) oraz 14Fr ( średnica 20-24mm)
- introducer wyposażony w dilatator i zbrojoną koszulkę naczyniową będącą integralna częścią zestawu wyposażoną w zastawkę. 
-  dostarczany z zestawem zabiegowym do implantacji graftów wewnątrznaczyniowych</t>
  </si>
  <si>
    <t xml:space="preserve">
Stentgraft piersiowy zbudowany na bazie stentu stalowego, dający poszczególnym segmentom optymalną siłę rozprężania przy dużej wytrzymałości radialnej.
- Wymagane wymiary stentgraftu: średnica od 22 do 42 mm oraz System wprowadzający o średnicy maksymalnej 22F.
- widoczność w skopii, możliwość korekty ustawienia graftu po wstępnym rozprężeniu
- dostępny stentgraft zbudowany na bazie nitinolowegostentu o wymiarach: średnica 24 do 46mm oraz długość systemem wprowadzającym o maksymalnej średnicy 20F
- Możliwość zastosowania części taperowanych i podwójnie taperowanych oraz możliwość dostarczenia dystalnej części w postaci segmentowanego stentu stalowego bez pokrycia do zastosowania
w rozwarstwieniach aorty typu B.
- wykonawca zagwarantuje dostarczenie dowolnej ilości części do zabiegów w celu pełnego wyłączenia tętniaka         
- w zestawie cewnik balonowy niskociśnieniowy do modelowania stengraftu i koszule do wprowadzenia balony.</t>
  </si>
  <si>
    <t>ZADANIE 38</t>
  </si>
  <si>
    <r>
      <rPr>
        <b/>
        <sz val="10"/>
        <color theme="1"/>
        <rFont val="Arial Narrow"/>
        <family val="2"/>
        <charset val="238"/>
      </rPr>
      <t xml:space="preserve">moduł aortalny: </t>
    </r>
    <r>
      <rPr>
        <sz val="10"/>
        <color theme="1"/>
        <rFont val="Arial Narrow"/>
        <family val="2"/>
        <charset val="238"/>
      </rPr>
      <t xml:space="preserve">
- Stentgraft o budowie modułowej składający się z systemu do zaopatrzenia tętniaka aorty brzusznej (stentgraft podstawowy; odnogi biodrowe)  
-  zgodny z zastosowanym modułem iliac branch, do kompleksowego zaopatrzenia patologii. 
- W zestawie niezbędna ilość części potrzebna do zaopatrzenia współistniejącego tętniaka aorty brzusznej i drugiej osi biodrowej po zastosowaniu systemu ilac branch, balon niskociśnieniowy do doprężenia stentgraftów</t>
    </r>
  </si>
  <si>
    <t>ZADANIE  43</t>
  </si>
  <si>
    <t xml:space="preserve">Protezy naczyniowe </t>
  </si>
  <si>
    <t>ZADANIE  44</t>
  </si>
  <si>
    <t>Protezy naczyniowe dziane i łaty</t>
  </si>
  <si>
    <t>ZADANIE 45</t>
  </si>
  <si>
    <t>Filtry do żyły głównej</t>
  </si>
  <si>
    <t>ZADANIE 47</t>
  </si>
  <si>
    <t>ZADANIE 46</t>
  </si>
  <si>
    <t>ZADANIE 42</t>
  </si>
  <si>
    <t>ZADANIE 41</t>
  </si>
  <si>
    <t>ZADANIE 40</t>
  </si>
  <si>
    <t>ZADANIE 39</t>
  </si>
  <si>
    <t>Stentgarft podnerkowy</t>
  </si>
  <si>
    <t>Cewniki angiograficzne</t>
  </si>
  <si>
    <t>ZADANIE 12</t>
  </si>
  <si>
    <t>Pętla do usuwania ciał obcych</t>
  </si>
  <si>
    <t>ZADANIE 13</t>
  </si>
  <si>
    <t>Balony do angioplastyki</t>
  </si>
  <si>
    <t>ZADANIE 14</t>
  </si>
  <si>
    <t>Stenty</t>
  </si>
  <si>
    <t>ZADANIE 15</t>
  </si>
  <si>
    <t>ZADANIE 25</t>
  </si>
  <si>
    <t>ZADANIE 26</t>
  </si>
  <si>
    <t>ŁĄCZNIE</t>
  </si>
  <si>
    <t>KWALIFIKOWANY PODPIS WYKONAWCY</t>
  </si>
  <si>
    <t>koszulki wprowadzające interwencyjne zbrojone oplotem, 5-8F, dystalne pokrycie hydrofilne, dobrze widoczne w promieniach Rtg, z zastawką hemostatyczną i bocznym ramieniem z zaworemi kranikiem 40, 45 i 55cm +/-2cm; wariant prosty i zakrzywiony</t>
  </si>
  <si>
    <t>cewnik balonowy uniwersalny „over the wire”, pokrycie ułatwiające przeprowadzenie przez zmiany; kompatybilne z prowadnikiem 0,035"; dostępne średnice od 3 do 12 mm; dla średnic 4-7mm dostępne długości 20 - 200 mm +/-10 mm; długość układu wprowadzającego 80 i 135 cm (+/- 15cm); wymagany introduktor dla średnic do 10mm maksymalnie 6F</t>
  </si>
  <si>
    <r>
      <t>cewniki balonowe „over the wire”kompatybilne z balonem 0,018”pokrycie ułatwiające przeprowadzenie przez zmiany; kompatybilne z prowadnikiem 0,018"; dostępne długości 20 - 200mm +/- 10 mm; dostępne śr.2 – 6mm</t>
    </r>
    <r>
      <rPr>
        <sz val="10"/>
        <color theme="1"/>
        <rFont val="Arial Narrow"/>
        <family val="2"/>
        <charset val="238"/>
      </rPr>
      <t xml:space="preserve">; </t>
    </r>
    <r>
      <rPr>
        <sz val="10"/>
        <color rgb="FF000000"/>
        <rFont val="Arial Narrow"/>
        <family val="2"/>
        <charset val="238"/>
      </rPr>
      <t>długość układu dostarczającego 90 i 135cm (+/- 15cm); możliwość zastosowania introducera maksymalnie 5F</t>
    </r>
  </si>
  <si>
    <t>stentgarft z możliwością zaopatrzenia aorty brzusznej o średnicy od 15mm</t>
  </si>
  <si>
    <t>stenty samorozprężalny wykonany ze stopu stali z kobaltem; system dostawczy akceptujący prowadnik 0,035” „over the wire”; długość cewnika dostawczego 75 oraz 135cm; stent o dużej elastyczności, miękkości i możliwości dopasowania do kształtu naczynia; możliwość ponownego złożenia - całkowicie repozycjonowalny; średnice: 5-25mm +/- 2 mm, długości: 20-140mm +/- 10mm</t>
  </si>
  <si>
    <t>Stenty do naczyń nerkowych, długość stentu od 12 do 18 mm (+/- 3mm); średnice od 4,0 do 7mm(+/- 1mm), niski profil stentu; ciśnienie RBP minimum 12 Bar; kompatybilny z prowadnikiem 0,014"; wysoka siła radialna</t>
  </si>
  <si>
    <r>
      <t xml:space="preserve">Stengraft rozwidlony lub aorto-uni-iliac (dostępny katalogowo), do leczenia tętniaków aorty brzusznej o budowie modułowej
&gt; umocowanie nadnerkowe, za pomocą haczyków
&gt; wykonany z nitynolu z powłoką poliestrową – możliwe obrazownaie w NMR
&gt; dobra widoczność w RTG
&gt; oferowany w rozmiarze: średnica części aortalnej od 23+/-1mm do 36 mm, umożliwiające zaopatrzenie aorty do średnicy 32mm.
&gt;możliwość zastosowania w krótkiej szyi tętniaka (10mm), zastosowania technik kominowych (potwierdzone) lub alternatywnych rozwiązań.
 &gt;średnica odnogi i biodrowej umożliwiająca zaopatrzenie tętnicy  do 25mm lub dodatkowe komponenty umożliwiające zaopatrzenie naczynia tej średnicy
 - wykonawca zagwarantuje dostarczenie dowolnej ilości odnóg do zabiegów w celu pełnego wyłączenia tętniaka u pacjenta (także redo)
- w zestawie cewnik balonowy niskociśnieniowy do modelowania stengraftu i koszule do wprowadzenia balonu
</t>
    </r>
    <r>
      <rPr>
        <b/>
        <sz val="10"/>
        <color theme="1"/>
        <rFont val="Arial Narrow"/>
        <family val="2"/>
        <charset val="238"/>
      </rPr>
      <t>Wykonawca utworzy depozyt umożliwiający zaopatrywanie zdeponowanym w magazynie sprzętem przypadków pilnych.</t>
    </r>
    <r>
      <rPr>
        <sz val="10"/>
        <color theme="1"/>
        <rFont val="Arial Narrow"/>
        <family val="2"/>
        <charset val="238"/>
      </rPr>
      <t xml:space="preserve">
Możliwość zastąpienia i pilnego dostarczenia stentgraftu piersiowego o następujących parametrach
&gt; wykonany z nitynolu z powłoką poliestrową   
&gt; dobra widoczność w RTG
&gt; oferowany w rozmiarze do 46 mm
&gt; dostępne modele proste i zwężające się
- w zestawie cewnik balonowy niskociśnieniowy do modelowania stengraftu, prowadniki sztywne i koszule do wprowadzenia balonu</t>
    </r>
  </si>
  <si>
    <r>
      <t xml:space="preserve">moduł biodrowy:   
</t>
    </r>
    <r>
      <rPr>
        <sz val="10"/>
        <color theme="1"/>
        <rFont val="Arial Narrow"/>
        <family val="2"/>
        <charset val="238"/>
      </rPr>
      <t xml:space="preserve">- Stentgraft iliac branch;  
- Współpraca z prowadnikiem 0,035 cala;  
- Stentgraft nie powoduje przeciwwskazań do wykonania badania MRI;  
- W zestawie – niezbędna ilość części potrzebna do zaopatrzenia tętniaka tętncy bodorwej, balon niskociśnieniowy do doprężenia stentgraftów  </t>
    </r>
  </si>
  <si>
    <t>&gt; rusztowanie stentgraftu wykonanez nitinolu;
&gt; pokrycie z poliestru;
&gt; pewna i trwała fiksacjanadnerkowa przy pomocy korony
&gt; z hakami mocującymi;markery na proksymalnej i dystalnej krawędzi pokrycia głównego elementu stentgraftu umożliwiające precyzyjne pozycjonowanie;
&gt; możliwość zaopatrywaniatętniaków o kącie podnerkowym ( ≤75⁰ oraz szyi ≥10 mm;)
&gt; możliwość zaopatrzenia aorty ośrednicy od 15 do 32 mm;
&gt; odnóżki 10 – 24mm;
&gt; dostępne elementy z koroną wkonfiguracji prostej rurki o średnicy20-36mm
&gt; system dostarczania 16-20 Fr dlaczęści głównej i 14-18 Fr dla nóżek stentgraftu
&gt; hydrofilne pokrycie systemuwprowadzającego
&gt; zestaw zawiera kompletnystentgraft z wszystkimi
przedłużkami potrzebnymi dowyłączenia tętniaka oraz zestaw prowadników, koszulki wprowadzające (14-20 Fr) oraz balon modelujący</t>
  </si>
  <si>
    <t>inflator do angioplastyki wysokociśnieniowy, zakres ciśnień minimum 25 atmosfer.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</si>
</sst>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Arial Narrow"/>
      <family val="2"/>
      <charset val="238"/>
    </font>
    <font>
      <b/>
      <sz val="12"/>
      <name val="Arial Narrow"/>
      <family val="2"/>
      <charset val="238"/>
    </font>
    <font>
      <b/>
      <sz val="9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rgb="FF000000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0"/>
      <color rgb="FF000000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name val="Arial Narrow"/>
      <family val="2"/>
      <charset val="238"/>
    </font>
    <font>
      <b/>
      <u/>
      <sz val="10"/>
      <color theme="1"/>
      <name val="Arial Narrow"/>
      <family val="2"/>
      <charset val="238"/>
    </font>
    <font>
      <sz val="10"/>
      <color rgb="FF1A1A1A"/>
      <name val="Arial Narrow"/>
      <family val="2"/>
      <charset val="238"/>
    </font>
    <font>
      <b/>
      <sz val="10"/>
      <color rgb="FF1A1A1A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2">
    <xf numFmtId="0" fontId="0" fillId="0" borderId="0" xfId="0"/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4" fontId="8" fillId="0" borderId="1" xfId="1" applyFont="1" applyFill="1" applyBorder="1" applyAlignment="1">
      <alignment horizontal="center" vertical="center"/>
    </xf>
    <xf numFmtId="0" fontId="8" fillId="0" borderId="0" xfId="0" applyFont="1"/>
    <xf numFmtId="0" fontId="9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9" fontId="8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44" fontId="8" fillId="0" borderId="1" xfId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4" fontId="10" fillId="0" borderId="1" xfId="1" applyFont="1" applyFill="1" applyBorder="1" applyAlignment="1">
      <alignment horizontal="center" vertical="center" wrapText="1"/>
    </xf>
    <xf numFmtId="44" fontId="8" fillId="0" borderId="1" xfId="1" applyFont="1" applyFill="1" applyBorder="1" applyAlignment="1">
      <alignment vertical="center" wrapText="1"/>
    </xf>
    <xf numFmtId="164" fontId="8" fillId="0" borderId="1" xfId="0" applyNumberFormat="1" applyFont="1" applyBorder="1" applyAlignment="1">
      <alignment vertical="center" wrapText="1"/>
    </xf>
    <xf numFmtId="164" fontId="10" fillId="0" borderId="1" xfId="0" applyNumberFormat="1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44" fontId="9" fillId="0" borderId="1" xfId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9" fontId="8" fillId="0" borderId="1" xfId="2" applyFont="1" applyFill="1" applyBorder="1" applyAlignment="1"/>
    <xf numFmtId="9" fontId="8" fillId="0" borderId="1" xfId="2" applyFont="1" applyFill="1" applyBorder="1" applyAlignment="1">
      <alignment horizontal="center" vertical="center" wrapText="1"/>
    </xf>
    <xf numFmtId="0" fontId="8" fillId="0" borderId="1" xfId="0" applyFont="1" applyBorder="1"/>
    <xf numFmtId="44" fontId="10" fillId="0" borderId="1" xfId="1" applyFont="1" applyFill="1" applyBorder="1" applyAlignment="1"/>
    <xf numFmtId="164" fontId="10" fillId="0" borderId="1" xfId="1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/>
    </xf>
    <xf numFmtId="0" fontId="13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8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44" fontId="3" fillId="3" borderId="1" xfId="1" applyFont="1" applyFill="1" applyBorder="1" applyAlignment="1">
      <alignment horizontal="center" vertical="center" wrapText="1"/>
    </xf>
    <xf numFmtId="44" fontId="3" fillId="3" borderId="1" xfId="1" applyFont="1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49" fontId="6" fillId="3" borderId="1" xfId="1" applyNumberFormat="1" applyFont="1" applyFill="1" applyBorder="1" applyAlignment="1">
      <alignment horizontal="center" vertical="center" wrapText="1"/>
    </xf>
    <xf numFmtId="49" fontId="6" fillId="3" borderId="1" xfId="2" applyNumberFormat="1" applyFont="1" applyFill="1" applyBorder="1" applyAlignment="1">
      <alignment horizontal="center" vertical="center" wrapText="1"/>
    </xf>
    <xf numFmtId="49" fontId="3" fillId="3" borderId="1" xfId="1" applyNumberFormat="1" applyFont="1" applyFill="1" applyBorder="1" applyAlignment="1">
      <alignment horizontal="center" vertical="center" wrapText="1"/>
    </xf>
    <xf numFmtId="49" fontId="3" fillId="3" borderId="1" xfId="1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9" fontId="3" fillId="3" borderId="1" xfId="2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/>
    </xf>
    <xf numFmtId="0" fontId="8" fillId="0" borderId="1" xfId="0" applyFont="1" applyBorder="1" applyAlignment="1">
      <alignment vertical="center"/>
    </xf>
    <xf numFmtId="164" fontId="10" fillId="0" borderId="1" xfId="1" applyNumberFormat="1" applyFont="1" applyFill="1" applyBorder="1" applyAlignment="1">
      <alignment horizontal="center" vertical="center" wrapText="1"/>
    </xf>
    <xf numFmtId="164" fontId="10" fillId="0" borderId="1" xfId="1" applyNumberFormat="1" applyFont="1" applyFill="1" applyBorder="1" applyAlignme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4" fontId="8" fillId="0" borderId="0" xfId="1" applyFont="1" applyFill="1" applyBorder="1" applyAlignment="1">
      <alignment horizontal="center" vertical="center"/>
    </xf>
    <xf numFmtId="9" fontId="8" fillId="0" borderId="4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44" fontId="8" fillId="0" borderId="0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0" fillId="2" borderId="2" xfId="0" applyFont="1" applyFill="1" applyBorder="1" applyAlignment="1">
      <alignment horizontal="left" vertical="center" wrapText="1"/>
    </xf>
    <xf numFmtId="0" fontId="10" fillId="2" borderId="3" xfId="0" applyFont="1" applyFill="1" applyBorder="1" applyAlignment="1">
      <alignment horizontal="left" vertical="center" wrapText="1"/>
    </xf>
    <xf numFmtId="0" fontId="10" fillId="2" borderId="4" xfId="0" applyFont="1" applyFill="1" applyBorder="1" applyAlignment="1">
      <alignment horizontal="left" vertical="center" wrapText="1"/>
    </xf>
    <xf numFmtId="9" fontId="10" fillId="0" borderId="1" xfId="2" applyFont="1" applyFill="1" applyBorder="1" applyAlignment="1">
      <alignment horizontal="center" vertical="center" wrapText="1"/>
    </xf>
    <xf numFmtId="9" fontId="10" fillId="0" borderId="1" xfId="2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9" fontId="10" fillId="0" borderId="1" xfId="0" applyNumberFormat="1" applyFont="1" applyBorder="1" applyAlignment="1">
      <alignment horizontal="center" vertical="center" wrapText="1"/>
    </xf>
    <xf numFmtId="9" fontId="8" fillId="0" borderId="1" xfId="0" applyNumberFormat="1" applyFont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left" vertical="center" wrapText="1"/>
    </xf>
    <xf numFmtId="0" fontId="12" fillId="2" borderId="3" xfId="0" applyFont="1" applyFill="1" applyBorder="1" applyAlignment="1">
      <alignment horizontal="left" vertical="center" wrapText="1"/>
    </xf>
    <xf numFmtId="0" fontId="12" fillId="2" borderId="4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left" vertical="center"/>
    </xf>
    <xf numFmtId="0" fontId="10" fillId="2" borderId="3" xfId="0" applyFont="1" applyFill="1" applyBorder="1" applyAlignment="1">
      <alignment horizontal="left" vertical="center"/>
    </xf>
    <xf numFmtId="0" fontId="10" fillId="2" borderId="4" xfId="0" applyFont="1" applyFill="1" applyBorder="1" applyAlignment="1">
      <alignment horizontal="left" vertical="center"/>
    </xf>
    <xf numFmtId="0" fontId="14" fillId="2" borderId="2" xfId="0" applyFont="1" applyFill="1" applyBorder="1" applyAlignment="1">
      <alignment horizontal="left" vertical="center" wrapText="1"/>
    </xf>
    <xf numFmtId="0" fontId="14" fillId="2" borderId="3" xfId="0" applyFont="1" applyFill="1" applyBorder="1" applyAlignment="1">
      <alignment horizontal="left" vertical="center" wrapText="1"/>
    </xf>
    <xf numFmtId="0" fontId="14" fillId="2" borderId="4" xfId="0" applyFont="1" applyFill="1" applyBorder="1" applyAlignment="1">
      <alignment horizontal="left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8ADF0-8B81-44D8-BD04-B308C36745CA}">
  <dimension ref="A1:L205"/>
  <sheetViews>
    <sheetView tabSelected="1" view="pageLayout" topLeftCell="A25" zoomScaleNormal="100" workbookViewId="0">
      <selection activeCell="E29" sqref="E29"/>
    </sheetView>
  </sheetViews>
  <sheetFormatPr defaultRowHeight="15" x14ac:dyDescent="0.25"/>
  <cols>
    <col min="1" max="1" width="5.7109375" customWidth="1"/>
    <col min="2" max="2" width="43.42578125" style="33" customWidth="1"/>
    <col min="5" max="5" width="7.85546875" bestFit="1" customWidth="1"/>
    <col min="6" max="6" width="9.28515625" bestFit="1" customWidth="1"/>
    <col min="7" max="7" width="7" customWidth="1"/>
    <col min="8" max="8" width="7.85546875" bestFit="1" customWidth="1"/>
    <col min="9" max="9" width="8.5703125" bestFit="1" customWidth="1"/>
    <col min="10" max="11" width="9.5703125" bestFit="1" customWidth="1"/>
    <col min="12" max="12" width="7.42578125" customWidth="1"/>
  </cols>
  <sheetData>
    <row r="1" spans="1:12" ht="47.25" x14ac:dyDescent="0.25">
      <c r="A1" s="46"/>
      <c r="B1" s="35" t="s">
        <v>0</v>
      </c>
      <c r="C1" s="36" t="s">
        <v>1</v>
      </c>
      <c r="D1" s="36" t="s">
        <v>2</v>
      </c>
      <c r="E1" s="36" t="s">
        <v>3</v>
      </c>
      <c r="F1" s="47" t="s">
        <v>98</v>
      </c>
      <c r="G1" s="37" t="s">
        <v>101</v>
      </c>
      <c r="H1" s="48" t="s">
        <v>102</v>
      </c>
      <c r="I1" s="37" t="s">
        <v>103</v>
      </c>
      <c r="J1" s="37" t="s">
        <v>104</v>
      </c>
      <c r="K1" s="37" t="s">
        <v>105</v>
      </c>
      <c r="L1" s="38" t="s">
        <v>4</v>
      </c>
    </row>
    <row r="2" spans="1:12" ht="15.75" x14ac:dyDescent="0.25">
      <c r="A2" s="39">
        <v>1</v>
      </c>
      <c r="B2" s="49">
        <v>2</v>
      </c>
      <c r="C2" s="40">
        <v>3</v>
      </c>
      <c r="D2" s="40">
        <v>4</v>
      </c>
      <c r="E2" s="40">
        <v>5</v>
      </c>
      <c r="F2" s="41">
        <v>6</v>
      </c>
      <c r="G2" s="42">
        <v>7</v>
      </c>
      <c r="H2" s="43" t="s">
        <v>99</v>
      </c>
      <c r="I2" s="42">
        <v>9</v>
      </c>
      <c r="J2" s="44">
        <v>10</v>
      </c>
      <c r="K2" s="44">
        <v>11</v>
      </c>
      <c r="L2" s="45">
        <v>12</v>
      </c>
    </row>
    <row r="3" spans="1:12" s="4" customFormat="1" ht="12.75" x14ac:dyDescent="0.2">
      <c r="A3" s="34"/>
      <c r="B3" s="68" t="s">
        <v>100</v>
      </c>
      <c r="C3" s="69"/>
      <c r="D3" s="69"/>
      <c r="E3" s="69"/>
      <c r="F3" s="69"/>
      <c r="G3" s="69"/>
      <c r="H3" s="69"/>
      <c r="I3" s="69"/>
      <c r="J3" s="69"/>
      <c r="K3" s="69"/>
      <c r="L3" s="70"/>
    </row>
    <row r="4" spans="1:12" s="4" customFormat="1" ht="25.5" customHeight="1" x14ac:dyDescent="0.2">
      <c r="A4" s="34"/>
      <c r="B4" s="68" t="s">
        <v>5</v>
      </c>
      <c r="C4" s="69"/>
      <c r="D4" s="69"/>
      <c r="E4" s="69"/>
      <c r="F4" s="69"/>
      <c r="G4" s="69"/>
      <c r="H4" s="69"/>
      <c r="I4" s="69"/>
      <c r="J4" s="69"/>
      <c r="K4" s="69"/>
      <c r="L4" s="70"/>
    </row>
    <row r="5" spans="1:12" s="4" customFormat="1" ht="38.25" x14ac:dyDescent="0.2">
      <c r="A5" s="1">
        <v>1</v>
      </c>
      <c r="B5" s="28" t="s">
        <v>6</v>
      </c>
      <c r="C5" s="5"/>
      <c r="D5" s="5"/>
      <c r="E5" s="5"/>
      <c r="F5" s="6">
        <v>1500</v>
      </c>
      <c r="G5" s="7"/>
      <c r="H5" s="8">
        <v>0.08</v>
      </c>
      <c r="I5" s="7">
        <f>G5*1.08</f>
        <v>0</v>
      </c>
      <c r="J5" s="9">
        <f>F5*G5</f>
        <v>0</v>
      </c>
      <c r="K5" s="9">
        <f>(J5*H5)+J5</f>
        <v>0</v>
      </c>
      <c r="L5" s="10"/>
    </row>
    <row r="6" spans="1:12" s="4" customFormat="1" ht="63.75" x14ac:dyDescent="0.2">
      <c r="A6" s="1">
        <v>2</v>
      </c>
      <c r="B6" s="29" t="s">
        <v>7</v>
      </c>
      <c r="C6" s="11"/>
      <c r="D6" s="11"/>
      <c r="E6" s="11"/>
      <c r="F6" s="6">
        <v>150</v>
      </c>
      <c r="G6" s="10"/>
      <c r="H6" s="8">
        <v>0.08</v>
      </c>
      <c r="I6" s="7">
        <f>G6*1.08</f>
        <v>0</v>
      </c>
      <c r="J6" s="9">
        <f t="shared" ref="J6:J67" si="0">F6*G6</f>
        <v>0</v>
      </c>
      <c r="K6" s="9">
        <f t="shared" ref="K6:K7" si="1">(J6*H6)+J6</f>
        <v>0</v>
      </c>
      <c r="L6" s="3"/>
    </row>
    <row r="7" spans="1:12" s="4" customFormat="1" ht="25.5" x14ac:dyDescent="0.2">
      <c r="A7" s="1">
        <v>3</v>
      </c>
      <c r="B7" s="29" t="s">
        <v>8</v>
      </c>
      <c r="C7" s="11"/>
      <c r="D7" s="11"/>
      <c r="E7" s="11"/>
      <c r="F7" s="6">
        <v>40</v>
      </c>
      <c r="G7" s="10"/>
      <c r="H7" s="8">
        <v>0.08</v>
      </c>
      <c r="I7" s="7">
        <f t="shared" ref="I7:I68" si="2">G7*1.08</f>
        <v>0</v>
      </c>
      <c r="J7" s="9">
        <f t="shared" si="0"/>
        <v>0</v>
      </c>
      <c r="K7" s="9">
        <f t="shared" si="1"/>
        <v>0</v>
      </c>
      <c r="L7" s="3"/>
    </row>
    <row r="8" spans="1:12" s="4" customFormat="1" ht="12.75" x14ac:dyDescent="0.2">
      <c r="A8" s="1"/>
      <c r="B8" s="28"/>
      <c r="C8" s="12"/>
      <c r="D8" s="12"/>
      <c r="E8" s="12"/>
      <c r="F8" s="6"/>
      <c r="G8" s="10"/>
      <c r="H8" s="71" t="s">
        <v>9</v>
      </c>
      <c r="I8" s="71"/>
      <c r="J8" s="9">
        <f>SUM(J5:J7)</f>
        <v>0</v>
      </c>
      <c r="K8" s="9">
        <f>SUM(K5:K7)</f>
        <v>0</v>
      </c>
      <c r="L8" s="3"/>
    </row>
    <row r="9" spans="1:12" s="4" customFormat="1" ht="12.75" x14ac:dyDescent="0.2">
      <c r="A9" s="34"/>
      <c r="B9" s="63" t="s">
        <v>106</v>
      </c>
      <c r="C9" s="64"/>
      <c r="D9" s="64"/>
      <c r="E9" s="64"/>
      <c r="F9" s="64"/>
      <c r="G9" s="64"/>
      <c r="H9" s="64"/>
      <c r="I9" s="64"/>
      <c r="J9" s="64"/>
      <c r="K9" s="64"/>
      <c r="L9" s="65"/>
    </row>
    <row r="10" spans="1:12" s="4" customFormat="1" ht="20.25" customHeight="1" x14ac:dyDescent="0.2">
      <c r="A10" s="34"/>
      <c r="B10" s="63" t="s">
        <v>174</v>
      </c>
      <c r="C10" s="64"/>
      <c r="D10" s="64"/>
      <c r="E10" s="64"/>
      <c r="F10" s="64"/>
      <c r="G10" s="64"/>
      <c r="H10" s="64"/>
      <c r="I10" s="64"/>
      <c r="J10" s="64"/>
      <c r="K10" s="64"/>
      <c r="L10" s="65"/>
    </row>
    <row r="11" spans="1:12" s="4" customFormat="1" ht="180" customHeight="1" x14ac:dyDescent="0.2">
      <c r="A11" s="1">
        <v>1</v>
      </c>
      <c r="B11" s="29" t="s">
        <v>10</v>
      </c>
      <c r="C11" s="6"/>
      <c r="D11" s="6"/>
      <c r="E11" s="6"/>
      <c r="F11" s="6">
        <v>1000</v>
      </c>
      <c r="G11" s="10"/>
      <c r="H11" s="8">
        <v>0.08</v>
      </c>
      <c r="I11" s="7">
        <f t="shared" si="2"/>
        <v>0</v>
      </c>
      <c r="J11" s="9">
        <f t="shared" si="0"/>
        <v>0</v>
      </c>
      <c r="K11" s="9">
        <f>(J11*H11)+J11</f>
        <v>0</v>
      </c>
      <c r="L11" s="3"/>
    </row>
    <row r="12" spans="1:12" s="4" customFormat="1" ht="17.25" customHeight="1" x14ac:dyDescent="0.2">
      <c r="A12" s="34"/>
      <c r="B12" s="63" t="s">
        <v>107</v>
      </c>
      <c r="C12" s="64"/>
      <c r="D12" s="64"/>
      <c r="E12" s="64"/>
      <c r="F12" s="64"/>
      <c r="G12" s="64"/>
      <c r="H12" s="64"/>
      <c r="I12" s="64"/>
      <c r="J12" s="64"/>
      <c r="K12" s="64"/>
      <c r="L12" s="65"/>
    </row>
    <row r="13" spans="1:12" s="4" customFormat="1" ht="25.5" customHeight="1" x14ac:dyDescent="0.2">
      <c r="A13" s="34"/>
      <c r="B13" s="63" t="s">
        <v>108</v>
      </c>
      <c r="C13" s="64"/>
      <c r="D13" s="64"/>
      <c r="E13" s="64"/>
      <c r="F13" s="64"/>
      <c r="G13" s="64"/>
      <c r="H13" s="64"/>
      <c r="I13" s="64"/>
      <c r="J13" s="64"/>
      <c r="K13" s="64"/>
      <c r="L13" s="65"/>
    </row>
    <row r="14" spans="1:12" s="4" customFormat="1" ht="38.25" x14ac:dyDescent="0.2">
      <c r="A14" s="1">
        <v>1</v>
      </c>
      <c r="B14" s="29" t="s">
        <v>11</v>
      </c>
      <c r="C14" s="6"/>
      <c r="D14" s="6"/>
      <c r="E14" s="6"/>
      <c r="F14" s="6">
        <v>200</v>
      </c>
      <c r="G14" s="10"/>
      <c r="H14" s="8">
        <v>0.08</v>
      </c>
      <c r="I14" s="7">
        <f t="shared" si="2"/>
        <v>0</v>
      </c>
      <c r="J14" s="9">
        <f t="shared" si="0"/>
        <v>0</v>
      </c>
      <c r="K14" s="9">
        <f t="shared" ref="K14" si="3">(J14*H14)+J14</f>
        <v>0</v>
      </c>
      <c r="L14" s="3"/>
    </row>
    <row r="15" spans="1:12" s="4" customFormat="1" ht="18" customHeight="1" x14ac:dyDescent="0.2">
      <c r="A15" s="34"/>
      <c r="B15" s="63" t="s">
        <v>109</v>
      </c>
      <c r="C15" s="64"/>
      <c r="D15" s="64"/>
      <c r="E15" s="64"/>
      <c r="F15" s="64"/>
      <c r="G15" s="64"/>
      <c r="H15" s="64"/>
      <c r="I15" s="64"/>
      <c r="J15" s="64"/>
      <c r="K15" s="64"/>
      <c r="L15" s="65"/>
    </row>
    <row r="16" spans="1:12" s="4" customFormat="1" ht="25.5" customHeight="1" x14ac:dyDescent="0.2">
      <c r="A16" s="34"/>
      <c r="B16" s="63" t="s">
        <v>110</v>
      </c>
      <c r="C16" s="64"/>
      <c r="D16" s="64"/>
      <c r="E16" s="64"/>
      <c r="F16" s="64"/>
      <c r="G16" s="64"/>
      <c r="H16" s="64"/>
      <c r="I16" s="64"/>
      <c r="J16" s="64"/>
      <c r="K16" s="64"/>
      <c r="L16" s="65"/>
    </row>
    <row r="17" spans="1:12" s="4" customFormat="1" ht="51" x14ac:dyDescent="0.2">
      <c r="A17" s="1">
        <v>1</v>
      </c>
      <c r="B17" s="29" t="s">
        <v>12</v>
      </c>
      <c r="C17" s="6"/>
      <c r="D17" s="6"/>
      <c r="E17" s="6"/>
      <c r="F17" s="6">
        <v>250</v>
      </c>
      <c r="G17" s="10"/>
      <c r="H17" s="8">
        <v>0.08</v>
      </c>
      <c r="I17" s="7">
        <f t="shared" si="2"/>
        <v>0</v>
      </c>
      <c r="J17" s="9">
        <f t="shared" si="0"/>
        <v>0</v>
      </c>
      <c r="K17" s="9">
        <f t="shared" ref="K17" si="4">(J17*H17)+J17</f>
        <v>0</v>
      </c>
      <c r="L17" s="3"/>
    </row>
    <row r="18" spans="1:12" s="4" customFormat="1" ht="18" customHeight="1" x14ac:dyDescent="0.2">
      <c r="A18" s="34"/>
      <c r="B18" s="63" t="s">
        <v>112</v>
      </c>
      <c r="C18" s="64"/>
      <c r="D18" s="64"/>
      <c r="E18" s="64"/>
      <c r="F18" s="64"/>
      <c r="G18" s="64"/>
      <c r="H18" s="64"/>
      <c r="I18" s="64"/>
      <c r="J18" s="64"/>
      <c r="K18" s="64"/>
      <c r="L18" s="65"/>
    </row>
    <row r="19" spans="1:12" s="4" customFormat="1" ht="19.5" customHeight="1" x14ac:dyDescent="0.2">
      <c r="A19" s="34"/>
      <c r="B19" s="63" t="s">
        <v>111</v>
      </c>
      <c r="C19" s="64"/>
      <c r="D19" s="64"/>
      <c r="E19" s="64"/>
      <c r="F19" s="64"/>
      <c r="G19" s="64"/>
      <c r="H19" s="64"/>
      <c r="I19" s="64"/>
      <c r="J19" s="64"/>
      <c r="K19" s="64"/>
      <c r="L19" s="65"/>
    </row>
    <row r="20" spans="1:12" s="4" customFormat="1" ht="51" x14ac:dyDescent="0.2">
      <c r="A20" s="1">
        <v>1</v>
      </c>
      <c r="B20" s="28" t="s">
        <v>13</v>
      </c>
      <c r="C20" s="12"/>
      <c r="D20" s="12"/>
      <c r="E20" s="12"/>
      <c r="F20" s="6">
        <v>40</v>
      </c>
      <c r="G20" s="10"/>
      <c r="H20" s="8">
        <v>0.08</v>
      </c>
      <c r="I20" s="7">
        <f t="shared" si="2"/>
        <v>0</v>
      </c>
      <c r="J20" s="9">
        <f t="shared" si="0"/>
        <v>0</v>
      </c>
      <c r="K20" s="9">
        <f t="shared" ref="K20" si="5">(J20*H20)+J20</f>
        <v>0</v>
      </c>
      <c r="L20" s="3"/>
    </row>
    <row r="21" spans="1:12" s="4" customFormat="1" ht="17.25" customHeight="1" x14ac:dyDescent="0.2">
      <c r="A21" s="34"/>
      <c r="B21" s="68" t="s">
        <v>113</v>
      </c>
      <c r="C21" s="69"/>
      <c r="D21" s="69"/>
      <c r="E21" s="69"/>
      <c r="F21" s="69"/>
      <c r="G21" s="69"/>
      <c r="H21" s="69"/>
      <c r="I21" s="69"/>
      <c r="J21" s="69"/>
      <c r="K21" s="69"/>
      <c r="L21" s="70"/>
    </row>
    <row r="22" spans="1:12" s="4" customFormat="1" ht="25.5" customHeight="1" x14ac:dyDescent="0.2">
      <c r="A22" s="34"/>
      <c r="B22" s="63" t="s">
        <v>14</v>
      </c>
      <c r="C22" s="64"/>
      <c r="D22" s="64"/>
      <c r="E22" s="64"/>
      <c r="F22" s="64"/>
      <c r="G22" s="64"/>
      <c r="H22" s="64"/>
      <c r="I22" s="64"/>
      <c r="J22" s="64"/>
      <c r="K22" s="64"/>
      <c r="L22" s="65"/>
    </row>
    <row r="23" spans="1:12" s="4" customFormat="1" ht="63.75" x14ac:dyDescent="0.2">
      <c r="A23" s="1">
        <v>1</v>
      </c>
      <c r="B23" s="29" t="s">
        <v>15</v>
      </c>
      <c r="C23" s="6"/>
      <c r="D23" s="6"/>
      <c r="E23" s="6"/>
      <c r="F23" s="6">
        <v>30</v>
      </c>
      <c r="G23" s="10"/>
      <c r="H23" s="8">
        <v>0.08</v>
      </c>
      <c r="I23" s="7">
        <f t="shared" si="2"/>
        <v>0</v>
      </c>
      <c r="J23" s="9">
        <f t="shared" si="0"/>
        <v>0</v>
      </c>
      <c r="K23" s="9">
        <f t="shared" ref="K23" si="6">(J23*H23)+J23</f>
        <v>0</v>
      </c>
      <c r="L23" s="3"/>
    </row>
    <row r="24" spans="1:12" s="4" customFormat="1" ht="12.75" x14ac:dyDescent="0.2">
      <c r="A24" s="34"/>
      <c r="B24" s="63" t="s">
        <v>114</v>
      </c>
      <c r="C24" s="64"/>
      <c r="D24" s="64"/>
      <c r="E24" s="64"/>
      <c r="F24" s="64"/>
      <c r="G24" s="64"/>
      <c r="H24" s="64"/>
      <c r="I24" s="64"/>
      <c r="J24" s="64"/>
      <c r="K24" s="64"/>
      <c r="L24" s="65"/>
    </row>
    <row r="25" spans="1:12" s="4" customFormat="1" ht="17.25" customHeight="1" x14ac:dyDescent="0.2">
      <c r="A25" s="34"/>
      <c r="B25" s="68" t="s">
        <v>16</v>
      </c>
      <c r="C25" s="69"/>
      <c r="D25" s="69"/>
      <c r="E25" s="69"/>
      <c r="F25" s="69"/>
      <c r="G25" s="69"/>
      <c r="H25" s="69"/>
      <c r="I25" s="69"/>
      <c r="J25" s="69"/>
      <c r="K25" s="69"/>
      <c r="L25" s="70"/>
    </row>
    <row r="26" spans="1:12" s="4" customFormat="1" ht="25.5" x14ac:dyDescent="0.2">
      <c r="A26" s="1">
        <v>1</v>
      </c>
      <c r="B26" s="29" t="s">
        <v>195</v>
      </c>
      <c r="C26" s="6"/>
      <c r="D26" s="6"/>
      <c r="E26" s="6"/>
      <c r="F26" s="6">
        <v>1000</v>
      </c>
      <c r="G26" s="10"/>
      <c r="H26" s="8">
        <v>0.08</v>
      </c>
      <c r="I26" s="7">
        <f t="shared" si="2"/>
        <v>0</v>
      </c>
      <c r="J26" s="9">
        <f t="shared" si="0"/>
        <v>0</v>
      </c>
      <c r="K26" s="9">
        <f t="shared" ref="K26" si="7">(J26*H26)+J26</f>
        <v>0</v>
      </c>
      <c r="L26" s="3"/>
    </row>
    <row r="27" spans="1:12" s="4" customFormat="1" ht="16.5" customHeight="1" x14ac:dyDescent="0.2">
      <c r="A27" s="34"/>
      <c r="B27" s="63" t="s">
        <v>116</v>
      </c>
      <c r="C27" s="64"/>
      <c r="D27" s="64"/>
      <c r="E27" s="64"/>
      <c r="F27" s="64"/>
      <c r="G27" s="64"/>
      <c r="H27" s="64"/>
      <c r="I27" s="64"/>
      <c r="J27" s="64"/>
      <c r="K27" s="64"/>
      <c r="L27" s="65"/>
    </row>
    <row r="28" spans="1:12" s="4" customFormat="1" ht="17.25" customHeight="1" x14ac:dyDescent="0.2">
      <c r="A28" s="34"/>
      <c r="B28" s="63" t="s">
        <v>117</v>
      </c>
      <c r="C28" s="64"/>
      <c r="D28" s="64"/>
      <c r="E28" s="64"/>
      <c r="F28" s="64"/>
      <c r="G28" s="64"/>
      <c r="H28" s="64"/>
      <c r="I28" s="64"/>
      <c r="J28" s="64"/>
      <c r="K28" s="64"/>
      <c r="L28" s="65"/>
    </row>
    <row r="29" spans="1:12" s="4" customFormat="1" ht="38.25" x14ac:dyDescent="0.2">
      <c r="A29" s="1">
        <v>1</v>
      </c>
      <c r="B29" s="28" t="s">
        <v>17</v>
      </c>
      <c r="C29" s="12"/>
      <c r="D29" s="12"/>
      <c r="E29" s="12"/>
      <c r="F29" s="6">
        <v>200</v>
      </c>
      <c r="G29" s="10"/>
      <c r="H29" s="8">
        <v>0.08</v>
      </c>
      <c r="I29" s="7">
        <f t="shared" si="2"/>
        <v>0</v>
      </c>
      <c r="J29" s="7">
        <f t="shared" si="0"/>
        <v>0</v>
      </c>
      <c r="K29" s="9">
        <f t="shared" ref="K29:K31" si="8">(J29*H29)+J29</f>
        <v>0</v>
      </c>
      <c r="L29" s="3"/>
    </row>
    <row r="30" spans="1:12" s="4" customFormat="1" ht="38.25" x14ac:dyDescent="0.2">
      <c r="A30" s="1">
        <v>2</v>
      </c>
      <c r="B30" s="28" t="s">
        <v>18</v>
      </c>
      <c r="C30" s="12"/>
      <c r="D30" s="12"/>
      <c r="E30" s="12"/>
      <c r="F30" s="6">
        <v>30</v>
      </c>
      <c r="G30" s="10"/>
      <c r="H30" s="8">
        <v>0.08</v>
      </c>
      <c r="I30" s="7">
        <f t="shared" si="2"/>
        <v>0</v>
      </c>
      <c r="J30" s="7">
        <f t="shared" si="0"/>
        <v>0</v>
      </c>
      <c r="K30" s="9">
        <f t="shared" si="8"/>
        <v>0</v>
      </c>
      <c r="L30" s="3"/>
    </row>
    <row r="31" spans="1:12" s="4" customFormat="1" ht="38.25" x14ac:dyDescent="0.2">
      <c r="A31" s="1">
        <v>3</v>
      </c>
      <c r="B31" s="28" t="s">
        <v>19</v>
      </c>
      <c r="C31" s="12"/>
      <c r="D31" s="12"/>
      <c r="E31" s="12"/>
      <c r="F31" s="6">
        <v>50</v>
      </c>
      <c r="G31" s="10"/>
      <c r="H31" s="8">
        <v>0.08</v>
      </c>
      <c r="I31" s="7">
        <f t="shared" si="2"/>
        <v>0</v>
      </c>
      <c r="J31" s="7">
        <f t="shared" si="0"/>
        <v>0</v>
      </c>
      <c r="K31" s="9">
        <f t="shared" si="8"/>
        <v>0</v>
      </c>
      <c r="L31" s="3"/>
    </row>
    <row r="32" spans="1:12" s="4" customFormat="1" ht="12.75" x14ac:dyDescent="0.2">
      <c r="A32" s="1"/>
      <c r="B32" s="28"/>
      <c r="C32" s="12"/>
      <c r="D32" s="12"/>
      <c r="E32" s="12"/>
      <c r="F32" s="6"/>
      <c r="G32" s="10"/>
      <c r="H32" s="71" t="s">
        <v>9</v>
      </c>
      <c r="I32" s="71"/>
      <c r="J32" s="9">
        <f>SUM(J29:J31)</f>
        <v>0</v>
      </c>
      <c r="K32" s="9">
        <f>SUM(K29:K31)</f>
        <v>0</v>
      </c>
      <c r="L32" s="3"/>
    </row>
    <row r="33" spans="1:12" s="4" customFormat="1" ht="15" customHeight="1" x14ac:dyDescent="0.2">
      <c r="A33" s="34"/>
      <c r="B33" s="63" t="s">
        <v>118</v>
      </c>
      <c r="C33" s="64"/>
      <c r="D33" s="64"/>
      <c r="E33" s="64"/>
      <c r="F33" s="64"/>
      <c r="G33" s="64"/>
      <c r="H33" s="64"/>
      <c r="I33" s="64"/>
      <c r="J33" s="64"/>
      <c r="K33" s="64"/>
      <c r="L33" s="65"/>
    </row>
    <row r="34" spans="1:12" s="4" customFormat="1" ht="18" customHeight="1" x14ac:dyDescent="0.2">
      <c r="A34" s="34"/>
      <c r="B34" s="63" t="s">
        <v>119</v>
      </c>
      <c r="C34" s="64"/>
      <c r="D34" s="64"/>
      <c r="E34" s="64"/>
      <c r="F34" s="64"/>
      <c r="G34" s="64"/>
      <c r="H34" s="64"/>
      <c r="I34" s="64"/>
      <c r="J34" s="64"/>
      <c r="K34" s="64"/>
      <c r="L34" s="65"/>
    </row>
    <row r="35" spans="1:12" s="4" customFormat="1" ht="38.25" x14ac:dyDescent="0.2">
      <c r="A35" s="1">
        <v>1</v>
      </c>
      <c r="B35" s="28" t="s">
        <v>20</v>
      </c>
      <c r="C35" s="12"/>
      <c r="D35" s="12"/>
      <c r="E35" s="12"/>
      <c r="F35" s="6">
        <v>150</v>
      </c>
      <c r="G35" s="10"/>
      <c r="H35" s="8">
        <v>0.08</v>
      </c>
      <c r="I35" s="7">
        <f t="shared" si="2"/>
        <v>0</v>
      </c>
      <c r="J35" s="7">
        <f t="shared" si="0"/>
        <v>0</v>
      </c>
      <c r="K35" s="9">
        <f t="shared" ref="K35:K37" si="9">(J35*H35)+J35</f>
        <v>0</v>
      </c>
      <c r="L35" s="3"/>
    </row>
    <row r="36" spans="1:12" s="4" customFormat="1" ht="38.25" x14ac:dyDescent="0.2">
      <c r="A36" s="1">
        <v>2</v>
      </c>
      <c r="B36" s="28" t="s">
        <v>21</v>
      </c>
      <c r="C36" s="12"/>
      <c r="D36" s="12"/>
      <c r="E36" s="12"/>
      <c r="F36" s="6">
        <v>250</v>
      </c>
      <c r="G36" s="10"/>
      <c r="H36" s="8">
        <v>0.08</v>
      </c>
      <c r="I36" s="7">
        <f t="shared" si="2"/>
        <v>0</v>
      </c>
      <c r="J36" s="7">
        <f t="shared" si="0"/>
        <v>0</v>
      </c>
      <c r="K36" s="9">
        <f t="shared" si="9"/>
        <v>0</v>
      </c>
      <c r="L36" s="3"/>
    </row>
    <row r="37" spans="1:12" s="4" customFormat="1" ht="25.5" x14ac:dyDescent="0.2">
      <c r="A37" s="1">
        <v>3</v>
      </c>
      <c r="B37" s="28" t="s">
        <v>122</v>
      </c>
      <c r="C37" s="12"/>
      <c r="D37" s="12"/>
      <c r="E37" s="12"/>
      <c r="F37" s="6">
        <v>20</v>
      </c>
      <c r="G37" s="10"/>
      <c r="H37" s="8">
        <v>0.08</v>
      </c>
      <c r="I37" s="7">
        <f t="shared" si="2"/>
        <v>0</v>
      </c>
      <c r="J37" s="7">
        <f t="shared" si="0"/>
        <v>0</v>
      </c>
      <c r="K37" s="9">
        <f t="shared" si="9"/>
        <v>0</v>
      </c>
      <c r="L37" s="3"/>
    </row>
    <row r="38" spans="1:12" s="4" customFormat="1" ht="12.75" x14ac:dyDescent="0.2">
      <c r="A38" s="1"/>
      <c r="B38" s="28"/>
      <c r="C38" s="12"/>
      <c r="D38" s="12"/>
      <c r="E38" s="12"/>
      <c r="F38" s="6"/>
      <c r="G38" s="10"/>
      <c r="H38" s="71" t="s">
        <v>9</v>
      </c>
      <c r="I38" s="71"/>
      <c r="J38" s="9">
        <f>SUM(J35:J37)</f>
        <v>0</v>
      </c>
      <c r="K38" s="9">
        <f>SUM(K35:K37)</f>
        <v>0</v>
      </c>
      <c r="L38" s="3"/>
    </row>
    <row r="39" spans="1:12" s="4" customFormat="1" ht="17.25" customHeight="1" x14ac:dyDescent="0.2">
      <c r="A39" s="34"/>
      <c r="B39" s="63" t="s">
        <v>120</v>
      </c>
      <c r="C39" s="64"/>
      <c r="D39" s="64"/>
      <c r="E39" s="64"/>
      <c r="F39" s="64"/>
      <c r="G39" s="64"/>
      <c r="H39" s="64"/>
      <c r="I39" s="64"/>
      <c r="J39" s="64"/>
      <c r="K39" s="64"/>
      <c r="L39" s="65"/>
    </row>
    <row r="40" spans="1:12" s="4" customFormat="1" ht="21.75" customHeight="1" x14ac:dyDescent="0.2">
      <c r="A40" s="34"/>
      <c r="B40" s="63" t="s">
        <v>121</v>
      </c>
      <c r="C40" s="64"/>
      <c r="D40" s="64"/>
      <c r="E40" s="64"/>
      <c r="F40" s="64"/>
      <c r="G40" s="64"/>
      <c r="H40" s="64"/>
      <c r="I40" s="64"/>
      <c r="J40" s="64"/>
      <c r="K40" s="64"/>
      <c r="L40" s="65"/>
    </row>
    <row r="41" spans="1:12" s="4" customFormat="1" ht="38.25" x14ac:dyDescent="0.2">
      <c r="A41" s="1">
        <v>1</v>
      </c>
      <c r="B41" s="28" t="s">
        <v>22</v>
      </c>
      <c r="C41" s="12"/>
      <c r="D41" s="12"/>
      <c r="E41" s="12"/>
      <c r="F41" s="6">
        <v>120</v>
      </c>
      <c r="G41" s="10"/>
      <c r="H41" s="8">
        <v>0.08</v>
      </c>
      <c r="I41" s="7">
        <f t="shared" si="2"/>
        <v>0</v>
      </c>
      <c r="J41" s="7">
        <f t="shared" si="0"/>
        <v>0</v>
      </c>
      <c r="K41" s="9">
        <f t="shared" ref="K41:K43" si="10">(J41*H41)+J41</f>
        <v>0</v>
      </c>
      <c r="L41" s="3"/>
    </row>
    <row r="42" spans="1:12" s="4" customFormat="1" ht="38.25" x14ac:dyDescent="0.2">
      <c r="A42" s="1">
        <v>2</v>
      </c>
      <c r="B42" s="28" t="s">
        <v>23</v>
      </c>
      <c r="C42" s="12"/>
      <c r="D42" s="12"/>
      <c r="E42" s="12"/>
      <c r="F42" s="6">
        <v>50</v>
      </c>
      <c r="G42" s="10"/>
      <c r="H42" s="8">
        <v>0.08</v>
      </c>
      <c r="I42" s="7">
        <f t="shared" si="2"/>
        <v>0</v>
      </c>
      <c r="J42" s="7">
        <f t="shared" si="0"/>
        <v>0</v>
      </c>
      <c r="K42" s="9">
        <f t="shared" si="10"/>
        <v>0</v>
      </c>
      <c r="L42" s="3"/>
    </row>
    <row r="43" spans="1:12" s="4" customFormat="1" ht="25.5" x14ac:dyDescent="0.2">
      <c r="A43" s="1">
        <v>3</v>
      </c>
      <c r="B43" s="28" t="s">
        <v>24</v>
      </c>
      <c r="C43" s="12"/>
      <c r="D43" s="12"/>
      <c r="E43" s="12"/>
      <c r="F43" s="6">
        <v>50</v>
      </c>
      <c r="G43" s="10"/>
      <c r="H43" s="8">
        <v>0.08</v>
      </c>
      <c r="I43" s="7">
        <f t="shared" si="2"/>
        <v>0</v>
      </c>
      <c r="J43" s="7">
        <f t="shared" si="0"/>
        <v>0</v>
      </c>
      <c r="K43" s="9">
        <f t="shared" si="10"/>
        <v>0</v>
      </c>
      <c r="L43" s="3"/>
    </row>
    <row r="44" spans="1:12" s="4" customFormat="1" ht="12.75" x14ac:dyDescent="0.2">
      <c r="A44" s="1"/>
      <c r="B44" s="28"/>
      <c r="C44" s="12"/>
      <c r="D44" s="12"/>
      <c r="E44" s="12"/>
      <c r="F44" s="6"/>
      <c r="G44" s="10"/>
      <c r="H44" s="71" t="s">
        <v>9</v>
      </c>
      <c r="I44" s="71"/>
      <c r="J44" s="9">
        <f>SUM(J41:J43)</f>
        <v>0</v>
      </c>
      <c r="K44" s="9">
        <f>SUM(K41:K43)</f>
        <v>0</v>
      </c>
      <c r="L44" s="3"/>
    </row>
    <row r="45" spans="1:12" s="4" customFormat="1" ht="12.75" x14ac:dyDescent="0.2">
      <c r="A45" s="34"/>
      <c r="B45" s="68" t="s">
        <v>123</v>
      </c>
      <c r="C45" s="69"/>
      <c r="D45" s="69"/>
      <c r="E45" s="69"/>
      <c r="F45" s="69"/>
      <c r="G45" s="69"/>
      <c r="H45" s="69"/>
      <c r="I45" s="69"/>
      <c r="J45" s="69"/>
      <c r="K45" s="69"/>
      <c r="L45" s="70"/>
    </row>
    <row r="46" spans="1:12" s="4" customFormat="1" ht="21.75" customHeight="1" x14ac:dyDescent="0.2">
      <c r="A46" s="34"/>
      <c r="B46" s="68" t="s">
        <v>124</v>
      </c>
      <c r="C46" s="69"/>
      <c r="D46" s="69"/>
      <c r="E46" s="69"/>
      <c r="F46" s="69"/>
      <c r="G46" s="69"/>
      <c r="H46" s="69"/>
      <c r="I46" s="69"/>
      <c r="J46" s="69"/>
      <c r="K46" s="69"/>
      <c r="L46" s="70"/>
    </row>
    <row r="47" spans="1:12" s="4" customFormat="1" ht="63.75" x14ac:dyDescent="0.2">
      <c r="A47" s="1">
        <v>1</v>
      </c>
      <c r="B47" s="30" t="s">
        <v>25</v>
      </c>
      <c r="C47" s="12"/>
      <c r="D47" s="12"/>
      <c r="E47" s="12"/>
      <c r="F47" s="6">
        <v>60</v>
      </c>
      <c r="G47" s="10"/>
      <c r="H47" s="8">
        <v>0.08</v>
      </c>
      <c r="I47" s="7">
        <f t="shared" si="2"/>
        <v>0</v>
      </c>
      <c r="J47" s="7">
        <f t="shared" si="0"/>
        <v>0</v>
      </c>
      <c r="K47" s="9">
        <f t="shared" ref="K47:K51" si="11">(J47*H47)+J47</f>
        <v>0</v>
      </c>
      <c r="L47" s="3"/>
    </row>
    <row r="48" spans="1:12" s="4" customFormat="1" ht="63.75" x14ac:dyDescent="0.2">
      <c r="A48" s="1">
        <v>2</v>
      </c>
      <c r="B48" s="30" t="s">
        <v>186</v>
      </c>
      <c r="C48" s="12"/>
      <c r="D48" s="12"/>
      <c r="E48" s="12"/>
      <c r="F48" s="6">
        <v>50</v>
      </c>
      <c r="G48" s="10"/>
      <c r="H48" s="8">
        <v>0.08</v>
      </c>
      <c r="I48" s="7">
        <f t="shared" si="2"/>
        <v>0</v>
      </c>
      <c r="J48" s="7">
        <f t="shared" si="0"/>
        <v>0</v>
      </c>
      <c r="K48" s="9">
        <f t="shared" si="11"/>
        <v>0</v>
      </c>
      <c r="L48" s="3"/>
    </row>
    <row r="49" spans="1:12" s="4" customFormat="1" ht="76.5" x14ac:dyDescent="0.2">
      <c r="A49" s="1">
        <v>3</v>
      </c>
      <c r="B49" s="30" t="s">
        <v>26</v>
      </c>
      <c r="C49" s="12"/>
      <c r="D49" s="12"/>
      <c r="E49" s="12"/>
      <c r="F49" s="6">
        <v>150</v>
      </c>
      <c r="G49" s="10"/>
      <c r="H49" s="8">
        <v>0.08</v>
      </c>
      <c r="I49" s="7">
        <f t="shared" si="2"/>
        <v>0</v>
      </c>
      <c r="J49" s="7">
        <f t="shared" si="0"/>
        <v>0</v>
      </c>
      <c r="K49" s="9">
        <f t="shared" si="11"/>
        <v>0</v>
      </c>
      <c r="L49" s="3"/>
    </row>
    <row r="50" spans="1:12" s="4" customFormat="1" ht="25.5" x14ac:dyDescent="0.2">
      <c r="A50" s="1">
        <v>1</v>
      </c>
      <c r="B50" s="29" t="s">
        <v>27</v>
      </c>
      <c r="C50" s="12"/>
      <c r="D50" s="12"/>
      <c r="E50" s="12"/>
      <c r="F50" s="6">
        <v>50</v>
      </c>
      <c r="G50" s="10"/>
      <c r="H50" s="8">
        <v>0.08</v>
      </c>
      <c r="I50" s="7">
        <f>G50*1.08</f>
        <v>0</v>
      </c>
      <c r="J50" s="7">
        <f>F50*G50</f>
        <v>0</v>
      </c>
      <c r="K50" s="9">
        <f t="shared" si="11"/>
        <v>0</v>
      </c>
      <c r="L50" s="3"/>
    </row>
    <row r="51" spans="1:12" s="4" customFormat="1" ht="38.25" x14ac:dyDescent="0.2">
      <c r="A51" s="1">
        <v>1</v>
      </c>
      <c r="B51" s="29" t="s">
        <v>28</v>
      </c>
      <c r="C51" s="6"/>
      <c r="D51" s="6"/>
      <c r="E51" s="6"/>
      <c r="F51" s="6">
        <v>50</v>
      </c>
      <c r="G51" s="10"/>
      <c r="H51" s="8">
        <v>0.08</v>
      </c>
      <c r="I51" s="7">
        <f>G51*1.08</f>
        <v>0</v>
      </c>
      <c r="J51" s="7">
        <f>F51*G51</f>
        <v>0</v>
      </c>
      <c r="K51" s="9">
        <f t="shared" si="11"/>
        <v>0</v>
      </c>
      <c r="L51" s="3"/>
    </row>
    <row r="52" spans="1:12" s="4" customFormat="1" ht="12.75" x14ac:dyDescent="0.2">
      <c r="A52" s="1"/>
      <c r="B52" s="29"/>
      <c r="C52" s="6"/>
      <c r="D52" s="6"/>
      <c r="E52" s="6"/>
      <c r="F52" s="6"/>
      <c r="G52" s="10"/>
      <c r="H52" s="71" t="s">
        <v>9</v>
      </c>
      <c r="I52" s="71"/>
      <c r="J52" s="9">
        <f>SUM(J47:J51)</f>
        <v>0</v>
      </c>
      <c r="K52" s="9">
        <f>SUM(K47:K51)</f>
        <v>0</v>
      </c>
      <c r="L52" s="3"/>
    </row>
    <row r="53" spans="1:12" s="4" customFormat="1" ht="12.75" x14ac:dyDescent="0.2">
      <c r="A53" s="34"/>
      <c r="B53" s="68" t="s">
        <v>175</v>
      </c>
      <c r="C53" s="69"/>
      <c r="D53" s="69"/>
      <c r="E53" s="69"/>
      <c r="F53" s="69"/>
      <c r="G53" s="69"/>
      <c r="H53" s="69"/>
      <c r="I53" s="69"/>
      <c r="J53" s="69"/>
      <c r="K53" s="69"/>
      <c r="L53" s="70"/>
    </row>
    <row r="54" spans="1:12" s="4" customFormat="1" ht="12.75" x14ac:dyDescent="0.2">
      <c r="A54" s="34"/>
      <c r="B54" s="68" t="s">
        <v>176</v>
      </c>
      <c r="C54" s="69"/>
      <c r="D54" s="69"/>
      <c r="E54" s="69"/>
      <c r="F54" s="69"/>
      <c r="G54" s="69"/>
      <c r="H54" s="69"/>
      <c r="I54" s="69"/>
      <c r="J54" s="69"/>
      <c r="K54" s="69"/>
      <c r="L54" s="70"/>
    </row>
    <row r="55" spans="1:12" s="4" customFormat="1" ht="12.75" x14ac:dyDescent="0.2">
      <c r="A55" s="1">
        <v>1</v>
      </c>
      <c r="B55" s="28" t="s">
        <v>29</v>
      </c>
      <c r="C55" s="12"/>
      <c r="D55" s="12"/>
      <c r="E55" s="12"/>
      <c r="F55" s="6">
        <v>20</v>
      </c>
      <c r="G55" s="10"/>
      <c r="H55" s="8">
        <v>0.08</v>
      </c>
      <c r="I55" s="7">
        <f>G55*1.08</f>
        <v>0</v>
      </c>
      <c r="J55" s="9">
        <f>F55*G55</f>
        <v>0</v>
      </c>
      <c r="K55" s="9">
        <f t="shared" ref="K55" si="12">(J55*H55)+J55</f>
        <v>0</v>
      </c>
      <c r="L55" s="3"/>
    </row>
    <row r="56" spans="1:12" s="4" customFormat="1" ht="12.75" x14ac:dyDescent="0.2">
      <c r="A56" s="50"/>
      <c r="B56" s="68" t="s">
        <v>177</v>
      </c>
      <c r="C56" s="69"/>
      <c r="D56" s="69"/>
      <c r="E56" s="69"/>
      <c r="F56" s="69"/>
      <c r="G56" s="69"/>
      <c r="H56" s="69"/>
      <c r="I56" s="69"/>
      <c r="J56" s="69"/>
      <c r="K56" s="69"/>
      <c r="L56" s="70"/>
    </row>
    <row r="57" spans="1:12" s="4" customFormat="1" ht="12.75" x14ac:dyDescent="0.2">
      <c r="A57" s="50"/>
      <c r="B57" s="68" t="s">
        <v>178</v>
      </c>
      <c r="C57" s="69"/>
      <c r="D57" s="69"/>
      <c r="E57" s="69"/>
      <c r="F57" s="69"/>
      <c r="G57" s="69"/>
      <c r="H57" s="69"/>
      <c r="I57" s="69"/>
      <c r="J57" s="69"/>
      <c r="K57" s="69"/>
      <c r="L57" s="70"/>
    </row>
    <row r="58" spans="1:12" s="4" customFormat="1" ht="76.5" x14ac:dyDescent="0.2">
      <c r="A58" s="1">
        <v>1</v>
      </c>
      <c r="B58" s="28" t="s">
        <v>187</v>
      </c>
      <c r="C58" s="12"/>
      <c r="D58" s="12"/>
      <c r="E58" s="12"/>
      <c r="F58" s="6">
        <v>650</v>
      </c>
      <c r="G58" s="10"/>
      <c r="H58" s="8">
        <v>0.08</v>
      </c>
      <c r="I58" s="7">
        <f t="shared" si="2"/>
        <v>0</v>
      </c>
      <c r="J58" s="9">
        <f t="shared" si="0"/>
        <v>0</v>
      </c>
      <c r="K58" s="9">
        <f t="shared" ref="K58:K60" si="13">(J58*H58)+J58</f>
        <v>0</v>
      </c>
      <c r="L58" s="3"/>
    </row>
    <row r="59" spans="1:12" s="4" customFormat="1" ht="76.5" x14ac:dyDescent="0.2">
      <c r="A59" s="1">
        <v>2</v>
      </c>
      <c r="B59" s="28" t="s">
        <v>188</v>
      </c>
      <c r="C59" s="12"/>
      <c r="D59" s="12"/>
      <c r="E59" s="12"/>
      <c r="F59" s="6">
        <v>150</v>
      </c>
      <c r="G59" s="15"/>
      <c r="H59" s="8">
        <v>0.08</v>
      </c>
      <c r="I59" s="16">
        <f t="shared" si="2"/>
        <v>0</v>
      </c>
      <c r="J59" s="17">
        <f t="shared" si="0"/>
        <v>0</v>
      </c>
      <c r="K59" s="9">
        <f t="shared" si="13"/>
        <v>0</v>
      </c>
      <c r="L59" s="3"/>
    </row>
    <row r="60" spans="1:12" s="4" customFormat="1" ht="76.5" x14ac:dyDescent="0.2">
      <c r="A60" s="1">
        <v>3</v>
      </c>
      <c r="B60" s="28" t="s">
        <v>30</v>
      </c>
      <c r="C60" s="12"/>
      <c r="D60" s="12"/>
      <c r="E60" s="12"/>
      <c r="F60" s="6">
        <v>100</v>
      </c>
      <c r="G60" s="15"/>
      <c r="H60" s="8">
        <v>0.08</v>
      </c>
      <c r="I60" s="16">
        <f t="shared" si="2"/>
        <v>0</v>
      </c>
      <c r="J60" s="17">
        <f t="shared" si="0"/>
        <v>0</v>
      </c>
      <c r="K60" s="9">
        <f t="shared" si="13"/>
        <v>0</v>
      </c>
      <c r="L60" s="3"/>
    </row>
    <row r="61" spans="1:12" s="4" customFormat="1" ht="12.75" x14ac:dyDescent="0.2">
      <c r="A61" s="1"/>
      <c r="B61" s="28"/>
      <c r="C61" s="12"/>
      <c r="D61" s="12"/>
      <c r="E61" s="12"/>
      <c r="F61" s="6"/>
      <c r="G61" s="10"/>
      <c r="H61" s="71" t="s">
        <v>9</v>
      </c>
      <c r="I61" s="71"/>
      <c r="J61" s="9">
        <f>SUM(J58:J60)</f>
        <v>0</v>
      </c>
      <c r="K61" s="9">
        <f>SUM(K58:K60)</f>
        <v>0</v>
      </c>
      <c r="L61" s="3"/>
    </row>
    <row r="62" spans="1:12" s="4" customFormat="1" ht="12.75" x14ac:dyDescent="0.2">
      <c r="A62" s="34"/>
      <c r="B62" s="68" t="s">
        <v>179</v>
      </c>
      <c r="C62" s="69"/>
      <c r="D62" s="69"/>
      <c r="E62" s="69"/>
      <c r="F62" s="69"/>
      <c r="G62" s="69"/>
      <c r="H62" s="69"/>
      <c r="I62" s="69"/>
      <c r="J62" s="69"/>
      <c r="K62" s="69"/>
      <c r="L62" s="70"/>
    </row>
    <row r="63" spans="1:12" s="4" customFormat="1" ht="12.75" x14ac:dyDescent="0.2">
      <c r="A63" s="34"/>
      <c r="B63" s="68" t="s">
        <v>180</v>
      </c>
      <c r="C63" s="69"/>
      <c r="D63" s="69"/>
      <c r="E63" s="69"/>
      <c r="F63" s="69"/>
      <c r="G63" s="69"/>
      <c r="H63" s="69"/>
      <c r="I63" s="69"/>
      <c r="J63" s="69"/>
      <c r="K63" s="69"/>
      <c r="L63" s="70"/>
    </row>
    <row r="64" spans="1:12" s="4" customFormat="1" ht="76.5" x14ac:dyDescent="0.2">
      <c r="A64" s="1">
        <v>1</v>
      </c>
      <c r="B64" s="28" t="s">
        <v>95</v>
      </c>
      <c r="C64" s="12"/>
      <c r="D64" s="12"/>
      <c r="E64" s="12"/>
      <c r="F64" s="6">
        <v>200</v>
      </c>
      <c r="G64" s="10"/>
      <c r="H64" s="8">
        <v>0.08</v>
      </c>
      <c r="I64" s="7">
        <f t="shared" si="2"/>
        <v>0</v>
      </c>
      <c r="J64" s="9">
        <f t="shared" si="0"/>
        <v>0</v>
      </c>
      <c r="K64" s="9">
        <f t="shared" ref="K64:K68" si="14">(J64*H64)+J64</f>
        <v>0</v>
      </c>
      <c r="L64" s="3"/>
    </row>
    <row r="65" spans="1:12" s="4" customFormat="1" ht="89.25" x14ac:dyDescent="0.2">
      <c r="A65" s="1">
        <v>2</v>
      </c>
      <c r="B65" s="28" t="s">
        <v>96</v>
      </c>
      <c r="C65" s="12"/>
      <c r="D65" s="12"/>
      <c r="E65" s="12"/>
      <c r="F65" s="6">
        <v>250</v>
      </c>
      <c r="G65" s="10"/>
      <c r="H65" s="8">
        <v>0.08</v>
      </c>
      <c r="I65" s="7">
        <f t="shared" si="2"/>
        <v>0</v>
      </c>
      <c r="J65" s="9">
        <f t="shared" si="0"/>
        <v>0</v>
      </c>
      <c r="K65" s="9">
        <f t="shared" si="14"/>
        <v>0</v>
      </c>
      <c r="L65" s="3"/>
    </row>
    <row r="66" spans="1:12" s="4" customFormat="1" ht="76.5" x14ac:dyDescent="0.2">
      <c r="A66" s="1">
        <v>3</v>
      </c>
      <c r="B66" s="28" t="s">
        <v>31</v>
      </c>
      <c r="C66" s="12"/>
      <c r="D66" s="12"/>
      <c r="E66" s="12"/>
      <c r="F66" s="6">
        <v>100</v>
      </c>
      <c r="G66" s="10"/>
      <c r="H66" s="8">
        <v>0.08</v>
      </c>
      <c r="I66" s="7">
        <f t="shared" si="2"/>
        <v>0</v>
      </c>
      <c r="J66" s="9">
        <f t="shared" si="0"/>
        <v>0</v>
      </c>
      <c r="K66" s="9">
        <f t="shared" si="14"/>
        <v>0</v>
      </c>
      <c r="L66" s="3"/>
    </row>
    <row r="67" spans="1:12" s="4" customFormat="1" ht="63.75" x14ac:dyDescent="0.2">
      <c r="A67" s="1">
        <v>4</v>
      </c>
      <c r="B67" s="28" t="s">
        <v>32</v>
      </c>
      <c r="C67" s="12"/>
      <c r="D67" s="12"/>
      <c r="E67" s="12"/>
      <c r="F67" s="6">
        <v>40</v>
      </c>
      <c r="G67" s="10"/>
      <c r="H67" s="8">
        <v>0.08</v>
      </c>
      <c r="I67" s="7">
        <f t="shared" si="2"/>
        <v>0</v>
      </c>
      <c r="J67" s="9">
        <f t="shared" si="0"/>
        <v>0</v>
      </c>
      <c r="K67" s="9">
        <f t="shared" si="14"/>
        <v>0</v>
      </c>
      <c r="L67" s="3"/>
    </row>
    <row r="68" spans="1:12" s="4" customFormat="1" ht="38.25" x14ac:dyDescent="0.2">
      <c r="A68" s="1">
        <v>5</v>
      </c>
      <c r="B68" s="29" t="s">
        <v>97</v>
      </c>
      <c r="C68" s="12"/>
      <c r="D68" s="12"/>
      <c r="E68" s="12"/>
      <c r="F68" s="6">
        <v>15</v>
      </c>
      <c r="G68" s="10"/>
      <c r="H68" s="8">
        <v>0.08</v>
      </c>
      <c r="I68" s="7">
        <f t="shared" si="2"/>
        <v>0</v>
      </c>
      <c r="J68" s="9">
        <f t="shared" ref="J68" si="15">F68*G68</f>
        <v>0</v>
      </c>
      <c r="K68" s="9">
        <f t="shared" si="14"/>
        <v>0</v>
      </c>
      <c r="L68" s="3"/>
    </row>
    <row r="69" spans="1:12" s="4" customFormat="1" ht="12.75" x14ac:dyDescent="0.2">
      <c r="A69" s="1"/>
      <c r="B69" s="27"/>
      <c r="C69" s="2"/>
      <c r="D69" s="2"/>
      <c r="E69" s="2"/>
      <c r="F69" s="6"/>
      <c r="G69" s="10"/>
      <c r="H69" s="8"/>
      <c r="I69" s="7"/>
      <c r="J69" s="9">
        <f>SUM(J64:J68)</f>
        <v>0</v>
      </c>
      <c r="K69" s="9">
        <f>SUM(K64:K68)</f>
        <v>0</v>
      </c>
      <c r="L69" s="3"/>
    </row>
    <row r="70" spans="1:12" s="4" customFormat="1" ht="12.75" x14ac:dyDescent="0.2">
      <c r="A70" s="34"/>
      <c r="B70" s="68" t="s">
        <v>181</v>
      </c>
      <c r="C70" s="69"/>
      <c r="D70" s="69"/>
      <c r="E70" s="69"/>
      <c r="F70" s="69"/>
      <c r="G70" s="69"/>
      <c r="H70" s="69"/>
      <c r="I70" s="69"/>
      <c r="J70" s="69"/>
      <c r="K70" s="69"/>
      <c r="L70" s="70"/>
    </row>
    <row r="71" spans="1:12" s="4" customFormat="1" ht="25.5" customHeight="1" x14ac:dyDescent="0.2">
      <c r="A71" s="34"/>
      <c r="B71" s="63" t="s">
        <v>33</v>
      </c>
      <c r="C71" s="64"/>
      <c r="D71" s="64"/>
      <c r="E71" s="64"/>
      <c r="F71" s="64"/>
      <c r="G71" s="64"/>
      <c r="H71" s="64"/>
      <c r="I71" s="64"/>
      <c r="J71" s="64"/>
      <c r="K71" s="64"/>
      <c r="L71" s="65"/>
    </row>
    <row r="72" spans="1:12" s="4" customFormat="1" ht="89.25" x14ac:dyDescent="0.2">
      <c r="A72" s="1">
        <v>1</v>
      </c>
      <c r="B72" s="28" t="s">
        <v>190</v>
      </c>
      <c r="C72" s="12"/>
      <c r="D72" s="12"/>
      <c r="E72" s="12"/>
      <c r="F72" s="6">
        <v>10</v>
      </c>
      <c r="G72" s="10"/>
      <c r="H72" s="8">
        <v>0.08</v>
      </c>
      <c r="I72" s="7">
        <f t="shared" ref="I72" si="16">G72*1.08</f>
        <v>0</v>
      </c>
      <c r="J72" s="9">
        <f>F72*G72</f>
        <v>0</v>
      </c>
      <c r="K72" s="9">
        <f t="shared" ref="K72" si="17">(J72*H72)+J72</f>
        <v>0</v>
      </c>
      <c r="L72" s="3"/>
    </row>
    <row r="73" spans="1:12" s="4" customFormat="1" ht="18" customHeight="1" x14ac:dyDescent="0.2">
      <c r="A73" s="34"/>
      <c r="B73" s="63" t="s">
        <v>125</v>
      </c>
      <c r="C73" s="64"/>
      <c r="D73" s="64"/>
      <c r="E73" s="64"/>
      <c r="F73" s="64"/>
      <c r="G73" s="64"/>
      <c r="H73" s="64"/>
      <c r="I73" s="64"/>
      <c r="J73" s="64"/>
      <c r="K73" s="64"/>
      <c r="L73" s="65"/>
    </row>
    <row r="74" spans="1:12" s="4" customFormat="1" ht="21" customHeight="1" x14ac:dyDescent="0.2">
      <c r="A74" s="34"/>
      <c r="B74" s="68" t="s">
        <v>126</v>
      </c>
      <c r="C74" s="69"/>
      <c r="D74" s="69"/>
      <c r="E74" s="69"/>
      <c r="F74" s="69"/>
      <c r="G74" s="69"/>
      <c r="H74" s="69"/>
      <c r="I74" s="69"/>
      <c r="J74" s="69"/>
      <c r="K74" s="69"/>
      <c r="L74" s="70"/>
    </row>
    <row r="75" spans="1:12" s="4" customFormat="1" ht="51" x14ac:dyDescent="0.2">
      <c r="A75" s="1">
        <v>1</v>
      </c>
      <c r="B75" s="28" t="s">
        <v>34</v>
      </c>
      <c r="C75" s="6"/>
      <c r="D75" s="6"/>
      <c r="E75" s="6"/>
      <c r="F75" s="6">
        <v>10</v>
      </c>
      <c r="G75" s="10"/>
      <c r="H75" s="8">
        <v>0.08</v>
      </c>
      <c r="I75" s="7">
        <f t="shared" ref="I75:I118" si="18">G75*1.08</f>
        <v>0</v>
      </c>
      <c r="J75" s="9">
        <f t="shared" ref="J75:J118" si="19">F75*G75</f>
        <v>0</v>
      </c>
      <c r="K75" s="9">
        <f t="shared" ref="K75" si="20">(J75*H75)+J75</f>
        <v>0</v>
      </c>
      <c r="L75" s="3"/>
    </row>
    <row r="76" spans="1:12" s="4" customFormat="1" ht="18.75" customHeight="1" x14ac:dyDescent="0.2">
      <c r="A76" s="34"/>
      <c r="B76" s="68" t="s">
        <v>127</v>
      </c>
      <c r="C76" s="69"/>
      <c r="D76" s="69"/>
      <c r="E76" s="69"/>
      <c r="F76" s="69"/>
      <c r="G76" s="69"/>
      <c r="H76" s="69"/>
      <c r="I76" s="69"/>
      <c r="J76" s="69"/>
      <c r="K76" s="69"/>
      <c r="L76" s="70"/>
    </row>
    <row r="77" spans="1:12" s="4" customFormat="1" ht="27.75" customHeight="1" x14ac:dyDescent="0.2">
      <c r="A77" s="34"/>
      <c r="B77" s="63" t="s">
        <v>128</v>
      </c>
      <c r="C77" s="64"/>
      <c r="D77" s="64"/>
      <c r="E77" s="64"/>
      <c r="F77" s="64"/>
      <c r="G77" s="64"/>
      <c r="H77" s="64"/>
      <c r="I77" s="64"/>
      <c r="J77" s="64"/>
      <c r="K77" s="64"/>
      <c r="L77" s="65"/>
    </row>
    <row r="78" spans="1:12" s="4" customFormat="1" ht="63.75" x14ac:dyDescent="0.2">
      <c r="A78" s="1">
        <v>1</v>
      </c>
      <c r="B78" s="29" t="s">
        <v>35</v>
      </c>
      <c r="C78" s="6"/>
      <c r="D78" s="6"/>
      <c r="E78" s="6"/>
      <c r="F78" s="6">
        <v>150</v>
      </c>
      <c r="G78" s="10"/>
      <c r="H78" s="8">
        <v>0.08</v>
      </c>
      <c r="I78" s="7">
        <f t="shared" si="18"/>
        <v>0</v>
      </c>
      <c r="J78" s="9">
        <f t="shared" si="19"/>
        <v>0</v>
      </c>
      <c r="K78" s="9">
        <f t="shared" ref="K78" si="21">(J78*H78)+J78</f>
        <v>0</v>
      </c>
      <c r="L78" s="3"/>
    </row>
    <row r="79" spans="1:12" s="4" customFormat="1" ht="17.25" customHeight="1" x14ac:dyDescent="0.2">
      <c r="A79" s="34"/>
      <c r="B79" s="68" t="s">
        <v>129</v>
      </c>
      <c r="C79" s="69"/>
      <c r="D79" s="69"/>
      <c r="E79" s="69"/>
      <c r="F79" s="69"/>
      <c r="G79" s="69"/>
      <c r="H79" s="69"/>
      <c r="I79" s="69"/>
      <c r="J79" s="69"/>
      <c r="K79" s="69"/>
      <c r="L79" s="70"/>
    </row>
    <row r="80" spans="1:12" s="4" customFormat="1" ht="28.5" customHeight="1" x14ac:dyDescent="0.2">
      <c r="A80" s="34"/>
      <c r="B80" s="63" t="s">
        <v>130</v>
      </c>
      <c r="C80" s="64"/>
      <c r="D80" s="64"/>
      <c r="E80" s="64"/>
      <c r="F80" s="64"/>
      <c r="G80" s="64"/>
      <c r="H80" s="64"/>
      <c r="I80" s="64"/>
      <c r="J80" s="64"/>
      <c r="K80" s="64"/>
      <c r="L80" s="65"/>
    </row>
    <row r="81" spans="1:12" s="4" customFormat="1" ht="114.75" x14ac:dyDescent="0.2">
      <c r="A81" s="1">
        <v>1</v>
      </c>
      <c r="B81" s="29" t="s">
        <v>36</v>
      </c>
      <c r="C81" s="12"/>
      <c r="D81" s="12"/>
      <c r="E81" s="12"/>
      <c r="F81" s="6">
        <v>50</v>
      </c>
      <c r="G81" s="10"/>
      <c r="H81" s="8">
        <v>0.08</v>
      </c>
      <c r="I81" s="7">
        <f t="shared" si="18"/>
        <v>0</v>
      </c>
      <c r="J81" s="9">
        <f t="shared" si="19"/>
        <v>0</v>
      </c>
      <c r="K81" s="9">
        <f t="shared" ref="K81" si="22">(J81*H81)+J81</f>
        <v>0</v>
      </c>
      <c r="L81" s="3"/>
    </row>
    <row r="82" spans="1:12" s="4" customFormat="1" ht="63.75" x14ac:dyDescent="0.2">
      <c r="A82" s="1">
        <v>2</v>
      </c>
      <c r="B82" s="28" t="s">
        <v>37</v>
      </c>
      <c r="C82" s="12"/>
      <c r="D82" s="12"/>
      <c r="E82" s="12"/>
      <c r="F82" s="6">
        <v>120</v>
      </c>
      <c r="G82" s="10"/>
      <c r="H82" s="8">
        <v>0.08</v>
      </c>
      <c r="I82" s="7">
        <f t="shared" si="18"/>
        <v>0</v>
      </c>
      <c r="J82" s="9">
        <f t="shared" si="19"/>
        <v>0</v>
      </c>
      <c r="K82" s="9">
        <f t="shared" ref="K82" si="23">F82*I82</f>
        <v>0</v>
      </c>
      <c r="L82" s="3"/>
    </row>
    <row r="83" spans="1:12" s="4" customFormat="1" ht="12.75" x14ac:dyDescent="0.2">
      <c r="A83" s="1"/>
      <c r="B83" s="28"/>
      <c r="C83" s="12"/>
      <c r="D83" s="12"/>
      <c r="E83" s="12"/>
      <c r="F83" s="6"/>
      <c r="G83" s="10"/>
      <c r="H83" s="71" t="s">
        <v>9</v>
      </c>
      <c r="I83" s="71"/>
      <c r="J83" s="9">
        <f>SUM(J81:J82)</f>
        <v>0</v>
      </c>
      <c r="K83" s="9">
        <f>SUM(K81:K82)</f>
        <v>0</v>
      </c>
      <c r="L83" s="3"/>
    </row>
    <row r="84" spans="1:12" s="4" customFormat="1" ht="16.5" customHeight="1" x14ac:dyDescent="0.2">
      <c r="A84" s="34"/>
      <c r="B84" s="63" t="s">
        <v>131</v>
      </c>
      <c r="C84" s="64"/>
      <c r="D84" s="64"/>
      <c r="E84" s="64"/>
      <c r="F84" s="64"/>
      <c r="G84" s="64"/>
      <c r="H84" s="64"/>
      <c r="I84" s="64"/>
      <c r="J84" s="64"/>
      <c r="K84" s="64"/>
      <c r="L84" s="65"/>
    </row>
    <row r="85" spans="1:12" s="4" customFormat="1" ht="19.5" customHeight="1" x14ac:dyDescent="0.2">
      <c r="A85" s="34"/>
      <c r="B85" s="68" t="s">
        <v>132</v>
      </c>
      <c r="C85" s="69"/>
      <c r="D85" s="69"/>
      <c r="E85" s="69"/>
      <c r="F85" s="69"/>
      <c r="G85" s="69"/>
      <c r="H85" s="69"/>
      <c r="I85" s="69"/>
      <c r="J85" s="69"/>
      <c r="K85" s="69"/>
      <c r="L85" s="70"/>
    </row>
    <row r="86" spans="1:12" s="4" customFormat="1" ht="63.75" x14ac:dyDescent="0.2">
      <c r="A86" s="1">
        <v>1</v>
      </c>
      <c r="B86" s="28" t="s">
        <v>38</v>
      </c>
      <c r="C86" s="13"/>
      <c r="D86" s="13"/>
      <c r="E86" s="13"/>
      <c r="F86" s="13">
        <v>30</v>
      </c>
      <c r="G86" s="14"/>
      <c r="H86" s="8">
        <v>0.08</v>
      </c>
      <c r="I86" s="7">
        <f>G86*1.08</f>
        <v>0</v>
      </c>
      <c r="J86" s="9">
        <f>F86*G86</f>
        <v>0</v>
      </c>
      <c r="K86" s="9">
        <f t="shared" ref="K86:K87" si="24">(J86*H86)+J86</f>
        <v>0</v>
      </c>
      <c r="L86" s="3"/>
    </row>
    <row r="87" spans="1:12" s="4" customFormat="1" ht="51" x14ac:dyDescent="0.2">
      <c r="A87" s="1">
        <v>2</v>
      </c>
      <c r="B87" s="28" t="s">
        <v>39</v>
      </c>
      <c r="C87" s="6"/>
      <c r="D87" s="6"/>
      <c r="E87" s="6"/>
      <c r="F87" s="6">
        <v>60</v>
      </c>
      <c r="G87" s="10"/>
      <c r="H87" s="8">
        <v>0.08</v>
      </c>
      <c r="I87" s="7">
        <f>G87*1.08</f>
        <v>0</v>
      </c>
      <c r="J87" s="9">
        <f t="shared" si="19"/>
        <v>0</v>
      </c>
      <c r="K87" s="9">
        <f t="shared" si="24"/>
        <v>0</v>
      </c>
      <c r="L87" s="3"/>
    </row>
    <row r="88" spans="1:12" s="4" customFormat="1" ht="12.75" x14ac:dyDescent="0.2">
      <c r="A88" s="1"/>
      <c r="B88" s="29"/>
      <c r="C88" s="6"/>
      <c r="D88" s="6"/>
      <c r="E88" s="6"/>
      <c r="F88" s="6"/>
      <c r="G88" s="10"/>
      <c r="H88" s="8"/>
      <c r="I88" s="7"/>
      <c r="J88" s="9">
        <f>SUM(J86:J87)</f>
        <v>0</v>
      </c>
      <c r="K88" s="9">
        <f>SUM(K86:K87)</f>
        <v>0</v>
      </c>
      <c r="L88" s="3"/>
    </row>
    <row r="89" spans="1:12" s="4" customFormat="1" ht="15" customHeight="1" x14ac:dyDescent="0.2">
      <c r="A89" s="34"/>
      <c r="B89" s="68" t="s">
        <v>133</v>
      </c>
      <c r="C89" s="69"/>
      <c r="D89" s="69"/>
      <c r="E89" s="69"/>
      <c r="F89" s="69"/>
      <c r="G89" s="69"/>
      <c r="H89" s="69"/>
      <c r="I89" s="69"/>
      <c r="J89" s="69"/>
      <c r="K89" s="69"/>
      <c r="L89" s="70"/>
    </row>
    <row r="90" spans="1:12" s="4" customFormat="1" ht="20.25" customHeight="1" x14ac:dyDescent="0.2">
      <c r="A90" s="34"/>
      <c r="B90" s="63" t="s">
        <v>40</v>
      </c>
      <c r="C90" s="64"/>
      <c r="D90" s="64"/>
      <c r="E90" s="64"/>
      <c r="F90" s="64"/>
      <c r="G90" s="64"/>
      <c r="H90" s="64"/>
      <c r="I90" s="64"/>
      <c r="J90" s="64"/>
      <c r="K90" s="64"/>
      <c r="L90" s="65"/>
    </row>
    <row r="91" spans="1:12" s="4" customFormat="1" ht="76.5" x14ac:dyDescent="0.2">
      <c r="A91" s="1">
        <v>1</v>
      </c>
      <c r="B91" s="29" t="s">
        <v>41</v>
      </c>
      <c r="C91" s="12"/>
      <c r="D91" s="12"/>
      <c r="E91" s="12"/>
      <c r="F91" s="12">
        <v>50</v>
      </c>
      <c r="G91" s="19"/>
      <c r="H91" s="8">
        <v>0.08</v>
      </c>
      <c r="I91" s="7">
        <f t="shared" si="18"/>
        <v>0</v>
      </c>
      <c r="J91" s="9">
        <f t="shared" si="19"/>
        <v>0</v>
      </c>
      <c r="K91" s="9">
        <f t="shared" ref="K91:K92" si="25">(J91*H91)+J91</f>
        <v>0</v>
      </c>
      <c r="L91" s="3"/>
    </row>
    <row r="92" spans="1:12" s="4" customFormat="1" ht="51" x14ac:dyDescent="0.2">
      <c r="A92" s="1">
        <v>1</v>
      </c>
      <c r="B92" s="28" t="s">
        <v>42</v>
      </c>
      <c r="C92" s="5"/>
      <c r="D92" s="5"/>
      <c r="E92" s="5"/>
      <c r="F92" s="6">
        <v>1000</v>
      </c>
      <c r="G92" s="10"/>
      <c r="H92" s="8">
        <v>0.08</v>
      </c>
      <c r="I92" s="7">
        <f t="shared" si="18"/>
        <v>0</v>
      </c>
      <c r="J92" s="9">
        <f>F92*G92</f>
        <v>0</v>
      </c>
      <c r="K92" s="9">
        <f t="shared" si="25"/>
        <v>0</v>
      </c>
      <c r="L92" s="3"/>
    </row>
    <row r="93" spans="1:12" s="4" customFormat="1" ht="12.75" x14ac:dyDescent="0.2">
      <c r="A93" s="1"/>
      <c r="B93" s="28"/>
      <c r="C93" s="12"/>
      <c r="D93" s="12"/>
      <c r="E93" s="12"/>
      <c r="F93" s="12"/>
      <c r="G93" s="19"/>
      <c r="H93" s="71" t="s">
        <v>43</v>
      </c>
      <c r="I93" s="71"/>
      <c r="J93" s="7">
        <f>SUM(J91:J92)</f>
        <v>0</v>
      </c>
      <c r="K93" s="7">
        <f>SUM(K91:K92)</f>
        <v>0</v>
      </c>
      <c r="L93" s="3"/>
    </row>
    <row r="94" spans="1:12" s="4" customFormat="1" ht="21.75" customHeight="1" x14ac:dyDescent="0.2">
      <c r="A94" s="34"/>
      <c r="B94" s="68" t="s">
        <v>134</v>
      </c>
      <c r="C94" s="69"/>
      <c r="D94" s="69"/>
      <c r="E94" s="69"/>
      <c r="F94" s="69"/>
      <c r="G94" s="69"/>
      <c r="H94" s="69"/>
      <c r="I94" s="69"/>
      <c r="J94" s="69"/>
      <c r="K94" s="69"/>
      <c r="L94" s="70"/>
    </row>
    <row r="95" spans="1:12" s="4" customFormat="1" ht="25.5" customHeight="1" x14ac:dyDescent="0.2">
      <c r="A95" s="34"/>
      <c r="B95" s="63" t="s">
        <v>44</v>
      </c>
      <c r="C95" s="64"/>
      <c r="D95" s="64"/>
      <c r="E95" s="64"/>
      <c r="F95" s="64"/>
      <c r="G95" s="64"/>
      <c r="H95" s="64"/>
      <c r="I95" s="64"/>
      <c r="J95" s="64"/>
      <c r="K95" s="64"/>
      <c r="L95" s="65"/>
    </row>
    <row r="96" spans="1:12" s="4" customFormat="1" ht="38.25" x14ac:dyDescent="0.2">
      <c r="A96" s="1">
        <v>1</v>
      </c>
      <c r="B96" s="28" t="s">
        <v>45</v>
      </c>
      <c r="C96" s="12"/>
      <c r="D96" s="12"/>
      <c r="E96" s="12"/>
      <c r="F96" s="12">
        <v>15</v>
      </c>
      <c r="G96" s="19"/>
      <c r="H96" s="8">
        <v>0.08</v>
      </c>
      <c r="I96" s="7">
        <f t="shared" si="18"/>
        <v>0</v>
      </c>
      <c r="J96" s="9">
        <f t="shared" si="19"/>
        <v>0</v>
      </c>
      <c r="K96" s="9">
        <f t="shared" ref="K96" si="26">(J96*H96)+J96</f>
        <v>0</v>
      </c>
      <c r="L96" s="3"/>
    </row>
    <row r="97" spans="1:12" s="4" customFormat="1" ht="18" customHeight="1" x14ac:dyDescent="0.2">
      <c r="A97" s="34"/>
      <c r="B97" s="68" t="s">
        <v>135</v>
      </c>
      <c r="C97" s="69"/>
      <c r="D97" s="69"/>
      <c r="E97" s="69"/>
      <c r="F97" s="69"/>
      <c r="G97" s="69"/>
      <c r="H97" s="69"/>
      <c r="I97" s="69"/>
      <c r="J97" s="69"/>
      <c r="K97" s="69"/>
      <c r="L97" s="70"/>
    </row>
    <row r="98" spans="1:12" s="4" customFormat="1" ht="16.5" customHeight="1" x14ac:dyDescent="0.2">
      <c r="A98" s="34"/>
      <c r="B98" s="68" t="s">
        <v>46</v>
      </c>
      <c r="C98" s="69"/>
      <c r="D98" s="69"/>
      <c r="E98" s="69"/>
      <c r="F98" s="69"/>
      <c r="G98" s="69"/>
      <c r="H98" s="69"/>
      <c r="I98" s="69"/>
      <c r="J98" s="69"/>
      <c r="K98" s="69"/>
      <c r="L98" s="70"/>
    </row>
    <row r="99" spans="1:12" s="4" customFormat="1" ht="51" x14ac:dyDescent="0.2">
      <c r="A99" s="1">
        <v>1</v>
      </c>
      <c r="B99" s="28" t="s">
        <v>191</v>
      </c>
      <c r="C99" s="12"/>
      <c r="D99" s="12"/>
      <c r="E99" s="12"/>
      <c r="F99" s="6">
        <v>20</v>
      </c>
      <c r="G99" s="10"/>
      <c r="H99" s="8">
        <v>0.08</v>
      </c>
      <c r="I99" s="7">
        <f t="shared" si="18"/>
        <v>0</v>
      </c>
      <c r="J99" s="9">
        <f t="shared" si="19"/>
        <v>0</v>
      </c>
      <c r="K99" s="9">
        <f t="shared" ref="K99" si="27">(J99*H99)+J99</f>
        <v>0</v>
      </c>
      <c r="L99" s="3"/>
    </row>
    <row r="100" spans="1:12" s="4" customFormat="1" ht="17.25" customHeight="1" x14ac:dyDescent="0.2">
      <c r="A100" s="34"/>
      <c r="B100" s="68" t="s">
        <v>136</v>
      </c>
      <c r="C100" s="69"/>
      <c r="D100" s="69"/>
      <c r="E100" s="69"/>
      <c r="F100" s="69"/>
      <c r="G100" s="69"/>
      <c r="H100" s="69"/>
      <c r="I100" s="69"/>
      <c r="J100" s="69"/>
      <c r="K100" s="69"/>
      <c r="L100" s="70"/>
    </row>
    <row r="101" spans="1:12" s="4" customFormat="1" ht="25.5" customHeight="1" x14ac:dyDescent="0.2">
      <c r="A101" s="34"/>
      <c r="B101" s="63" t="s">
        <v>137</v>
      </c>
      <c r="C101" s="64"/>
      <c r="D101" s="64"/>
      <c r="E101" s="64"/>
      <c r="F101" s="64"/>
      <c r="G101" s="64"/>
      <c r="H101" s="64"/>
      <c r="I101" s="64"/>
      <c r="J101" s="64"/>
      <c r="K101" s="64"/>
      <c r="L101" s="65"/>
    </row>
    <row r="102" spans="1:12" s="4" customFormat="1" ht="89.25" x14ac:dyDescent="0.2">
      <c r="A102" s="1">
        <v>1</v>
      </c>
      <c r="B102" s="29" t="s">
        <v>47</v>
      </c>
      <c r="C102" s="6"/>
      <c r="D102" s="6"/>
      <c r="E102" s="6"/>
      <c r="F102" s="6">
        <v>30</v>
      </c>
      <c r="G102" s="10"/>
      <c r="H102" s="8">
        <v>0.08</v>
      </c>
      <c r="I102" s="7">
        <f t="shared" si="18"/>
        <v>0</v>
      </c>
      <c r="J102" s="9">
        <f t="shared" si="19"/>
        <v>0</v>
      </c>
      <c r="K102" s="9">
        <f t="shared" ref="K102:K104" si="28">(J102*H102)+J102</f>
        <v>0</v>
      </c>
      <c r="L102" s="3"/>
    </row>
    <row r="103" spans="1:12" s="4" customFormat="1" ht="63.75" x14ac:dyDescent="0.2">
      <c r="A103" s="1">
        <v>2</v>
      </c>
      <c r="B103" s="29" t="s">
        <v>48</v>
      </c>
      <c r="C103" s="6"/>
      <c r="D103" s="6"/>
      <c r="E103" s="6"/>
      <c r="F103" s="6">
        <v>10</v>
      </c>
      <c r="G103" s="10"/>
      <c r="H103" s="8">
        <v>0.08</v>
      </c>
      <c r="I103" s="7">
        <f t="shared" si="18"/>
        <v>0</v>
      </c>
      <c r="J103" s="9">
        <f t="shared" si="19"/>
        <v>0</v>
      </c>
      <c r="K103" s="9">
        <f t="shared" si="28"/>
        <v>0</v>
      </c>
      <c r="L103" s="3"/>
    </row>
    <row r="104" spans="1:12" s="4" customFormat="1" ht="63.75" x14ac:dyDescent="0.2">
      <c r="A104" s="1">
        <v>3</v>
      </c>
      <c r="B104" s="29" t="s">
        <v>49</v>
      </c>
      <c r="C104" s="6"/>
      <c r="D104" s="6"/>
      <c r="E104" s="6"/>
      <c r="F104" s="6">
        <v>5</v>
      </c>
      <c r="G104" s="10"/>
      <c r="H104" s="8">
        <v>0.08</v>
      </c>
      <c r="I104" s="7">
        <f t="shared" si="18"/>
        <v>0</v>
      </c>
      <c r="J104" s="9">
        <f t="shared" si="19"/>
        <v>0</v>
      </c>
      <c r="K104" s="9">
        <f t="shared" si="28"/>
        <v>0</v>
      </c>
      <c r="L104" s="3"/>
    </row>
    <row r="105" spans="1:12" s="4" customFormat="1" ht="12.75" x14ac:dyDescent="0.2">
      <c r="A105" s="1"/>
      <c r="B105" s="29"/>
      <c r="C105" s="6"/>
      <c r="D105" s="6"/>
      <c r="E105" s="6"/>
      <c r="F105" s="6"/>
      <c r="G105" s="10"/>
      <c r="H105" s="72" t="s">
        <v>9</v>
      </c>
      <c r="I105" s="72"/>
      <c r="J105" s="9">
        <f>SUM(J102:J104)</f>
        <v>0</v>
      </c>
      <c r="K105" s="9">
        <f>SUM(K102:K104)</f>
        <v>0</v>
      </c>
      <c r="L105" s="3"/>
    </row>
    <row r="106" spans="1:12" s="4" customFormat="1" ht="18.75" customHeight="1" x14ac:dyDescent="0.2">
      <c r="A106" s="34"/>
      <c r="B106" s="63" t="s">
        <v>138</v>
      </c>
      <c r="C106" s="64"/>
      <c r="D106" s="64"/>
      <c r="E106" s="64"/>
      <c r="F106" s="64"/>
      <c r="G106" s="64"/>
      <c r="H106" s="64"/>
      <c r="I106" s="64"/>
      <c r="J106" s="64"/>
      <c r="K106" s="64"/>
      <c r="L106" s="65"/>
    </row>
    <row r="107" spans="1:12" s="4" customFormat="1" ht="24" customHeight="1" x14ac:dyDescent="0.2">
      <c r="A107" s="34"/>
      <c r="B107" s="63" t="s">
        <v>139</v>
      </c>
      <c r="C107" s="64"/>
      <c r="D107" s="64"/>
      <c r="E107" s="64"/>
      <c r="F107" s="64"/>
      <c r="G107" s="64"/>
      <c r="H107" s="64"/>
      <c r="I107" s="64"/>
      <c r="J107" s="64"/>
      <c r="K107" s="64"/>
      <c r="L107" s="65"/>
    </row>
    <row r="108" spans="1:12" s="4" customFormat="1" ht="127.5" x14ac:dyDescent="0.2">
      <c r="A108" s="1"/>
      <c r="B108" s="29" t="s">
        <v>50</v>
      </c>
      <c r="C108" s="6"/>
      <c r="D108" s="6"/>
      <c r="E108" s="6"/>
      <c r="F108" s="6"/>
      <c r="G108" s="10"/>
      <c r="H108" s="8"/>
      <c r="I108" s="7"/>
      <c r="J108" s="9"/>
      <c r="K108" s="9"/>
      <c r="L108" s="3"/>
    </row>
    <row r="109" spans="1:12" s="4" customFormat="1" ht="12.75" x14ac:dyDescent="0.2">
      <c r="A109" s="1">
        <v>1</v>
      </c>
      <c r="B109" s="29" t="s">
        <v>51</v>
      </c>
      <c r="C109" s="6"/>
      <c r="D109" s="6"/>
      <c r="E109" s="6"/>
      <c r="F109" s="6">
        <v>30</v>
      </c>
      <c r="G109" s="10"/>
      <c r="H109" s="8">
        <v>0.08</v>
      </c>
      <c r="I109" s="7">
        <f t="shared" si="18"/>
        <v>0</v>
      </c>
      <c r="J109" s="9">
        <f t="shared" si="19"/>
        <v>0</v>
      </c>
      <c r="K109" s="9">
        <f t="shared" ref="K109:K111" si="29">(J109*H109)+J109</f>
        <v>0</v>
      </c>
      <c r="L109" s="3"/>
    </row>
    <row r="110" spans="1:12" s="4" customFormat="1" ht="12.75" x14ac:dyDescent="0.2">
      <c r="A110" s="1">
        <v>2</v>
      </c>
      <c r="B110" s="29" t="s">
        <v>52</v>
      </c>
      <c r="C110" s="6"/>
      <c r="D110" s="6"/>
      <c r="E110" s="6"/>
      <c r="F110" s="6">
        <v>15</v>
      </c>
      <c r="G110" s="10"/>
      <c r="H110" s="8">
        <v>0.08</v>
      </c>
      <c r="I110" s="7">
        <f t="shared" si="18"/>
        <v>0</v>
      </c>
      <c r="J110" s="9">
        <f t="shared" si="19"/>
        <v>0</v>
      </c>
      <c r="K110" s="9">
        <f t="shared" si="29"/>
        <v>0</v>
      </c>
      <c r="L110" s="3"/>
    </row>
    <row r="111" spans="1:12" s="4" customFormat="1" ht="12.75" x14ac:dyDescent="0.2">
      <c r="A111" s="1">
        <v>3</v>
      </c>
      <c r="B111" s="29" t="s">
        <v>53</v>
      </c>
      <c r="C111" s="6"/>
      <c r="D111" s="6"/>
      <c r="E111" s="6"/>
      <c r="F111" s="6">
        <v>10</v>
      </c>
      <c r="G111" s="10"/>
      <c r="H111" s="8">
        <v>0.08</v>
      </c>
      <c r="I111" s="7">
        <f t="shared" si="18"/>
        <v>0</v>
      </c>
      <c r="J111" s="9">
        <f t="shared" si="19"/>
        <v>0</v>
      </c>
      <c r="K111" s="9">
        <f t="shared" si="29"/>
        <v>0</v>
      </c>
      <c r="L111" s="3"/>
    </row>
    <row r="112" spans="1:12" s="4" customFormat="1" ht="12.75" x14ac:dyDescent="0.2">
      <c r="A112" s="1"/>
      <c r="B112" s="29"/>
      <c r="C112" s="6"/>
      <c r="D112" s="6"/>
      <c r="E112" s="6"/>
      <c r="F112" s="6"/>
      <c r="G112" s="10"/>
      <c r="H112" s="71" t="s">
        <v>9</v>
      </c>
      <c r="I112" s="71"/>
      <c r="J112" s="9">
        <f>SUM(J109:J111)</f>
        <v>0</v>
      </c>
      <c r="K112" s="9">
        <f>SUM(K109:K111)</f>
        <v>0</v>
      </c>
      <c r="L112" s="3"/>
    </row>
    <row r="113" spans="1:12" s="4" customFormat="1" ht="12.75" x14ac:dyDescent="0.2">
      <c r="A113" s="34"/>
      <c r="B113" s="68" t="s">
        <v>182</v>
      </c>
      <c r="C113" s="69"/>
      <c r="D113" s="69"/>
      <c r="E113" s="69"/>
      <c r="F113" s="69"/>
      <c r="G113" s="69"/>
      <c r="H113" s="69"/>
      <c r="I113" s="69"/>
      <c r="J113" s="69"/>
      <c r="K113" s="69"/>
      <c r="L113" s="70"/>
    </row>
    <row r="114" spans="1:12" s="4" customFormat="1" ht="12.75" x14ac:dyDescent="0.2">
      <c r="A114" s="34"/>
      <c r="B114" s="63" t="s">
        <v>54</v>
      </c>
      <c r="C114" s="64"/>
      <c r="D114" s="64"/>
      <c r="E114" s="64"/>
      <c r="F114" s="64"/>
      <c r="G114" s="64"/>
      <c r="H114" s="64"/>
      <c r="I114" s="64"/>
      <c r="J114" s="64"/>
      <c r="K114" s="64"/>
      <c r="L114" s="65"/>
    </row>
    <row r="115" spans="1:12" s="4" customFormat="1" ht="51" x14ac:dyDescent="0.2">
      <c r="A115" s="1">
        <v>1</v>
      </c>
      <c r="B115" s="28" t="s">
        <v>55</v>
      </c>
      <c r="C115" s="6"/>
      <c r="D115" s="6"/>
      <c r="E115" s="6"/>
      <c r="F115" s="6">
        <v>10</v>
      </c>
      <c r="G115" s="10"/>
      <c r="H115" s="8">
        <v>0.08</v>
      </c>
      <c r="I115" s="7">
        <f t="shared" si="18"/>
        <v>0</v>
      </c>
      <c r="J115" s="9">
        <f t="shared" si="19"/>
        <v>0</v>
      </c>
      <c r="K115" s="9">
        <f t="shared" ref="K115" si="30">(J115*H115)+J115</f>
        <v>0</v>
      </c>
      <c r="L115" s="3"/>
    </row>
    <row r="116" spans="1:12" s="4" customFormat="1" ht="12.75" x14ac:dyDescent="0.2">
      <c r="A116" s="34"/>
      <c r="B116" s="63" t="s">
        <v>183</v>
      </c>
      <c r="C116" s="64"/>
      <c r="D116" s="64"/>
      <c r="E116" s="64"/>
      <c r="F116" s="64"/>
      <c r="G116" s="64"/>
      <c r="H116" s="64"/>
      <c r="I116" s="64"/>
      <c r="J116" s="64"/>
      <c r="K116" s="64"/>
      <c r="L116" s="65"/>
    </row>
    <row r="117" spans="1:12" s="4" customFormat="1" ht="12.75" x14ac:dyDescent="0.2">
      <c r="A117" s="34"/>
      <c r="B117" s="63" t="s">
        <v>56</v>
      </c>
      <c r="C117" s="64"/>
      <c r="D117" s="64"/>
      <c r="E117" s="64"/>
      <c r="F117" s="64"/>
      <c r="G117" s="64"/>
      <c r="H117" s="64"/>
      <c r="I117" s="64"/>
      <c r="J117" s="64"/>
      <c r="K117" s="64"/>
      <c r="L117" s="65"/>
    </row>
    <row r="118" spans="1:12" s="4" customFormat="1" ht="38.25" x14ac:dyDescent="0.2">
      <c r="A118" s="1">
        <v>1</v>
      </c>
      <c r="B118" s="29" t="s">
        <v>57</v>
      </c>
      <c r="C118" s="6"/>
      <c r="D118" s="6"/>
      <c r="E118" s="6"/>
      <c r="F118" s="6">
        <v>60</v>
      </c>
      <c r="G118" s="10"/>
      <c r="H118" s="8">
        <v>0.08</v>
      </c>
      <c r="I118" s="7">
        <f t="shared" si="18"/>
        <v>0</v>
      </c>
      <c r="J118" s="9">
        <f t="shared" si="19"/>
        <v>0</v>
      </c>
      <c r="K118" s="9">
        <f>(J118*H118)+J118</f>
        <v>0</v>
      </c>
      <c r="L118" s="3"/>
    </row>
    <row r="119" spans="1:12" s="4" customFormat="1" ht="12.75" x14ac:dyDescent="0.2">
      <c r="A119" s="50"/>
      <c r="B119" s="68" t="s">
        <v>140</v>
      </c>
      <c r="C119" s="69"/>
      <c r="D119" s="69"/>
      <c r="E119" s="69"/>
      <c r="F119" s="69"/>
      <c r="G119" s="69"/>
      <c r="H119" s="69"/>
      <c r="I119" s="69"/>
      <c r="J119" s="69"/>
      <c r="K119" s="69"/>
      <c r="L119" s="70"/>
    </row>
    <row r="120" spans="1:12" s="4" customFormat="1" ht="15.75" customHeight="1" x14ac:dyDescent="0.2">
      <c r="A120" s="50"/>
      <c r="B120" s="68" t="s">
        <v>58</v>
      </c>
      <c r="C120" s="69"/>
      <c r="D120" s="69"/>
      <c r="E120" s="69"/>
      <c r="F120" s="69"/>
      <c r="G120" s="69"/>
      <c r="H120" s="69"/>
      <c r="I120" s="69"/>
      <c r="J120" s="69"/>
      <c r="K120" s="69"/>
      <c r="L120" s="70"/>
    </row>
    <row r="121" spans="1:12" s="4" customFormat="1" ht="76.5" x14ac:dyDescent="0.2">
      <c r="A121" s="1">
        <v>1</v>
      </c>
      <c r="B121" s="29" t="s">
        <v>59</v>
      </c>
      <c r="C121" s="6"/>
      <c r="D121" s="6"/>
      <c r="E121" s="6"/>
      <c r="F121" s="6">
        <v>25</v>
      </c>
      <c r="G121" s="10"/>
      <c r="H121" s="8">
        <v>0.08</v>
      </c>
      <c r="I121" s="7">
        <f t="shared" ref="I121:I156" si="31">G121*1.08</f>
        <v>0</v>
      </c>
      <c r="J121" s="9">
        <f t="shared" ref="J121:J156" si="32">F121*G121</f>
        <v>0</v>
      </c>
      <c r="K121" s="9">
        <f>(J121*H121)+J121</f>
        <v>0</v>
      </c>
      <c r="L121" s="3"/>
    </row>
    <row r="122" spans="1:12" s="4" customFormat="1" ht="16.5" customHeight="1" x14ac:dyDescent="0.2">
      <c r="A122" s="34"/>
      <c r="B122" s="63" t="s">
        <v>141</v>
      </c>
      <c r="C122" s="64"/>
      <c r="D122" s="64"/>
      <c r="E122" s="64"/>
      <c r="F122" s="64"/>
      <c r="G122" s="64"/>
      <c r="H122" s="64"/>
      <c r="I122" s="64"/>
      <c r="J122" s="64"/>
      <c r="K122" s="64"/>
      <c r="L122" s="65"/>
    </row>
    <row r="123" spans="1:12" s="4" customFormat="1" ht="18" customHeight="1" x14ac:dyDescent="0.2">
      <c r="A123" s="34"/>
      <c r="B123" s="63" t="s">
        <v>60</v>
      </c>
      <c r="C123" s="64"/>
      <c r="D123" s="64"/>
      <c r="E123" s="64"/>
      <c r="F123" s="64"/>
      <c r="G123" s="64"/>
      <c r="H123" s="64"/>
      <c r="I123" s="64"/>
      <c r="J123" s="64"/>
      <c r="K123" s="64"/>
      <c r="L123" s="65"/>
    </row>
    <row r="124" spans="1:12" s="4" customFormat="1" ht="102" x14ac:dyDescent="0.2">
      <c r="A124" s="1">
        <v>1</v>
      </c>
      <c r="B124" s="29" t="s">
        <v>61</v>
      </c>
      <c r="C124" s="6"/>
      <c r="D124" s="6"/>
      <c r="E124" s="6"/>
      <c r="F124" s="6">
        <v>40</v>
      </c>
      <c r="G124" s="10"/>
      <c r="H124" s="8">
        <v>0.08</v>
      </c>
      <c r="I124" s="7">
        <f t="shared" si="31"/>
        <v>0</v>
      </c>
      <c r="J124" s="9">
        <f t="shared" si="32"/>
        <v>0</v>
      </c>
      <c r="K124" s="9">
        <f>(J124*H124)+J124</f>
        <v>0</v>
      </c>
      <c r="L124" s="3"/>
    </row>
    <row r="125" spans="1:12" s="4" customFormat="1" ht="22.5" customHeight="1" x14ac:dyDescent="0.2">
      <c r="A125" s="34"/>
      <c r="B125" s="63" t="s">
        <v>142</v>
      </c>
      <c r="C125" s="64"/>
      <c r="D125" s="64"/>
      <c r="E125" s="64"/>
      <c r="F125" s="64"/>
      <c r="G125" s="64"/>
      <c r="H125" s="64"/>
      <c r="I125" s="64"/>
      <c r="J125" s="64"/>
      <c r="K125" s="64"/>
      <c r="L125" s="65"/>
    </row>
    <row r="126" spans="1:12" s="4" customFormat="1" ht="25.5" customHeight="1" x14ac:dyDescent="0.2">
      <c r="A126" s="34"/>
      <c r="B126" s="63" t="s">
        <v>143</v>
      </c>
      <c r="C126" s="64"/>
      <c r="D126" s="64"/>
      <c r="E126" s="64"/>
      <c r="F126" s="64"/>
      <c r="G126" s="64"/>
      <c r="H126" s="64"/>
      <c r="I126" s="64"/>
      <c r="J126" s="64"/>
      <c r="K126" s="64"/>
      <c r="L126" s="65"/>
    </row>
    <row r="127" spans="1:12" s="4" customFormat="1" ht="25.5" x14ac:dyDescent="0.2">
      <c r="A127" s="1">
        <v>1</v>
      </c>
      <c r="B127" s="29" t="s">
        <v>62</v>
      </c>
      <c r="C127" s="6"/>
      <c r="D127" s="6"/>
      <c r="E127" s="6"/>
      <c r="F127" s="6">
        <v>70</v>
      </c>
      <c r="G127" s="10"/>
      <c r="H127" s="8">
        <v>0.08</v>
      </c>
      <c r="I127" s="7">
        <f t="shared" si="31"/>
        <v>0</v>
      </c>
      <c r="J127" s="9">
        <f t="shared" si="32"/>
        <v>0</v>
      </c>
      <c r="K127" s="9">
        <f>(J127*H127)+J127</f>
        <v>0</v>
      </c>
      <c r="L127" s="3"/>
    </row>
    <row r="128" spans="1:12" s="4" customFormat="1" ht="18" customHeight="1" x14ac:dyDescent="0.2">
      <c r="A128" s="34"/>
      <c r="B128" s="63" t="s">
        <v>144</v>
      </c>
      <c r="C128" s="64"/>
      <c r="D128" s="64"/>
      <c r="E128" s="64"/>
      <c r="F128" s="64"/>
      <c r="G128" s="64"/>
      <c r="H128" s="64"/>
      <c r="I128" s="64"/>
      <c r="J128" s="64"/>
      <c r="K128" s="64"/>
      <c r="L128" s="65"/>
    </row>
    <row r="129" spans="1:12" s="4" customFormat="1" ht="25.5" customHeight="1" x14ac:dyDescent="0.2">
      <c r="A129" s="34"/>
      <c r="B129" s="63" t="s">
        <v>145</v>
      </c>
      <c r="C129" s="64"/>
      <c r="D129" s="64"/>
      <c r="E129" s="64"/>
      <c r="F129" s="64"/>
      <c r="G129" s="64"/>
      <c r="H129" s="64"/>
      <c r="I129" s="64"/>
      <c r="J129" s="64"/>
      <c r="K129" s="64"/>
      <c r="L129" s="65"/>
    </row>
    <row r="130" spans="1:12" s="4" customFormat="1" ht="25.5" x14ac:dyDescent="0.2">
      <c r="A130" s="1">
        <v>1</v>
      </c>
      <c r="B130" s="29" t="s">
        <v>63</v>
      </c>
      <c r="C130" s="6"/>
      <c r="D130" s="6"/>
      <c r="E130" s="6"/>
      <c r="F130" s="6">
        <v>30</v>
      </c>
      <c r="G130" s="10"/>
      <c r="H130" s="8">
        <v>0.08</v>
      </c>
      <c r="I130" s="7">
        <f t="shared" si="31"/>
        <v>0</v>
      </c>
      <c r="J130" s="9">
        <f t="shared" si="32"/>
        <v>0</v>
      </c>
      <c r="K130" s="9">
        <f>(J130*H130)+J130</f>
        <v>0</v>
      </c>
      <c r="L130" s="3"/>
    </row>
    <row r="131" spans="1:12" s="4" customFormat="1" ht="17.25" customHeight="1" x14ac:dyDescent="0.2">
      <c r="A131" s="34"/>
      <c r="B131" s="63" t="s">
        <v>146</v>
      </c>
      <c r="C131" s="64"/>
      <c r="D131" s="64"/>
      <c r="E131" s="64"/>
      <c r="F131" s="64"/>
      <c r="G131" s="64"/>
      <c r="H131" s="64"/>
      <c r="I131" s="64"/>
      <c r="J131" s="64"/>
      <c r="K131" s="64"/>
      <c r="L131" s="65"/>
    </row>
    <row r="132" spans="1:12" s="4" customFormat="1" ht="18" customHeight="1" x14ac:dyDescent="0.2">
      <c r="A132" s="34"/>
      <c r="B132" s="63" t="s">
        <v>147</v>
      </c>
      <c r="C132" s="64"/>
      <c r="D132" s="64"/>
      <c r="E132" s="64"/>
      <c r="F132" s="64"/>
      <c r="G132" s="64"/>
      <c r="H132" s="64"/>
      <c r="I132" s="64"/>
      <c r="J132" s="64"/>
      <c r="K132" s="64"/>
      <c r="L132" s="65"/>
    </row>
    <row r="133" spans="1:12" s="4" customFormat="1" ht="38.25" x14ac:dyDescent="0.2">
      <c r="A133" s="1">
        <v>1</v>
      </c>
      <c r="B133" s="29" t="s">
        <v>64</v>
      </c>
      <c r="C133" s="6"/>
      <c r="D133" s="6"/>
      <c r="E133" s="6"/>
      <c r="F133" s="6">
        <v>40</v>
      </c>
      <c r="G133" s="10"/>
      <c r="H133" s="8">
        <v>0.08</v>
      </c>
      <c r="I133" s="7">
        <f t="shared" si="31"/>
        <v>0</v>
      </c>
      <c r="J133" s="9">
        <f t="shared" si="32"/>
        <v>0</v>
      </c>
      <c r="K133" s="9">
        <f>(J133*H133)+J133</f>
        <v>0</v>
      </c>
      <c r="L133" s="3"/>
    </row>
    <row r="134" spans="1:12" s="4" customFormat="1" ht="20.25" customHeight="1" x14ac:dyDescent="0.2">
      <c r="A134" s="34"/>
      <c r="B134" s="73" t="s">
        <v>148</v>
      </c>
      <c r="C134" s="74"/>
      <c r="D134" s="74"/>
      <c r="E134" s="74"/>
      <c r="F134" s="74"/>
      <c r="G134" s="74"/>
      <c r="H134" s="74"/>
      <c r="I134" s="74"/>
      <c r="J134" s="74"/>
      <c r="K134" s="74"/>
      <c r="L134" s="75"/>
    </row>
    <row r="135" spans="1:12" s="4" customFormat="1" ht="25.5" customHeight="1" x14ac:dyDescent="0.2">
      <c r="A135" s="34"/>
      <c r="B135" s="63" t="s">
        <v>65</v>
      </c>
      <c r="C135" s="64"/>
      <c r="D135" s="64"/>
      <c r="E135" s="64"/>
      <c r="F135" s="64"/>
      <c r="G135" s="64"/>
      <c r="H135" s="64"/>
      <c r="I135" s="64"/>
      <c r="J135" s="64"/>
      <c r="K135" s="64"/>
      <c r="L135" s="65"/>
    </row>
    <row r="136" spans="1:12" s="4" customFormat="1" ht="63.75" x14ac:dyDescent="0.2">
      <c r="A136" s="1">
        <v>1</v>
      </c>
      <c r="B136" s="29" t="s">
        <v>66</v>
      </c>
      <c r="C136" s="6"/>
      <c r="D136" s="6"/>
      <c r="E136" s="6"/>
      <c r="F136" s="6">
        <v>5</v>
      </c>
      <c r="G136" s="10"/>
      <c r="H136" s="8">
        <v>0.08</v>
      </c>
      <c r="I136" s="7">
        <f t="shared" ref="I136:I137" si="33">G136*1.08</f>
        <v>0</v>
      </c>
      <c r="J136" s="9">
        <f t="shared" ref="J136:J137" si="34">F136*G136</f>
        <v>0</v>
      </c>
      <c r="K136" s="9">
        <f>(J136*H136)+J136</f>
        <v>0</v>
      </c>
      <c r="L136" s="3"/>
    </row>
    <row r="137" spans="1:12" s="4" customFormat="1" ht="38.25" x14ac:dyDescent="0.2">
      <c r="A137" s="1">
        <v>2</v>
      </c>
      <c r="B137" s="29" t="s">
        <v>67</v>
      </c>
      <c r="C137" s="6"/>
      <c r="D137" s="6"/>
      <c r="E137" s="6"/>
      <c r="F137" s="6">
        <v>7</v>
      </c>
      <c r="G137" s="10"/>
      <c r="H137" s="8">
        <v>0.08</v>
      </c>
      <c r="I137" s="7">
        <f t="shared" si="33"/>
        <v>0</v>
      </c>
      <c r="J137" s="9">
        <f t="shared" si="34"/>
        <v>0</v>
      </c>
      <c r="K137" s="9">
        <f t="shared" ref="K137" si="35">F137*I137</f>
        <v>0</v>
      </c>
      <c r="L137" s="3"/>
    </row>
    <row r="138" spans="1:12" s="4" customFormat="1" ht="12.75" x14ac:dyDescent="0.2">
      <c r="A138" s="1"/>
      <c r="B138" s="29"/>
      <c r="C138" s="6"/>
      <c r="D138" s="6"/>
      <c r="E138" s="6"/>
      <c r="F138" s="6"/>
      <c r="G138" s="10"/>
      <c r="H138" s="8"/>
      <c r="I138" s="7"/>
      <c r="J138" s="9">
        <f>SUM(J136:J137)</f>
        <v>0</v>
      </c>
      <c r="K138" s="9">
        <f>SUM(K136:K137)</f>
        <v>0</v>
      </c>
      <c r="L138" s="3"/>
    </row>
    <row r="139" spans="1:12" s="4" customFormat="1" ht="12.75" x14ac:dyDescent="0.2">
      <c r="A139" s="50"/>
      <c r="B139" s="63" t="s">
        <v>149</v>
      </c>
      <c r="C139" s="64"/>
      <c r="D139" s="64"/>
      <c r="E139" s="64"/>
      <c r="F139" s="64"/>
      <c r="G139" s="64"/>
      <c r="H139" s="64"/>
      <c r="I139" s="64"/>
      <c r="J139" s="64"/>
      <c r="K139" s="64"/>
      <c r="L139" s="65"/>
    </row>
    <row r="140" spans="1:12" s="4" customFormat="1" ht="12.75" x14ac:dyDescent="0.2">
      <c r="A140" s="50"/>
      <c r="B140" s="63" t="s">
        <v>150</v>
      </c>
      <c r="C140" s="64"/>
      <c r="D140" s="64"/>
      <c r="E140" s="64"/>
      <c r="F140" s="64"/>
      <c r="G140" s="64"/>
      <c r="H140" s="64"/>
      <c r="I140" s="64"/>
      <c r="J140" s="64"/>
      <c r="K140" s="64"/>
      <c r="L140" s="65"/>
    </row>
    <row r="141" spans="1:12" s="4" customFormat="1" ht="63.75" x14ac:dyDescent="0.2">
      <c r="A141" s="1">
        <v>1</v>
      </c>
      <c r="B141" s="29" t="s">
        <v>68</v>
      </c>
      <c r="C141" s="6"/>
      <c r="D141" s="6"/>
      <c r="E141" s="6"/>
      <c r="F141" s="6">
        <v>15</v>
      </c>
      <c r="G141" s="10"/>
      <c r="H141" s="8">
        <v>0.08</v>
      </c>
      <c r="I141" s="7">
        <f t="shared" si="31"/>
        <v>0</v>
      </c>
      <c r="J141" s="9">
        <f t="shared" si="32"/>
        <v>0</v>
      </c>
      <c r="K141" s="9">
        <f>(J141*H141)+J141</f>
        <v>0</v>
      </c>
      <c r="L141" s="3"/>
    </row>
    <row r="142" spans="1:12" s="4" customFormat="1" ht="15.75" customHeight="1" x14ac:dyDescent="0.2">
      <c r="A142" s="50"/>
      <c r="B142" s="63" t="s">
        <v>151</v>
      </c>
      <c r="C142" s="64"/>
      <c r="D142" s="64"/>
      <c r="E142" s="64"/>
      <c r="F142" s="64"/>
      <c r="G142" s="64"/>
      <c r="H142" s="64"/>
      <c r="I142" s="64"/>
      <c r="J142" s="64"/>
      <c r="K142" s="64"/>
      <c r="L142" s="65"/>
    </row>
    <row r="143" spans="1:12" s="4" customFormat="1" ht="25.5" customHeight="1" x14ac:dyDescent="0.2">
      <c r="A143" s="50"/>
      <c r="B143" s="63" t="s">
        <v>152</v>
      </c>
      <c r="C143" s="64"/>
      <c r="D143" s="64"/>
      <c r="E143" s="64"/>
      <c r="F143" s="64"/>
      <c r="G143" s="64"/>
      <c r="H143" s="64"/>
      <c r="I143" s="64"/>
      <c r="J143" s="64"/>
      <c r="K143" s="64"/>
      <c r="L143" s="65"/>
    </row>
    <row r="144" spans="1:12" s="4" customFormat="1" ht="25.5" x14ac:dyDescent="0.2">
      <c r="A144" s="1">
        <v>1</v>
      </c>
      <c r="B144" s="29" t="s">
        <v>69</v>
      </c>
      <c r="C144" s="6"/>
      <c r="D144" s="6"/>
      <c r="E144" s="6"/>
      <c r="F144" s="6">
        <v>30</v>
      </c>
      <c r="G144" s="10"/>
      <c r="H144" s="8">
        <v>0.08</v>
      </c>
      <c r="I144" s="7">
        <f t="shared" si="31"/>
        <v>0</v>
      </c>
      <c r="J144" s="9">
        <f t="shared" si="32"/>
        <v>0</v>
      </c>
      <c r="K144" s="9">
        <f>(J144*H144)+J144</f>
        <v>0</v>
      </c>
      <c r="L144" s="3"/>
    </row>
    <row r="145" spans="1:12" s="4" customFormat="1" ht="12.75" x14ac:dyDescent="0.2">
      <c r="A145" s="1">
        <v>2</v>
      </c>
      <c r="B145" s="29" t="s">
        <v>70</v>
      </c>
      <c r="C145" s="6"/>
      <c r="D145" s="6"/>
      <c r="E145" s="6"/>
      <c r="F145" s="6">
        <v>30</v>
      </c>
      <c r="G145" s="10"/>
      <c r="H145" s="8">
        <v>0.08</v>
      </c>
      <c r="I145" s="7">
        <f t="shared" si="31"/>
        <v>0</v>
      </c>
      <c r="J145" s="9">
        <f t="shared" si="32"/>
        <v>0</v>
      </c>
      <c r="K145" s="9">
        <f>(J145*H145)+J145</f>
        <v>0</v>
      </c>
      <c r="L145" s="3"/>
    </row>
    <row r="146" spans="1:12" s="4" customFormat="1" ht="12.75" x14ac:dyDescent="0.2">
      <c r="A146" s="1"/>
      <c r="B146" s="29"/>
      <c r="C146" s="6"/>
      <c r="D146" s="6"/>
      <c r="E146" s="6"/>
      <c r="F146" s="6"/>
      <c r="G146" s="10"/>
      <c r="H146" s="71" t="s">
        <v>9</v>
      </c>
      <c r="I146" s="71"/>
      <c r="J146" s="9">
        <f>SUM(J144:J145)</f>
        <v>0</v>
      </c>
      <c r="K146" s="9">
        <f>SUM(K144:K145)</f>
        <v>0</v>
      </c>
      <c r="L146" s="3"/>
    </row>
    <row r="147" spans="1:12" s="4" customFormat="1" ht="17.25" customHeight="1" x14ac:dyDescent="0.2">
      <c r="A147" s="34"/>
      <c r="B147" s="63" t="s">
        <v>153</v>
      </c>
      <c r="C147" s="64"/>
      <c r="D147" s="64"/>
      <c r="E147" s="64"/>
      <c r="F147" s="64"/>
      <c r="G147" s="64"/>
      <c r="H147" s="64"/>
      <c r="I147" s="64"/>
      <c r="J147" s="64"/>
      <c r="K147" s="64"/>
      <c r="L147" s="65"/>
    </row>
    <row r="148" spans="1:12" s="4" customFormat="1" ht="18.75" customHeight="1" x14ac:dyDescent="0.2">
      <c r="A148" s="34"/>
      <c r="B148" s="63" t="s">
        <v>71</v>
      </c>
      <c r="C148" s="64"/>
      <c r="D148" s="64"/>
      <c r="E148" s="64"/>
      <c r="F148" s="64"/>
      <c r="G148" s="64"/>
      <c r="H148" s="64"/>
      <c r="I148" s="64"/>
      <c r="J148" s="64"/>
      <c r="K148" s="64"/>
      <c r="L148" s="65"/>
    </row>
    <row r="149" spans="1:12" s="4" customFormat="1" ht="409.5" x14ac:dyDescent="0.2">
      <c r="A149" s="51">
        <v>1</v>
      </c>
      <c r="B149" s="29" t="s">
        <v>192</v>
      </c>
      <c r="C149" s="6"/>
      <c r="D149" s="6"/>
      <c r="E149" s="6"/>
      <c r="F149" s="6">
        <v>130</v>
      </c>
      <c r="G149" s="10"/>
      <c r="H149" s="8">
        <v>0.08</v>
      </c>
      <c r="I149" s="7">
        <f t="shared" si="31"/>
        <v>0</v>
      </c>
      <c r="J149" s="9">
        <f t="shared" si="32"/>
        <v>0</v>
      </c>
      <c r="K149" s="9">
        <f>(J149*H149)+J149</f>
        <v>0</v>
      </c>
      <c r="L149" s="3"/>
    </row>
    <row r="150" spans="1:12" s="4" customFormat="1" ht="89.25" x14ac:dyDescent="0.2">
      <c r="A150" s="1">
        <v>2</v>
      </c>
      <c r="B150" s="29" t="s">
        <v>72</v>
      </c>
      <c r="C150" s="6"/>
      <c r="D150" s="6"/>
      <c r="E150" s="6"/>
      <c r="F150" s="6">
        <v>15</v>
      </c>
      <c r="G150" s="10"/>
      <c r="H150" s="8">
        <v>0.08</v>
      </c>
      <c r="I150" s="7">
        <f t="shared" ref="I150:I151" si="36">G150*1.08</f>
        <v>0</v>
      </c>
      <c r="J150" s="9">
        <f t="shared" ref="J150:J151" si="37">F150*G150</f>
        <v>0</v>
      </c>
      <c r="K150" s="9">
        <f>(J150*H150)+J150</f>
        <v>0</v>
      </c>
      <c r="L150" s="3"/>
    </row>
    <row r="151" spans="1:12" s="4" customFormat="1" ht="89.25" x14ac:dyDescent="0.2">
      <c r="A151" s="1">
        <v>3</v>
      </c>
      <c r="B151" s="29" t="s">
        <v>73</v>
      </c>
      <c r="C151" s="6"/>
      <c r="D151" s="6"/>
      <c r="E151" s="6"/>
      <c r="F151" s="6">
        <v>5</v>
      </c>
      <c r="G151" s="10"/>
      <c r="H151" s="8">
        <v>0.08</v>
      </c>
      <c r="I151" s="7">
        <f t="shared" si="36"/>
        <v>0</v>
      </c>
      <c r="J151" s="9">
        <f t="shared" si="37"/>
        <v>0</v>
      </c>
      <c r="K151" s="9">
        <f>(J151*H151)+J151</f>
        <v>0</v>
      </c>
      <c r="L151" s="3"/>
    </row>
    <row r="152" spans="1:12" s="4" customFormat="1" ht="12.75" x14ac:dyDescent="0.2">
      <c r="A152" s="1"/>
      <c r="B152" s="21"/>
      <c r="C152" s="13"/>
      <c r="D152" s="13"/>
      <c r="E152" s="13"/>
      <c r="F152" s="6"/>
      <c r="G152" s="10"/>
      <c r="H152" s="8"/>
      <c r="I152" s="7"/>
      <c r="J152" s="9">
        <f>J149+J150+J151</f>
        <v>0</v>
      </c>
      <c r="K152" s="9">
        <f>K149+K150+K151</f>
        <v>0</v>
      </c>
      <c r="L152" s="3"/>
    </row>
    <row r="153" spans="1:12" s="4" customFormat="1" ht="16.5" customHeight="1" x14ac:dyDescent="0.2">
      <c r="A153" s="34"/>
      <c r="B153" s="63" t="s">
        <v>154</v>
      </c>
      <c r="C153" s="64"/>
      <c r="D153" s="64"/>
      <c r="E153" s="64"/>
      <c r="F153" s="64"/>
      <c r="G153" s="64"/>
      <c r="H153" s="64"/>
      <c r="I153" s="64"/>
      <c r="J153" s="64"/>
      <c r="K153" s="64"/>
      <c r="L153" s="65"/>
    </row>
    <row r="154" spans="1:12" s="4" customFormat="1" ht="22.5" customHeight="1" x14ac:dyDescent="0.2">
      <c r="A154" s="34"/>
      <c r="B154" s="63" t="s">
        <v>74</v>
      </c>
      <c r="C154" s="64"/>
      <c r="D154" s="64"/>
      <c r="E154" s="64"/>
      <c r="F154" s="64"/>
      <c r="G154" s="64"/>
      <c r="H154" s="64"/>
      <c r="I154" s="64"/>
      <c r="J154" s="64"/>
      <c r="K154" s="64"/>
      <c r="L154" s="65"/>
    </row>
    <row r="155" spans="1:12" s="4" customFormat="1" ht="127.5" x14ac:dyDescent="0.2">
      <c r="A155" s="1">
        <v>1</v>
      </c>
      <c r="B155" s="29" t="s">
        <v>160</v>
      </c>
      <c r="C155" s="6"/>
      <c r="D155" s="6"/>
      <c r="E155" s="6"/>
      <c r="F155" s="6">
        <v>5</v>
      </c>
      <c r="G155" s="10"/>
      <c r="H155" s="8">
        <v>0.08</v>
      </c>
      <c r="I155" s="7">
        <f t="shared" si="31"/>
        <v>0</v>
      </c>
      <c r="J155" s="9">
        <f t="shared" si="32"/>
        <v>0</v>
      </c>
      <c r="K155" s="9">
        <f>(J155*H155)+J155</f>
        <v>0</v>
      </c>
      <c r="L155" s="3"/>
    </row>
    <row r="156" spans="1:12" s="4" customFormat="1" ht="102" x14ac:dyDescent="0.2">
      <c r="A156" s="1">
        <v>2</v>
      </c>
      <c r="B156" s="18" t="s">
        <v>193</v>
      </c>
      <c r="C156" s="20"/>
      <c r="D156" s="20"/>
      <c r="E156" s="20"/>
      <c r="F156" s="6">
        <v>5</v>
      </c>
      <c r="G156" s="10"/>
      <c r="H156" s="8">
        <v>0.08</v>
      </c>
      <c r="I156" s="7">
        <f t="shared" si="31"/>
        <v>0</v>
      </c>
      <c r="J156" s="9">
        <f t="shared" si="32"/>
        <v>0</v>
      </c>
      <c r="K156" s="9">
        <f>(J156*H156)+J156</f>
        <v>0</v>
      </c>
      <c r="L156" s="3"/>
    </row>
    <row r="157" spans="1:12" s="4" customFormat="1" ht="12.75" x14ac:dyDescent="0.2">
      <c r="A157" s="1"/>
      <c r="B157" s="29"/>
      <c r="C157" s="6"/>
      <c r="D157" s="6"/>
      <c r="E157" s="6"/>
      <c r="F157" s="6"/>
      <c r="G157" s="10"/>
      <c r="H157" s="71" t="s">
        <v>9</v>
      </c>
      <c r="I157" s="71"/>
      <c r="J157" s="9">
        <f>SUM(J155:J156)</f>
        <v>0</v>
      </c>
      <c r="K157" s="9">
        <f>SUM(K155:K156)</f>
        <v>0</v>
      </c>
      <c r="L157" s="3"/>
    </row>
    <row r="158" spans="1:12" s="4" customFormat="1" ht="12.75" x14ac:dyDescent="0.2">
      <c r="A158" s="34"/>
      <c r="B158" s="63" t="s">
        <v>155</v>
      </c>
      <c r="C158" s="64"/>
      <c r="D158" s="64"/>
      <c r="E158" s="64"/>
      <c r="F158" s="64"/>
      <c r="G158" s="64"/>
      <c r="H158" s="64"/>
      <c r="I158" s="64"/>
      <c r="J158" s="64"/>
      <c r="K158" s="64"/>
      <c r="L158" s="65"/>
    </row>
    <row r="159" spans="1:12" s="4" customFormat="1" ht="12.75" x14ac:dyDescent="0.2">
      <c r="A159" s="34"/>
      <c r="B159" s="63" t="s">
        <v>156</v>
      </c>
      <c r="C159" s="64"/>
      <c r="D159" s="64"/>
      <c r="E159" s="64"/>
      <c r="F159" s="64"/>
      <c r="G159" s="64"/>
      <c r="H159" s="64"/>
      <c r="I159" s="64"/>
      <c r="J159" s="64"/>
      <c r="K159" s="64"/>
      <c r="L159" s="65"/>
    </row>
    <row r="160" spans="1:12" s="4" customFormat="1" ht="233.25" customHeight="1" x14ac:dyDescent="0.2">
      <c r="A160" s="1"/>
      <c r="B160" s="29" t="s">
        <v>157</v>
      </c>
      <c r="C160" s="6"/>
      <c r="D160" s="6"/>
      <c r="E160" s="6"/>
      <c r="F160" s="6">
        <v>30</v>
      </c>
      <c r="G160" s="10"/>
      <c r="H160" s="8">
        <v>0.08</v>
      </c>
      <c r="I160" s="7">
        <f t="shared" ref="I160:I175" si="38">G160*1.08</f>
        <v>0</v>
      </c>
      <c r="J160" s="9">
        <f t="shared" ref="J160:J175" si="39">F160*G160</f>
        <v>0</v>
      </c>
      <c r="K160" s="9">
        <f>(J160*H160)+J160</f>
        <v>0</v>
      </c>
      <c r="L160" s="3"/>
    </row>
    <row r="161" spans="1:12" s="4" customFormat="1" ht="18" customHeight="1" x14ac:dyDescent="0.2">
      <c r="A161" s="50"/>
      <c r="B161" s="63" t="s">
        <v>159</v>
      </c>
      <c r="C161" s="64"/>
      <c r="D161" s="64"/>
      <c r="E161" s="64"/>
      <c r="F161" s="64"/>
      <c r="G161" s="64"/>
      <c r="H161" s="64"/>
      <c r="I161" s="64"/>
      <c r="J161" s="64"/>
      <c r="K161" s="64"/>
      <c r="L161" s="65"/>
    </row>
    <row r="162" spans="1:12" s="4" customFormat="1" ht="19.5" customHeight="1" x14ac:dyDescent="0.2">
      <c r="A162" s="50"/>
      <c r="B162" s="63" t="s">
        <v>75</v>
      </c>
      <c r="C162" s="64"/>
      <c r="D162" s="64"/>
      <c r="E162" s="64"/>
      <c r="F162" s="64"/>
      <c r="G162" s="64"/>
      <c r="H162" s="64"/>
      <c r="I162" s="64"/>
      <c r="J162" s="64"/>
      <c r="K162" s="64"/>
      <c r="L162" s="65"/>
    </row>
    <row r="163" spans="1:12" s="4" customFormat="1" ht="255" x14ac:dyDescent="0.2">
      <c r="A163" s="1">
        <v>1</v>
      </c>
      <c r="B163" s="29" t="s">
        <v>158</v>
      </c>
      <c r="C163" s="13"/>
      <c r="D163" s="13"/>
      <c r="E163" s="13"/>
      <c r="F163" s="6">
        <v>4</v>
      </c>
      <c r="G163" s="10"/>
      <c r="H163" s="8">
        <v>0.08</v>
      </c>
      <c r="I163" s="7">
        <f t="shared" si="38"/>
        <v>0</v>
      </c>
      <c r="J163" s="9">
        <f t="shared" si="39"/>
        <v>0</v>
      </c>
      <c r="K163" s="9">
        <f>(J163*H163)+J163</f>
        <v>0</v>
      </c>
      <c r="L163" s="3"/>
    </row>
    <row r="164" spans="1:12" s="4" customFormat="1" ht="12.75" x14ac:dyDescent="0.2">
      <c r="A164" s="34"/>
      <c r="B164" s="63" t="s">
        <v>172</v>
      </c>
      <c r="C164" s="64"/>
      <c r="D164" s="64"/>
      <c r="E164" s="64"/>
      <c r="F164" s="64"/>
      <c r="G164" s="64"/>
      <c r="H164" s="64"/>
      <c r="I164" s="64"/>
      <c r="J164" s="64"/>
      <c r="K164" s="64"/>
      <c r="L164" s="65"/>
    </row>
    <row r="165" spans="1:12" s="4" customFormat="1" ht="12.75" x14ac:dyDescent="0.2">
      <c r="A165" s="34"/>
      <c r="B165" s="63" t="s">
        <v>173</v>
      </c>
      <c r="C165" s="64"/>
      <c r="D165" s="64"/>
      <c r="E165" s="64"/>
      <c r="F165" s="64"/>
      <c r="G165" s="64"/>
      <c r="H165" s="64"/>
      <c r="I165" s="64"/>
      <c r="J165" s="64"/>
      <c r="K165" s="64"/>
      <c r="L165" s="65"/>
    </row>
    <row r="166" spans="1:12" s="4" customFormat="1" ht="140.25" x14ac:dyDescent="0.2">
      <c r="A166" s="1"/>
      <c r="B166" s="29" t="s">
        <v>76</v>
      </c>
      <c r="C166" s="6"/>
      <c r="D166" s="6"/>
      <c r="E166" s="6"/>
      <c r="F166" s="6">
        <v>5</v>
      </c>
      <c r="G166" s="10"/>
      <c r="H166" s="8">
        <v>0.08</v>
      </c>
      <c r="I166" s="7">
        <f t="shared" si="38"/>
        <v>0</v>
      </c>
      <c r="J166" s="9">
        <f t="shared" si="39"/>
        <v>0</v>
      </c>
      <c r="K166" s="9">
        <f>(J166*H166)+J166</f>
        <v>0</v>
      </c>
      <c r="L166" s="3"/>
    </row>
    <row r="167" spans="1:12" s="4" customFormat="1" ht="12.75" x14ac:dyDescent="0.2">
      <c r="A167" s="34"/>
      <c r="B167" s="63" t="s">
        <v>171</v>
      </c>
      <c r="C167" s="64"/>
      <c r="D167" s="64"/>
      <c r="E167" s="64"/>
      <c r="F167" s="64"/>
      <c r="G167" s="64"/>
      <c r="H167" s="64"/>
      <c r="I167" s="64"/>
      <c r="J167" s="64"/>
      <c r="K167" s="64"/>
      <c r="L167" s="65"/>
    </row>
    <row r="168" spans="1:12" s="4" customFormat="1" ht="25.5" customHeight="1" x14ac:dyDescent="0.2">
      <c r="A168" s="34"/>
      <c r="B168" s="63" t="s">
        <v>189</v>
      </c>
      <c r="C168" s="64"/>
      <c r="D168" s="64"/>
      <c r="E168" s="64"/>
      <c r="F168" s="64"/>
      <c r="G168" s="64"/>
      <c r="H168" s="64"/>
      <c r="I168" s="64"/>
      <c r="J168" s="64"/>
      <c r="K168" s="64"/>
      <c r="L168" s="65"/>
    </row>
    <row r="169" spans="1:12" s="4" customFormat="1" ht="250.5" customHeight="1" x14ac:dyDescent="0.2">
      <c r="A169" s="1"/>
      <c r="B169" s="32" t="s">
        <v>194</v>
      </c>
      <c r="C169" s="6"/>
      <c r="D169" s="6"/>
      <c r="E169" s="6"/>
      <c r="F169" s="6">
        <v>5</v>
      </c>
      <c r="G169" s="10"/>
      <c r="H169" s="8">
        <v>0.08</v>
      </c>
      <c r="I169" s="7">
        <f t="shared" ref="I169" si="40">G169*1.08</f>
        <v>0</v>
      </c>
      <c r="J169" s="9">
        <f t="shared" ref="J169" si="41">F169*G169</f>
        <v>0</v>
      </c>
      <c r="K169" s="9">
        <f>(J169*H169)+J169</f>
        <v>0</v>
      </c>
      <c r="L169" s="3"/>
    </row>
    <row r="170" spans="1:12" s="4" customFormat="1" ht="12.75" x14ac:dyDescent="0.2">
      <c r="A170" s="34"/>
      <c r="B170" s="79" t="s">
        <v>170</v>
      </c>
      <c r="C170" s="80"/>
      <c r="D170" s="80"/>
      <c r="E170" s="80"/>
      <c r="F170" s="80"/>
      <c r="G170" s="80"/>
      <c r="H170" s="80"/>
      <c r="I170" s="80"/>
      <c r="J170" s="80"/>
      <c r="K170" s="80"/>
      <c r="L170" s="81"/>
    </row>
    <row r="171" spans="1:12" s="4" customFormat="1" ht="12.75" x14ac:dyDescent="0.2">
      <c r="A171" s="34"/>
      <c r="B171" s="79" t="s">
        <v>77</v>
      </c>
      <c r="C171" s="80"/>
      <c r="D171" s="80"/>
      <c r="E171" s="80"/>
      <c r="F171" s="80"/>
      <c r="G171" s="80"/>
      <c r="H171" s="80"/>
      <c r="I171" s="80"/>
      <c r="J171" s="80"/>
      <c r="K171" s="80"/>
      <c r="L171" s="81"/>
    </row>
    <row r="172" spans="1:12" s="4" customFormat="1" ht="51" x14ac:dyDescent="0.2">
      <c r="A172" s="1"/>
      <c r="B172" s="28" t="s">
        <v>78</v>
      </c>
      <c r="C172" s="12"/>
      <c r="D172" s="12"/>
      <c r="E172" s="12"/>
      <c r="F172" s="6">
        <v>12</v>
      </c>
      <c r="G172" s="10"/>
      <c r="H172" s="8">
        <v>0.08</v>
      </c>
      <c r="I172" s="7">
        <f t="shared" si="38"/>
        <v>0</v>
      </c>
      <c r="J172" s="9">
        <f t="shared" si="39"/>
        <v>0</v>
      </c>
      <c r="K172" s="9">
        <f>(J172*H172)+J172</f>
        <v>0</v>
      </c>
      <c r="L172" s="3"/>
    </row>
    <row r="173" spans="1:12" s="4" customFormat="1" ht="12.75" x14ac:dyDescent="0.2">
      <c r="A173" s="34"/>
      <c r="B173" s="63" t="s">
        <v>169</v>
      </c>
      <c r="C173" s="64"/>
      <c r="D173" s="64"/>
      <c r="E173" s="64"/>
      <c r="F173" s="64"/>
      <c r="G173" s="64"/>
      <c r="H173" s="64"/>
      <c r="I173" s="64"/>
      <c r="J173" s="64"/>
      <c r="K173" s="64"/>
      <c r="L173" s="65"/>
    </row>
    <row r="174" spans="1:12" s="4" customFormat="1" ht="12.75" x14ac:dyDescent="0.2">
      <c r="A174" s="34"/>
      <c r="B174" s="63" t="s">
        <v>79</v>
      </c>
      <c r="C174" s="64"/>
      <c r="D174" s="64"/>
      <c r="E174" s="64"/>
      <c r="F174" s="64"/>
      <c r="G174" s="64"/>
      <c r="H174" s="64"/>
      <c r="I174" s="64"/>
      <c r="J174" s="64"/>
      <c r="K174" s="64"/>
      <c r="L174" s="65"/>
    </row>
    <row r="175" spans="1:12" s="4" customFormat="1" ht="38.25" x14ac:dyDescent="0.2">
      <c r="A175" s="1"/>
      <c r="B175" s="29" t="s">
        <v>80</v>
      </c>
      <c r="C175" s="6"/>
      <c r="D175" s="6"/>
      <c r="E175" s="6"/>
      <c r="F175" s="6">
        <v>4</v>
      </c>
      <c r="G175" s="10"/>
      <c r="H175" s="8">
        <v>0.08</v>
      </c>
      <c r="I175" s="7">
        <f t="shared" si="38"/>
        <v>0</v>
      </c>
      <c r="J175" s="9">
        <f t="shared" si="39"/>
        <v>0</v>
      </c>
      <c r="K175" s="9">
        <f>(J175*H175)+J175</f>
        <v>0</v>
      </c>
      <c r="L175" s="3"/>
    </row>
    <row r="176" spans="1:12" s="4" customFormat="1" ht="12.75" x14ac:dyDescent="0.2">
      <c r="A176" s="34"/>
      <c r="B176" s="76" t="s">
        <v>161</v>
      </c>
      <c r="C176" s="77"/>
      <c r="D176" s="77"/>
      <c r="E176" s="77"/>
      <c r="F176" s="77"/>
      <c r="G176" s="77"/>
      <c r="H176" s="77"/>
      <c r="I176" s="77"/>
      <c r="J176" s="77"/>
      <c r="K176" s="77"/>
      <c r="L176" s="78"/>
    </row>
    <row r="177" spans="1:12" s="4" customFormat="1" ht="12.75" x14ac:dyDescent="0.2">
      <c r="A177" s="34"/>
      <c r="B177" s="68" t="s">
        <v>162</v>
      </c>
      <c r="C177" s="69"/>
      <c r="D177" s="69"/>
      <c r="E177" s="69"/>
      <c r="F177" s="69"/>
      <c r="G177" s="69"/>
      <c r="H177" s="69"/>
      <c r="I177" s="69"/>
      <c r="J177" s="69"/>
      <c r="K177" s="69"/>
      <c r="L177" s="70"/>
    </row>
    <row r="178" spans="1:12" s="4" customFormat="1" ht="63.75" x14ac:dyDescent="0.2">
      <c r="A178" s="1">
        <v>1</v>
      </c>
      <c r="B178" s="29" t="s">
        <v>81</v>
      </c>
      <c r="C178" s="11"/>
      <c r="D178" s="11"/>
      <c r="E178" s="11"/>
      <c r="F178" s="6">
        <v>40</v>
      </c>
      <c r="G178" s="10"/>
      <c r="H178" s="23">
        <v>0.08</v>
      </c>
      <c r="I178" s="10">
        <f>G178*1.08</f>
        <v>0</v>
      </c>
      <c r="J178" s="14">
        <f>F178*G178</f>
        <v>0</v>
      </c>
      <c r="K178" s="9">
        <f>(J178*H178)+J178</f>
        <v>0</v>
      </c>
      <c r="L178" s="3"/>
    </row>
    <row r="179" spans="1:12" s="4" customFormat="1" ht="51" x14ac:dyDescent="0.2">
      <c r="A179" s="1">
        <v>2</v>
      </c>
      <c r="B179" s="29" t="s">
        <v>82</v>
      </c>
      <c r="C179" s="11"/>
      <c r="D179" s="11"/>
      <c r="E179" s="11"/>
      <c r="F179" s="6">
        <v>10</v>
      </c>
      <c r="G179" s="10"/>
      <c r="H179" s="23">
        <v>0.08</v>
      </c>
      <c r="I179" s="10">
        <f t="shared" ref="I179:I190" si="42">G179*1.08</f>
        <v>0</v>
      </c>
      <c r="J179" s="14">
        <f t="shared" ref="J179:J190" si="43">F179*G179</f>
        <v>0</v>
      </c>
      <c r="K179" s="9">
        <f t="shared" ref="K179:K183" si="44">(J179*H179)+J179</f>
        <v>0</v>
      </c>
      <c r="L179" s="3"/>
    </row>
    <row r="180" spans="1:12" s="4" customFormat="1" ht="63.75" x14ac:dyDescent="0.2">
      <c r="A180" s="1">
        <v>3</v>
      </c>
      <c r="B180" s="29" t="s">
        <v>83</v>
      </c>
      <c r="C180" s="11"/>
      <c r="D180" s="11"/>
      <c r="E180" s="11"/>
      <c r="F180" s="6">
        <v>40</v>
      </c>
      <c r="G180" s="10"/>
      <c r="H180" s="23">
        <v>0.08</v>
      </c>
      <c r="I180" s="10">
        <f t="shared" si="42"/>
        <v>0</v>
      </c>
      <c r="J180" s="14">
        <f t="shared" si="43"/>
        <v>0</v>
      </c>
      <c r="K180" s="9">
        <f t="shared" si="44"/>
        <v>0</v>
      </c>
      <c r="L180" s="3"/>
    </row>
    <row r="181" spans="1:12" s="4" customFormat="1" ht="51" x14ac:dyDescent="0.2">
      <c r="A181" s="1">
        <v>4</v>
      </c>
      <c r="B181" s="29" t="s">
        <v>84</v>
      </c>
      <c r="C181" s="11"/>
      <c r="D181" s="11"/>
      <c r="E181" s="11"/>
      <c r="F181" s="6">
        <v>5</v>
      </c>
      <c r="G181" s="10"/>
      <c r="H181" s="23">
        <v>0.08</v>
      </c>
      <c r="I181" s="10">
        <f t="shared" si="42"/>
        <v>0</v>
      </c>
      <c r="J181" s="14">
        <f t="shared" si="43"/>
        <v>0</v>
      </c>
      <c r="K181" s="9">
        <f t="shared" si="44"/>
        <v>0</v>
      </c>
      <c r="L181" s="3"/>
    </row>
    <row r="182" spans="1:12" s="4" customFormat="1" ht="51" x14ac:dyDescent="0.2">
      <c r="A182" s="1">
        <v>5</v>
      </c>
      <c r="B182" s="29" t="s">
        <v>85</v>
      </c>
      <c r="C182" s="11"/>
      <c r="D182" s="11"/>
      <c r="E182" s="11"/>
      <c r="F182" s="6">
        <v>80</v>
      </c>
      <c r="G182" s="10"/>
      <c r="H182" s="23">
        <v>0.08</v>
      </c>
      <c r="I182" s="10">
        <f t="shared" si="42"/>
        <v>0</v>
      </c>
      <c r="J182" s="14">
        <f t="shared" si="43"/>
        <v>0</v>
      </c>
      <c r="K182" s="9">
        <f t="shared" si="44"/>
        <v>0</v>
      </c>
      <c r="L182" s="3"/>
    </row>
    <row r="183" spans="1:12" s="4" customFormat="1" ht="63.75" x14ac:dyDescent="0.2">
      <c r="A183" s="1">
        <v>6</v>
      </c>
      <c r="B183" s="29" t="s">
        <v>86</v>
      </c>
      <c r="C183" s="11"/>
      <c r="D183" s="11"/>
      <c r="E183" s="11"/>
      <c r="F183" s="6">
        <v>60</v>
      </c>
      <c r="G183" s="10"/>
      <c r="H183" s="23">
        <v>0.08</v>
      </c>
      <c r="I183" s="10">
        <f t="shared" si="42"/>
        <v>0</v>
      </c>
      <c r="J183" s="14">
        <f t="shared" si="43"/>
        <v>0</v>
      </c>
      <c r="K183" s="9">
        <f t="shared" si="44"/>
        <v>0</v>
      </c>
      <c r="L183" s="3"/>
    </row>
    <row r="184" spans="1:12" s="4" customFormat="1" ht="12.75" x14ac:dyDescent="0.2">
      <c r="A184" s="1"/>
      <c r="B184" s="29"/>
      <c r="C184" s="11"/>
      <c r="D184" s="11"/>
      <c r="E184" s="11"/>
      <c r="F184" s="6"/>
      <c r="G184" s="10"/>
      <c r="H184" s="66" t="s">
        <v>43</v>
      </c>
      <c r="I184" s="66"/>
      <c r="J184" s="52">
        <f>SUM(J178:J183)</f>
        <v>0</v>
      </c>
      <c r="K184" s="52">
        <f>SUM(K178:K183)</f>
        <v>0</v>
      </c>
      <c r="L184" s="3"/>
    </row>
    <row r="185" spans="1:12" s="4" customFormat="1" ht="12.75" x14ac:dyDescent="0.2">
      <c r="A185" s="34"/>
      <c r="B185" s="63" t="s">
        <v>163</v>
      </c>
      <c r="C185" s="64"/>
      <c r="D185" s="64"/>
      <c r="E185" s="64"/>
      <c r="F185" s="64"/>
      <c r="G185" s="64"/>
      <c r="H185" s="64"/>
      <c r="I185" s="64"/>
      <c r="J185" s="64"/>
      <c r="K185" s="64"/>
      <c r="L185" s="65"/>
    </row>
    <row r="186" spans="1:12" s="4" customFormat="1" ht="12.75" x14ac:dyDescent="0.2">
      <c r="A186" s="34"/>
      <c r="B186" s="63" t="s">
        <v>164</v>
      </c>
      <c r="C186" s="64"/>
      <c r="D186" s="64"/>
      <c r="E186" s="64"/>
      <c r="F186" s="64"/>
      <c r="G186" s="64"/>
      <c r="H186" s="64"/>
      <c r="I186" s="64"/>
      <c r="J186" s="64"/>
      <c r="K186" s="64"/>
      <c r="L186" s="65"/>
    </row>
    <row r="187" spans="1:12" s="4" customFormat="1" ht="140.25" x14ac:dyDescent="0.2">
      <c r="A187" s="1">
        <v>1</v>
      </c>
      <c r="B187" s="29" t="s">
        <v>87</v>
      </c>
      <c r="C187" s="11"/>
      <c r="D187" s="11"/>
      <c r="E187" s="11"/>
      <c r="F187" s="6">
        <v>40</v>
      </c>
      <c r="G187" s="10"/>
      <c r="H187" s="23">
        <v>0.08</v>
      </c>
      <c r="I187" s="10">
        <f t="shared" si="42"/>
        <v>0</v>
      </c>
      <c r="J187" s="14">
        <f t="shared" si="43"/>
        <v>0</v>
      </c>
      <c r="K187" s="9">
        <f>(J187*H187)+J187</f>
        <v>0</v>
      </c>
      <c r="L187" s="3"/>
    </row>
    <row r="188" spans="1:12" s="4" customFormat="1" ht="140.25" x14ac:dyDescent="0.2">
      <c r="A188" s="1">
        <v>2</v>
      </c>
      <c r="B188" s="29" t="s">
        <v>88</v>
      </c>
      <c r="C188" s="11"/>
      <c r="D188" s="11"/>
      <c r="E188" s="11"/>
      <c r="F188" s="6">
        <v>20</v>
      </c>
      <c r="G188" s="10"/>
      <c r="H188" s="23">
        <v>0.08</v>
      </c>
      <c r="I188" s="10">
        <f t="shared" si="42"/>
        <v>0</v>
      </c>
      <c r="J188" s="14">
        <f t="shared" si="43"/>
        <v>0</v>
      </c>
      <c r="K188" s="9">
        <f t="shared" ref="K188:K190" si="45">(J188*H188)+J188</f>
        <v>0</v>
      </c>
      <c r="L188" s="3"/>
    </row>
    <row r="189" spans="1:12" s="4" customFormat="1" ht="76.5" x14ac:dyDescent="0.2">
      <c r="A189" s="1">
        <v>3</v>
      </c>
      <c r="B189" s="29" t="s">
        <v>89</v>
      </c>
      <c r="C189" s="11"/>
      <c r="D189" s="11"/>
      <c r="E189" s="11"/>
      <c r="F189" s="6">
        <v>100</v>
      </c>
      <c r="G189" s="10"/>
      <c r="H189" s="23">
        <v>0.08</v>
      </c>
      <c r="I189" s="10">
        <f t="shared" si="42"/>
        <v>0</v>
      </c>
      <c r="J189" s="14">
        <f t="shared" si="43"/>
        <v>0</v>
      </c>
      <c r="K189" s="9">
        <f t="shared" si="45"/>
        <v>0</v>
      </c>
      <c r="L189" s="3"/>
    </row>
    <row r="190" spans="1:12" s="4" customFormat="1" ht="76.5" x14ac:dyDescent="0.2">
      <c r="A190" s="1">
        <v>4</v>
      </c>
      <c r="B190" s="29" t="s">
        <v>90</v>
      </c>
      <c r="C190" s="11"/>
      <c r="D190" s="11"/>
      <c r="E190" s="11"/>
      <c r="F190" s="6">
        <v>300</v>
      </c>
      <c r="G190" s="10"/>
      <c r="H190" s="23">
        <v>0.08</v>
      </c>
      <c r="I190" s="10">
        <f t="shared" si="42"/>
        <v>0</v>
      </c>
      <c r="J190" s="14">
        <f t="shared" si="43"/>
        <v>0</v>
      </c>
      <c r="K190" s="9">
        <f t="shared" si="45"/>
        <v>0</v>
      </c>
      <c r="L190" s="3"/>
    </row>
    <row r="191" spans="1:12" s="4" customFormat="1" ht="12.75" x14ac:dyDescent="0.2">
      <c r="A191" s="1"/>
      <c r="B191" s="31"/>
      <c r="C191" s="24"/>
      <c r="D191" s="24"/>
      <c r="E191" s="24"/>
      <c r="F191" s="1"/>
      <c r="G191" s="3"/>
      <c r="H191" s="22"/>
      <c r="I191" s="25" t="s">
        <v>43</v>
      </c>
      <c r="J191" s="53">
        <f>SUM(J187:J190)</f>
        <v>0</v>
      </c>
      <c r="K191" s="53">
        <f>SUM(K187:K190)</f>
        <v>0</v>
      </c>
      <c r="L191" s="3"/>
    </row>
    <row r="192" spans="1:12" s="4" customFormat="1" ht="12.75" x14ac:dyDescent="0.2">
      <c r="A192" s="34"/>
      <c r="B192" s="63" t="s">
        <v>165</v>
      </c>
      <c r="C192" s="64"/>
      <c r="D192" s="64"/>
      <c r="E192" s="64"/>
      <c r="F192" s="64"/>
      <c r="G192" s="64"/>
      <c r="H192" s="64"/>
      <c r="I192" s="64"/>
      <c r="J192" s="64"/>
      <c r="K192" s="64"/>
      <c r="L192" s="65"/>
    </row>
    <row r="193" spans="1:12" s="4" customFormat="1" ht="12.75" x14ac:dyDescent="0.2">
      <c r="A193" s="34"/>
      <c r="B193" s="63" t="s">
        <v>166</v>
      </c>
      <c r="C193" s="64"/>
      <c r="D193" s="64"/>
      <c r="E193" s="64"/>
      <c r="F193" s="64"/>
      <c r="G193" s="64"/>
      <c r="H193" s="64"/>
      <c r="I193" s="64"/>
      <c r="J193" s="64"/>
      <c r="K193" s="64"/>
      <c r="L193" s="65"/>
    </row>
    <row r="194" spans="1:12" s="4" customFormat="1" ht="38.25" x14ac:dyDescent="0.2">
      <c r="A194" s="1">
        <v>1</v>
      </c>
      <c r="B194" s="29" t="s">
        <v>91</v>
      </c>
      <c r="C194" s="6"/>
      <c r="D194" s="6"/>
      <c r="E194" s="6"/>
      <c r="F194" s="6">
        <v>5</v>
      </c>
      <c r="G194" s="10"/>
      <c r="H194" s="8">
        <v>0.08</v>
      </c>
      <c r="I194" s="7">
        <f t="shared" ref="I194:I195" si="46">G194*1.08</f>
        <v>0</v>
      </c>
      <c r="J194" s="9">
        <f t="shared" ref="J194:J195" si="47">F194*G194</f>
        <v>0</v>
      </c>
      <c r="K194" s="9">
        <f>(J194*H194)+J194</f>
        <v>0</v>
      </c>
      <c r="L194" s="3"/>
    </row>
    <row r="195" spans="1:12" s="4" customFormat="1" ht="12.75" x14ac:dyDescent="0.2">
      <c r="A195" s="1">
        <v>2</v>
      </c>
      <c r="B195" s="29" t="s">
        <v>92</v>
      </c>
      <c r="C195" s="6"/>
      <c r="D195" s="6"/>
      <c r="E195" s="6"/>
      <c r="F195" s="6">
        <v>5</v>
      </c>
      <c r="G195" s="10"/>
      <c r="H195" s="8">
        <v>0.08</v>
      </c>
      <c r="I195" s="7">
        <f t="shared" si="46"/>
        <v>0</v>
      </c>
      <c r="J195" s="9">
        <f t="shared" si="47"/>
        <v>0</v>
      </c>
      <c r="K195" s="9">
        <f>(J195*H195)+J195</f>
        <v>0</v>
      </c>
      <c r="L195" s="3"/>
    </row>
    <row r="196" spans="1:12" s="4" customFormat="1" ht="12.75" x14ac:dyDescent="0.2">
      <c r="A196" s="1"/>
      <c r="B196" s="29"/>
      <c r="C196" s="6"/>
      <c r="D196" s="6"/>
      <c r="E196" s="6"/>
      <c r="F196" s="6"/>
      <c r="G196" s="10"/>
      <c r="H196" s="8"/>
      <c r="I196" s="7"/>
      <c r="J196" s="9">
        <f>SUM(J194:J195)</f>
        <v>0</v>
      </c>
      <c r="K196" s="9">
        <f>SUM(K194:K195)</f>
        <v>0</v>
      </c>
      <c r="L196" s="3"/>
    </row>
    <row r="197" spans="1:12" s="4" customFormat="1" ht="12.75" x14ac:dyDescent="0.2">
      <c r="A197" s="50"/>
      <c r="B197" s="63" t="s">
        <v>168</v>
      </c>
      <c r="C197" s="64"/>
      <c r="D197" s="64"/>
      <c r="E197" s="64"/>
      <c r="F197" s="64"/>
      <c r="G197" s="64"/>
      <c r="H197" s="64"/>
      <c r="I197" s="64"/>
      <c r="J197" s="64"/>
      <c r="K197" s="64"/>
      <c r="L197" s="65"/>
    </row>
    <row r="198" spans="1:12" s="4" customFormat="1" ht="25.5" customHeight="1" x14ac:dyDescent="0.2">
      <c r="A198" s="50"/>
      <c r="B198" s="63" t="s">
        <v>93</v>
      </c>
      <c r="C198" s="64"/>
      <c r="D198" s="64"/>
      <c r="E198" s="64"/>
      <c r="F198" s="64"/>
      <c r="G198" s="64"/>
      <c r="H198" s="64"/>
      <c r="I198" s="64"/>
      <c r="J198" s="64"/>
      <c r="K198" s="64"/>
      <c r="L198" s="65"/>
    </row>
    <row r="199" spans="1:12" s="4" customFormat="1" ht="38.25" x14ac:dyDescent="0.2">
      <c r="A199" s="1"/>
      <c r="B199" s="29" t="s">
        <v>94</v>
      </c>
      <c r="C199" s="6"/>
      <c r="D199" s="6"/>
      <c r="E199" s="6"/>
      <c r="F199" s="6">
        <v>20</v>
      </c>
      <c r="G199" s="10"/>
      <c r="H199" s="8">
        <v>0.08</v>
      </c>
      <c r="I199" s="7">
        <f t="shared" ref="I199" si="48">G199*1.08</f>
        <v>0</v>
      </c>
      <c r="J199" s="9">
        <f t="shared" ref="J199" si="49">F199*G199</f>
        <v>0</v>
      </c>
      <c r="K199" s="9">
        <f>(J199*H199)+J199</f>
        <v>0</v>
      </c>
      <c r="L199" s="3"/>
    </row>
    <row r="200" spans="1:12" s="4" customFormat="1" ht="12.75" x14ac:dyDescent="0.2">
      <c r="A200" s="34"/>
      <c r="B200" s="63" t="s">
        <v>167</v>
      </c>
      <c r="C200" s="64"/>
      <c r="D200" s="64"/>
      <c r="E200" s="64"/>
      <c r="F200" s="64"/>
      <c r="G200" s="64"/>
      <c r="H200" s="64"/>
      <c r="I200" s="64"/>
      <c r="J200" s="64"/>
      <c r="K200" s="64"/>
      <c r="L200" s="65"/>
    </row>
    <row r="201" spans="1:12" s="4" customFormat="1" ht="38.25" x14ac:dyDescent="0.2">
      <c r="A201" s="1">
        <v>1</v>
      </c>
      <c r="B201" s="28" t="s">
        <v>115</v>
      </c>
      <c r="C201" s="6"/>
      <c r="D201" s="6"/>
      <c r="E201" s="6"/>
      <c r="F201" s="6">
        <v>50</v>
      </c>
      <c r="G201" s="10"/>
      <c r="H201" s="8">
        <v>0.08</v>
      </c>
      <c r="I201" s="7">
        <f t="shared" ref="I201" si="50">G201*1.08</f>
        <v>0</v>
      </c>
      <c r="J201" s="9">
        <f>F201*G201</f>
        <v>0</v>
      </c>
      <c r="K201" s="9">
        <f>(J201*H201)+J201</f>
        <v>0</v>
      </c>
      <c r="L201" s="3"/>
    </row>
    <row r="202" spans="1:12" s="4" customFormat="1" ht="12.75" x14ac:dyDescent="0.2">
      <c r="A202" s="54"/>
      <c r="B202" s="59"/>
      <c r="C202" s="60"/>
      <c r="D202" s="60"/>
      <c r="E202" s="60"/>
      <c r="F202" s="60"/>
      <c r="G202" s="61"/>
      <c r="H202" s="58"/>
      <c r="I202" s="7"/>
      <c r="J202" s="9"/>
      <c r="K202" s="9"/>
      <c r="L202" s="3"/>
    </row>
    <row r="203" spans="1:12" s="4" customFormat="1" ht="12.75" x14ac:dyDescent="0.2">
      <c r="A203" s="54"/>
      <c r="B203" s="55"/>
      <c r="C203" s="56"/>
      <c r="D203" s="56"/>
      <c r="E203" s="56"/>
      <c r="F203" s="54"/>
      <c r="G203" s="57"/>
      <c r="H203" s="67" t="s">
        <v>184</v>
      </c>
      <c r="I203" s="67"/>
      <c r="J203" s="26">
        <f>SUM(J8+J11+J14+J17+J20+J23+J26+J32+J38+J44+J52+J55+J61+J69+J72+J75+J78+J83+J88+J93+J96+J99+J105+J112+J115+J118+J121+J124+J127+J130+J133+J138+J141+J146+J152+J157+J160+J163+J166+J169+J172+J175+J184+J191+J196+J199+J201)</f>
        <v>0</v>
      </c>
      <c r="K203" s="26">
        <f>SUM(K8+K11+K14+K17+K20+K23+K26+K32+K38+K44+K52+K55+K61+K69+K72+K75+K78+K83+K88+K93+K96+K99+K105+K112+K115+K118+K121+K124+K127+K130+K133+K138+K141+K146+K152+K157+K160+K163+K166+K169+K172+K175+K184+K191+K196+K199+K201)</f>
        <v>0</v>
      </c>
      <c r="L203" s="3"/>
    </row>
    <row r="205" spans="1:12" x14ac:dyDescent="0.25">
      <c r="I205" s="62" t="s">
        <v>185</v>
      </c>
    </row>
  </sheetData>
  <mergeCells count="107">
    <mergeCell ref="B186:L186"/>
    <mergeCell ref="B200:L200"/>
    <mergeCell ref="B198:L198"/>
    <mergeCell ref="B197:L197"/>
    <mergeCell ref="B192:L192"/>
    <mergeCell ref="B193:L193"/>
    <mergeCell ref="B161:L161"/>
    <mergeCell ref="B162:L162"/>
    <mergeCell ref="B176:L176"/>
    <mergeCell ref="B177:L177"/>
    <mergeCell ref="B185:L185"/>
    <mergeCell ref="B173:L173"/>
    <mergeCell ref="B174:L174"/>
    <mergeCell ref="B170:L170"/>
    <mergeCell ref="B171:L171"/>
    <mergeCell ref="B167:L167"/>
    <mergeCell ref="B168:L168"/>
    <mergeCell ref="B164:L164"/>
    <mergeCell ref="B165:L165"/>
    <mergeCell ref="B147:L147"/>
    <mergeCell ref="B148:L148"/>
    <mergeCell ref="B153:L153"/>
    <mergeCell ref="B154:L154"/>
    <mergeCell ref="B158:L158"/>
    <mergeCell ref="B135:L135"/>
    <mergeCell ref="B139:L139"/>
    <mergeCell ref="B140:L140"/>
    <mergeCell ref="B142:L142"/>
    <mergeCell ref="B143:L143"/>
    <mergeCell ref="H157:I157"/>
    <mergeCell ref="B128:L128"/>
    <mergeCell ref="B129:L129"/>
    <mergeCell ref="B131:L131"/>
    <mergeCell ref="B132:L132"/>
    <mergeCell ref="B134:L134"/>
    <mergeCell ref="B120:L120"/>
    <mergeCell ref="B122:L122"/>
    <mergeCell ref="B123:L123"/>
    <mergeCell ref="B125:L125"/>
    <mergeCell ref="B126:L126"/>
    <mergeCell ref="B100:L100"/>
    <mergeCell ref="B101:L101"/>
    <mergeCell ref="B106:L106"/>
    <mergeCell ref="B107:L107"/>
    <mergeCell ref="B119:L119"/>
    <mergeCell ref="B90:L90"/>
    <mergeCell ref="B94:L94"/>
    <mergeCell ref="B95:L95"/>
    <mergeCell ref="B97:L97"/>
    <mergeCell ref="B98:L98"/>
    <mergeCell ref="B85:L85"/>
    <mergeCell ref="B89:L89"/>
    <mergeCell ref="B46:L46"/>
    <mergeCell ref="B73:L73"/>
    <mergeCell ref="B74:L74"/>
    <mergeCell ref="B76:L76"/>
    <mergeCell ref="B77:L77"/>
    <mergeCell ref="B53:L53"/>
    <mergeCell ref="B54:L54"/>
    <mergeCell ref="B56:L56"/>
    <mergeCell ref="B57:L57"/>
    <mergeCell ref="B62:L62"/>
    <mergeCell ref="B63:L63"/>
    <mergeCell ref="B70:L70"/>
    <mergeCell ref="B71:L71"/>
    <mergeCell ref="B40:L40"/>
    <mergeCell ref="B45:L45"/>
    <mergeCell ref="B24:L24"/>
    <mergeCell ref="B25:L25"/>
    <mergeCell ref="B27:L27"/>
    <mergeCell ref="B28:L28"/>
    <mergeCell ref="B79:L79"/>
    <mergeCell ref="B80:L80"/>
    <mergeCell ref="B84:L84"/>
    <mergeCell ref="B22:L22"/>
    <mergeCell ref="B9:L9"/>
    <mergeCell ref="B10:L10"/>
    <mergeCell ref="B12:L12"/>
    <mergeCell ref="B13:L13"/>
    <mergeCell ref="B18:L18"/>
    <mergeCell ref="B33:L33"/>
    <mergeCell ref="B34:L34"/>
    <mergeCell ref="B39:L39"/>
    <mergeCell ref="B159:L159"/>
    <mergeCell ref="H184:I184"/>
    <mergeCell ref="H203:I203"/>
    <mergeCell ref="B4:L4"/>
    <mergeCell ref="B3:L3"/>
    <mergeCell ref="H146:I146"/>
    <mergeCell ref="H61:I61"/>
    <mergeCell ref="H83:I83"/>
    <mergeCell ref="H93:I93"/>
    <mergeCell ref="H105:I105"/>
    <mergeCell ref="H112:I112"/>
    <mergeCell ref="H8:I8"/>
    <mergeCell ref="H32:I32"/>
    <mergeCell ref="H38:I38"/>
    <mergeCell ref="H44:I44"/>
    <mergeCell ref="H52:I52"/>
    <mergeCell ref="B113:L113"/>
    <mergeCell ref="B114:L114"/>
    <mergeCell ref="B116:L116"/>
    <mergeCell ref="B117:L117"/>
    <mergeCell ref="B19:L19"/>
    <mergeCell ref="B16:L16"/>
    <mergeCell ref="B15:L15"/>
    <mergeCell ref="B21:L21"/>
  </mergeCells>
  <pageMargins left="0.55208333333333337" right="0.38541666666666669" top="1.1041666666666667" bottom="0.75" header="0.3" footer="0.3"/>
  <pageSetup paperSize="9" orientation="landscape" verticalDpi="0" r:id="rId1"/>
  <headerFooter>
    <oddHeader>&amp;LSprawa nr: 33/2026&amp;CFORMULARZ CENOWY&amp;RZałącznik nr 4 do SWZ</oddHeader>
    <oddFooter>&amp;C&amp;9Strona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ZIM 10wsk</dc:creator>
  <cp:lastModifiedBy>ZIM 10wsk</cp:lastModifiedBy>
  <cp:lastPrinted>2026-03-04T10:27:22Z</cp:lastPrinted>
  <dcterms:created xsi:type="dcterms:W3CDTF">2026-02-27T09:11:21Z</dcterms:created>
  <dcterms:modified xsi:type="dcterms:W3CDTF">2026-03-30T11:09:31Z</dcterms:modified>
</cp:coreProperties>
</file>