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D7F3837-0DDC-4296-BDE4-FC0C326313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xlnm._FilterDatabase" localSheetId="0" hidden="1">Zadania!$G$1:$G$102</definedName>
    <definedName name="inflacja">Zadania!#REF!</definedName>
    <definedName name="_xlnm.Print_Area" localSheetId="0">Zadania!$A:$S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00" i="1" l="1"/>
  <c r="O99" i="1"/>
  <c r="O98" i="1"/>
  <c r="P98" i="1" s="1"/>
  <c r="O97" i="1"/>
  <c r="O96" i="1"/>
  <c r="O92" i="1"/>
  <c r="O91" i="1"/>
  <c r="O87" i="1"/>
  <c r="O86" i="1"/>
  <c r="O81" i="1"/>
  <c r="O80" i="1"/>
  <c r="O79" i="1"/>
  <c r="O78" i="1"/>
  <c r="O77" i="1"/>
  <c r="O76" i="1"/>
  <c r="O75" i="1"/>
  <c r="O70" i="1"/>
  <c r="O69" i="1"/>
  <c r="P69" i="1" s="1"/>
  <c r="O68" i="1"/>
  <c r="O67" i="1"/>
  <c r="O66" i="1"/>
  <c r="O65" i="1"/>
  <c r="O64" i="1"/>
  <c r="O63" i="1"/>
  <c r="O62" i="1"/>
  <c r="O61" i="1"/>
  <c r="O56" i="1"/>
  <c r="O55" i="1"/>
  <c r="O54" i="1"/>
  <c r="O53" i="1"/>
  <c r="O49" i="1"/>
  <c r="O48" i="1"/>
  <c r="P48" i="1" s="1"/>
  <c r="O47" i="1"/>
  <c r="P47" i="1" s="1"/>
  <c r="O46" i="1"/>
  <c r="O45" i="1"/>
  <c r="P45" i="1" s="1"/>
  <c r="O44" i="1"/>
  <c r="P44" i="1" s="1"/>
  <c r="O43" i="1"/>
  <c r="O42" i="1"/>
  <c r="O41" i="1"/>
  <c r="O40" i="1"/>
  <c r="O39" i="1"/>
  <c r="O38" i="1"/>
  <c r="O37" i="1"/>
  <c r="O33" i="1"/>
  <c r="O32" i="1"/>
  <c r="O31" i="1"/>
  <c r="P31" i="1" s="1"/>
  <c r="O30" i="1"/>
  <c r="O29" i="1"/>
  <c r="O28" i="1"/>
  <c r="O24" i="1"/>
  <c r="O23" i="1"/>
  <c r="O22" i="1"/>
  <c r="O21" i="1"/>
  <c r="O17" i="1"/>
  <c r="O16" i="1"/>
  <c r="O15" i="1"/>
  <c r="O14" i="1"/>
  <c r="O13" i="1"/>
  <c r="O12" i="1"/>
  <c r="O11" i="1"/>
  <c r="O10" i="1"/>
  <c r="O9" i="1"/>
  <c r="O8" i="1"/>
  <c r="O7" i="1"/>
  <c r="O6" i="1"/>
  <c r="N43" i="1"/>
  <c r="P43" i="1"/>
  <c r="N44" i="1"/>
  <c r="N45" i="1"/>
  <c r="N46" i="1"/>
  <c r="P46" i="1"/>
  <c r="N47" i="1"/>
  <c r="N48" i="1"/>
  <c r="N49" i="1"/>
  <c r="P49" i="1"/>
  <c r="N69" i="1"/>
  <c r="N31" i="1"/>
  <c r="B101" i="1"/>
  <c r="A95" i="1" s="1"/>
  <c r="P100" i="1"/>
  <c r="N100" i="1"/>
  <c r="P99" i="1"/>
  <c r="N99" i="1"/>
  <c r="N98" i="1"/>
  <c r="P97" i="1"/>
  <c r="N97" i="1"/>
  <c r="P96" i="1"/>
  <c r="N96" i="1"/>
  <c r="N80" i="1"/>
  <c r="N81" i="1"/>
  <c r="P101" i="1" l="1"/>
  <c r="O101" i="1"/>
  <c r="N39" i="1"/>
  <c r="P40" i="1"/>
  <c r="P41" i="1"/>
  <c r="N37" i="1"/>
  <c r="P30" i="1"/>
  <c r="N33" i="1"/>
  <c r="N42" i="1"/>
  <c r="N55" i="1"/>
  <c r="N28" i="1"/>
  <c r="P24" i="1"/>
  <c r="N92" i="1"/>
  <c r="P92" i="1"/>
  <c r="N91" i="1"/>
  <c r="N86" i="1"/>
  <c r="P86" i="1"/>
  <c r="N87" i="1"/>
  <c r="N76" i="1"/>
  <c r="P76" i="1"/>
  <c r="N77" i="1"/>
  <c r="N78" i="1"/>
  <c r="P78" i="1"/>
  <c r="N79" i="1"/>
  <c r="P79" i="1"/>
  <c r="P80" i="1"/>
  <c r="P81" i="1"/>
  <c r="N75" i="1"/>
  <c r="N62" i="1"/>
  <c r="P62" i="1"/>
  <c r="N63" i="1"/>
  <c r="P63" i="1"/>
  <c r="N64" i="1"/>
  <c r="P64" i="1"/>
  <c r="N65" i="1"/>
  <c r="P65" i="1"/>
  <c r="N66" i="1"/>
  <c r="P66" i="1"/>
  <c r="N67" i="1"/>
  <c r="P67" i="1"/>
  <c r="N68" i="1"/>
  <c r="P68" i="1"/>
  <c r="N70" i="1"/>
  <c r="P70" i="1"/>
  <c r="N61" i="1"/>
  <c r="N54" i="1"/>
  <c r="P54" i="1"/>
  <c r="N56" i="1"/>
  <c r="P56" i="1"/>
  <c r="N53" i="1"/>
  <c r="N38" i="1"/>
  <c r="P38" i="1"/>
  <c r="P39" i="1"/>
  <c r="N40" i="1"/>
  <c r="N29" i="1"/>
  <c r="P29" i="1"/>
  <c r="N30" i="1"/>
  <c r="N22" i="1"/>
  <c r="P22" i="1"/>
  <c r="N23" i="1"/>
  <c r="P23" i="1"/>
  <c r="O93" i="1" l="1"/>
  <c r="P53" i="1"/>
  <c r="O71" i="1"/>
  <c r="P75" i="1"/>
  <c r="O82" i="1"/>
  <c r="O25" i="1"/>
  <c r="P21" i="1"/>
  <c r="P25" i="1" s="1"/>
  <c r="P61" i="1"/>
  <c r="P91" i="1"/>
  <c r="P77" i="1"/>
  <c r="P87" i="1"/>
  <c r="P88" i="1" s="1"/>
  <c r="O88" i="1"/>
  <c r="N41" i="1"/>
  <c r="P33" i="1"/>
  <c r="P42" i="1"/>
  <c r="P55" i="1"/>
  <c r="N24" i="1"/>
  <c r="N21" i="1"/>
  <c r="O34" i="1" l="1"/>
  <c r="P93" i="1"/>
  <c r="P82" i="1"/>
  <c r="O50" i="1"/>
  <c r="P71" i="1"/>
  <c r="O57" i="1"/>
  <c r="P57" i="1"/>
  <c r="P37" i="1"/>
  <c r="P50" i="1" s="1"/>
  <c r="P28" i="1"/>
  <c r="P7" i="1" l="1"/>
  <c r="P8" i="1"/>
  <c r="P9" i="1"/>
  <c r="P10" i="1"/>
  <c r="P11" i="1"/>
  <c r="P12" i="1"/>
  <c r="P13" i="1"/>
  <c r="P14" i="1"/>
  <c r="P15" i="1"/>
  <c r="P16" i="1"/>
  <c r="P17" i="1"/>
  <c r="N7" i="1"/>
  <c r="N8" i="1"/>
  <c r="N9" i="1"/>
  <c r="N10" i="1"/>
  <c r="N11" i="1"/>
  <c r="N12" i="1"/>
  <c r="N13" i="1"/>
  <c r="N14" i="1"/>
  <c r="N15" i="1"/>
  <c r="N16" i="1"/>
  <c r="N17" i="1"/>
  <c r="N32" i="1"/>
  <c r="N6" i="1"/>
  <c r="B50" i="1"/>
  <c r="B93" i="1"/>
  <c r="A90" i="1" s="1"/>
  <c r="O18" i="1" l="1"/>
  <c r="P6" i="1"/>
  <c r="P18" i="1" s="1"/>
  <c r="P32" i="1"/>
  <c r="P34" i="1" s="1"/>
  <c r="B88" i="1"/>
  <c r="A85" i="1" s="1"/>
  <c r="B82" i="1" l="1"/>
  <c r="A74" i="1" s="1"/>
  <c r="B71" i="1"/>
  <c r="A60" i="1" s="1"/>
  <c r="B57" i="1"/>
  <c r="A52" i="1" s="1"/>
  <c r="B18" i="1"/>
  <c r="A5" i="1" l="1"/>
  <c r="B25" i="1"/>
  <c r="A20" i="1" l="1"/>
  <c r="A36" i="1"/>
  <c r="B34" i="1"/>
  <c r="A27" i="1" l="1"/>
</calcChain>
</file>

<file path=xl/sharedStrings.xml><?xml version="1.0" encoding="utf-8"?>
<sst xmlns="http://schemas.openxmlformats.org/spreadsheetml/2006/main" count="359" uniqueCount="111">
  <si>
    <t>L.p.</t>
  </si>
  <si>
    <t>Nazwa leku, preparatu</t>
  </si>
  <si>
    <t>Postać</t>
  </si>
  <si>
    <t>Ilość w opak</t>
  </si>
  <si>
    <t>j.m. w op.</t>
  </si>
  <si>
    <t>J.m.</t>
  </si>
  <si>
    <t xml:space="preserve"> % VAT</t>
  </si>
  <si>
    <t>Cena brutto</t>
  </si>
  <si>
    <t>Wartość netto</t>
  </si>
  <si>
    <t>Wartość brutto</t>
  </si>
  <si>
    <t>Uwagi</t>
  </si>
  <si>
    <t>Kod EAN</t>
  </si>
  <si>
    <t>Razem</t>
  </si>
  <si>
    <t>op.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</si>
  <si>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</si>
  <si>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</si>
  <si>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</si>
  <si>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</si>
  <si>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</si>
  <si>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</si>
  <si>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</si>
  <si>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</si>
  <si>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</si>
  <si>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</si>
  <si>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</si>
  <si>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14.</t>
  </si>
  <si>
    <t>15.</t>
  </si>
  <si>
    <t>16.</t>
  </si>
  <si>
    <t>12.</t>
  </si>
  <si>
    <t>13.</t>
  </si>
  <si>
    <t>17.</t>
  </si>
  <si>
    <t>Płyn do infuzji</t>
  </si>
  <si>
    <t>Objętość</t>
  </si>
  <si>
    <t xml:space="preserve">NATRIUM CHLORATUM 0,9% </t>
  </si>
  <si>
    <t xml:space="preserve">WODA DO WSTRZYKIWAŃ </t>
  </si>
  <si>
    <t>100 ml</t>
  </si>
  <si>
    <t>500 ml</t>
  </si>
  <si>
    <t>Kalli chloridum 0,15% + Natrii chloridum 0,9%</t>
  </si>
  <si>
    <t>Kalli chloridum 0,3% + Natrii chloridum 0,9%</t>
  </si>
  <si>
    <t>1000 ml</t>
  </si>
  <si>
    <t>Kalli chloridum 0,15% + Glucosum 5%</t>
  </si>
  <si>
    <t>Kalli chloridum 0,3% + Glucosum 5%</t>
  </si>
  <si>
    <t>PŁYN WIELOELEKTROLITOWY O SKŁADZIE ZBLIŻONYM DO FIZJOLOGICZNEGO SKŁADU OSOCZA, POSIADAJĄCY W SWOIM SKŁADZIE JONY WAPNIA ORAZ O ZAWARTOŚCI JONÓW CHLORKOWYCH PONIŻEJ 130 MMOL/L, FIZJOLOGICZNEJ OSMOLARNOŚCI max 310 mOsmol/l.</t>
  </si>
  <si>
    <t>NATRIUM CHLORATUM 0,9% - płyn do irygacji</t>
  </si>
  <si>
    <t>SOLUTIO RINGERIl</t>
  </si>
  <si>
    <t>PŁYN WIELOELEKTROLITOWY O SKŁADZIE ZBLIŻONYM DO FIZJOLOGICZNEGO SKŁADU OSOCZA, POSIADAJĄCY W SWOIM SKŁADZIE JONY WAPNIA, O FIZJOLOGICZNEJ OSMOLARNOŚCI  max 300 mOsmol/l.</t>
  </si>
  <si>
    <t xml:space="preserve">MANNITOL 20% </t>
  </si>
  <si>
    <t>Pł.infuz.w butelce szklanej</t>
  </si>
  <si>
    <t>250 ml</t>
  </si>
  <si>
    <t>ROZTWÓR DO IRYGACJI ZAWIERAJĄCY MANNITOL 5,4G/1 LITR ORAZ SORBITOL 27,0G/1LITR</t>
  </si>
  <si>
    <t>3000 ml</t>
  </si>
  <si>
    <t xml:space="preserve">MANNITOL 15% </t>
  </si>
  <si>
    <t xml:space="preserve">Pł.infuz.   </t>
  </si>
  <si>
    <t>GLUCOSUM 5%</t>
  </si>
  <si>
    <t xml:space="preserve">GLUCOSUM 10% </t>
  </si>
  <si>
    <t xml:space="preserve">GLUCOSUM 20% </t>
  </si>
  <si>
    <t>WODA DO INFUZJI</t>
  </si>
  <si>
    <t>Jałowy roztwór koloidowy do infuzji i.v., na bazie żelatyny modyfikowanej w zbilansowanym roztworze elektrolitowym, do uzupełniania i podtrzymywania objętości krwi krążącej u dorosłych.</t>
  </si>
  <si>
    <t>worek</t>
  </si>
  <si>
    <t>butelka</t>
  </si>
  <si>
    <t>Izotoniczny roztwór elektrolitów o składzie zbliżonym do osocza (Na, K, Mg, Cl, octany, glukoniany). pH ok. 7,4. Wskazania: uzupełnianie płynów (urazy, oparzenia, operacje), wstrząs krwotoczny oraz łagodna kwasica metaboliczna. Bez zawartości wapnia. Podawany dożylnie.</t>
  </si>
  <si>
    <t xml:space="preserve">WODA DO IRYGACJI </t>
  </si>
  <si>
    <t>Glucosum 5% et Natrium Chloratum 0,9% 1:1</t>
  </si>
  <si>
    <t>Glucosum 5% et Natrium Chloratum 0,9% 2:1</t>
  </si>
  <si>
    <t>butelka / worek</t>
  </si>
  <si>
    <t>Glucosum 5%</t>
  </si>
  <si>
    <t>butelka odkręcana</t>
  </si>
  <si>
    <t>Płyn do infuzji. Produkt leczniczy</t>
  </si>
  <si>
    <t>Roztwór do perfuzji narządów. Wyrób medyczny</t>
  </si>
  <si>
    <t>Pł.infuz. w butelce z dwoma idenycznymi portami.</t>
  </si>
  <si>
    <t xml:space="preserve">Płyn do irygacji
</t>
  </si>
  <si>
    <t>Płyn do irygacji</t>
  </si>
  <si>
    <t>WODA DO IRYGACJI</t>
  </si>
  <si>
    <t xml:space="preserve">Jałowy, niskolepki roztwór zewnątrzkomórkowy do płukania, transportu i przechowywania narządów (nerki, wątroba, trzustka, serce, płuca) w warunkach hipotermicznych, wolny od lateksu i DEHP. </t>
  </si>
  <si>
    <t xml:space="preserve">GLUCOSUM 40% </t>
  </si>
  <si>
    <t>1) UWAGA DO WSZYSTKICH ZADAŃ: Zamawiający dopuszcza zaoferowanie produktów w opakowaniach  zawierających inną liczbę sztuk niż wskazana w opisie przedmiotu zamówienia, pod warunkiem przeliczenia oferowanej liczby opakowań do pełnych opakowań, z zaokrągleniem w górę.</t>
  </si>
  <si>
    <t>szt.</t>
  </si>
  <si>
    <t>Ilość opakowań /szt. na 36 m</t>
  </si>
  <si>
    <t>Liczba zaoferowanych opakowań</t>
  </si>
  <si>
    <t>18.</t>
  </si>
  <si>
    <t>19.</t>
  </si>
  <si>
    <t>J.M. w zaoferowanym op.</t>
  </si>
  <si>
    <t>Nazwa  handlowa wycenionego leku/preparatu, postać,dawka</t>
  </si>
  <si>
    <t>Ilość szt. w opakowaniu</t>
  </si>
  <si>
    <t>Pozycje 1-12: Produkt leczniczy. Opakowania samodzielnie stojące z dwoma jałowymi portami (z membranami) niewymagające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powoduję rozszczelnienia portu i wycieku płynu.</t>
  </si>
  <si>
    <t xml:space="preserve">Pozycje: 1-4: Produkt leczniczy lub wyrób medyczny. Butelki odkręcane. </t>
  </si>
  <si>
    <t>Pozycje 1-6:Produkt leczniczy. Opakowania samodzielnie stojące z dwoma identycznymi jałowymi płaskimi portami (z membranami) niewymagających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powoduje rozszczelnienia portu i wycieku płynu.</t>
  </si>
  <si>
    <t>Pozycje 1-2: Produkt leczniczy. Opakowania szklane. 
Pozycje 3-6: Produkt leczniczy. Opakowania  samodzielnie stojące z dwoma identycznymi jałowymi płaskimi portami (z membranami) nie wymagających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powoduję rozszczelnienia portu i wycieku płynu.
Pozycje 7-13: Produkt leczniczy. Worki wyposażone 2 porty (1 port podawczy z możliwością przyłączenia strzykawki z gwintem LuerLock)</t>
  </si>
  <si>
    <t>Pozycje 1-4: Produkt leczniczy lub wyrób medyczny. Jałowe worki z płynem do irygacji przeznaczone do ciągłej lub okresowej irygacji w urologii, kompatybilne z zamkniętymi systemami irygacyjnymi, w tym systemami typu UROMATIC oraz Easy-Flow (w zależności od potrzeb Zamawiającego), lub rozwiązaniami równoważnymi.</t>
  </si>
  <si>
    <t>Pozycje 1-10: Produkt leczniczy. Jałowe worki z płynem do infuzji</t>
  </si>
  <si>
    <t>Pozycje 1-7: Produkt leczniczy. Jałowe worki infuzyjne.</t>
  </si>
  <si>
    <t>Pozycje 1-2: Produkt leczniczy lub wyrób medyczny. Jałowe worki z płynem do irygacji przeznaczone do ciągłej lub okresowej irygacji w urologii, kompatybilne z zamkniętymi systemami irygacyjnymi, w tym systemami typu UROMATIC oraz Easy-Flow (w zależności od potrzeb Zamawiającego), lub rozwiązaniami równoważnymi.</t>
  </si>
  <si>
    <t xml:space="preserve">Pozycja 1-5: Produkt leczniczy. Opakowania samodzielnie stojące z dwoma jałowymi portami (z membranami) niewymagające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powoduję rozszczelnienia portu i wycieku płynu.
</t>
  </si>
  <si>
    <t>Płyny infuzyjne w butelkach (Glucosum 5%, NaCL 0,9%, PWE, Aqua)</t>
  </si>
  <si>
    <t>Płyny do irygacji w butelkach odkręcanych</t>
  </si>
  <si>
    <t>Płyny infuzyjne w butelkach o dwóch równych portach</t>
  </si>
  <si>
    <t>Mannitol 20%, Płyn 1:1 oraz 2:1, oraz inne</t>
  </si>
  <si>
    <t xml:space="preserve">Płyny do irygacji w workach </t>
  </si>
  <si>
    <t>Płyny infuzyjne w workach</t>
  </si>
  <si>
    <t>Płyny do irygacji zawierające mannitol oraz sorbitol</t>
  </si>
  <si>
    <t>Płyny do kadioplegii</t>
  </si>
  <si>
    <t>Gotowe roztwory potasu do podaży dożylnej</t>
  </si>
  <si>
    <t>33692300-0</t>
  </si>
  <si>
    <t>CPV:</t>
  </si>
  <si>
    <t>CPV: 33692500-2</t>
  </si>
  <si>
    <t>Płyny infuzyjne w workach dla Pracowni Leku Cytotoksycznego</t>
  </si>
  <si>
    <t>CPV: 33692400-1</t>
  </si>
  <si>
    <t>CPV: 33600000-6</t>
  </si>
  <si>
    <t>szt</t>
  </si>
  <si>
    <t>Cena netto za opakowanie</t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</si>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</sst>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General&quot; ml&quot;"/>
  </numFmts>
  <fonts count="2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color rgb="FF000000"/>
      <name val="Calibri"/>
      <family val="2"/>
    </font>
    <font>
      <sz val="8"/>
      <name val="Czcionka tekstu podstawowego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lef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5" fillId="3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9" fillId="0" borderId="0">
      <alignment horizontal="left" vertical="top"/>
    </xf>
    <xf numFmtId="0" fontId="8" fillId="0" borderId="0">
      <alignment horizontal="right" vertical="center"/>
    </xf>
    <xf numFmtId="0" fontId="6" fillId="0" borderId="0">
      <alignment horizontal="right" vertical="center"/>
    </xf>
    <xf numFmtId="0" fontId="10" fillId="0" borderId="0">
      <alignment horizontal="left" vertical="top"/>
    </xf>
    <xf numFmtId="0" fontId="11" fillId="0" borderId="0">
      <alignment horizontal="left" vertical="top"/>
    </xf>
    <xf numFmtId="0" fontId="7" fillId="0" borderId="0">
      <alignment horizontal="right" vertical="top"/>
    </xf>
    <xf numFmtId="0" fontId="7" fillId="0" borderId="0">
      <alignment horizontal="left" vertical="top"/>
    </xf>
    <xf numFmtId="0" fontId="9" fillId="0" borderId="0">
      <alignment horizontal="right" vertical="top"/>
    </xf>
    <xf numFmtId="0" fontId="12" fillId="0" borderId="0">
      <alignment horizontal="center" vertical="top"/>
    </xf>
    <xf numFmtId="0" fontId="7" fillId="0" borderId="0">
      <alignment horizontal="left" vertical="top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5" fillId="0" borderId="0">
      <alignment horizontal="center" vertical="center"/>
    </xf>
    <xf numFmtId="0" fontId="5" fillId="3" borderId="0">
      <alignment horizontal="center" vertical="center"/>
    </xf>
    <xf numFmtId="0" fontId="13" fillId="0" borderId="0" applyBorder="0"/>
    <xf numFmtId="0" fontId="13" fillId="0" borderId="0" applyBorder="0"/>
  </cellStyleXfs>
  <cellXfs count="118">
    <xf numFmtId="0" fontId="0" fillId="0" borderId="0" xfId="0"/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3" fontId="15" fillId="0" borderId="2" xfId="0" applyNumberFormat="1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164" fontId="15" fillId="0" borderId="9" xfId="1" applyNumberFormat="1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44" fontId="15" fillId="0" borderId="2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0" xfId="0" applyFont="1"/>
    <xf numFmtId="0" fontId="15" fillId="0" borderId="0" xfId="0" applyFont="1" applyAlignment="1">
      <alignment horizontal="left" vertical="center" wrapText="1" shrinkToFit="1"/>
    </xf>
    <xf numFmtId="0" fontId="18" fillId="0" borderId="0" xfId="0" applyFont="1" applyAlignment="1">
      <alignment horizontal="center" vertical="center" wrapText="1" shrinkToFit="1"/>
    </xf>
    <xf numFmtId="165" fontId="18" fillId="0" borderId="0" xfId="0" applyNumberFormat="1" applyFont="1" applyAlignment="1">
      <alignment horizontal="center" vertical="center" shrinkToFit="1"/>
    </xf>
    <xf numFmtId="3" fontId="15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164" fontId="18" fillId="0" borderId="0" xfId="1" applyNumberFormat="1" applyFont="1" applyFill="1" applyBorder="1" applyAlignment="1">
      <alignment horizontal="right" vertical="center" shrinkToFit="1"/>
    </xf>
    <xf numFmtId="9" fontId="18" fillId="0" borderId="0" xfId="0" applyNumberFormat="1" applyFont="1" applyAlignment="1">
      <alignment horizontal="center" vertical="center" shrinkToFit="1"/>
    </xf>
    <xf numFmtId="4" fontId="18" fillId="0" borderId="0" xfId="0" applyNumberFormat="1" applyFont="1" applyAlignment="1">
      <alignment horizontal="right" shrinkToFit="1"/>
    </xf>
    <xf numFmtId="44" fontId="18" fillId="0" borderId="0" xfId="1" applyFont="1" applyFill="1" applyBorder="1" applyAlignment="1">
      <alignment horizontal="right" shrinkToFit="1"/>
    </xf>
    <xf numFmtId="0" fontId="17" fillId="0" borderId="0" xfId="0" applyFont="1" applyAlignment="1">
      <alignment horizontal="center" vertical="center" wrapText="1" shrinkToFit="1"/>
    </xf>
    <xf numFmtId="4" fontId="15" fillId="0" borderId="0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wrapText="1" shrinkToFit="1"/>
    </xf>
    <xf numFmtId="0" fontId="15" fillId="0" borderId="0" xfId="0" applyFont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1" fontId="15" fillId="0" borderId="2" xfId="0" applyNumberFormat="1" applyFont="1" applyBorder="1" applyAlignment="1">
      <alignment horizontal="center" vertical="center" wrapText="1" shrinkToFit="1"/>
    </xf>
    <xf numFmtId="165" fontId="15" fillId="0" borderId="2" xfId="0" applyNumberFormat="1" applyFont="1" applyBorder="1" applyAlignment="1">
      <alignment horizontal="center" vertical="center" wrapText="1" shrinkToFit="1"/>
    </xf>
    <xf numFmtId="0" fontId="17" fillId="0" borderId="0" xfId="0" applyFont="1" applyAlignment="1">
      <alignment horizontal="center"/>
    </xf>
    <xf numFmtId="0" fontId="15" fillId="0" borderId="0" xfId="2" applyFont="1" applyAlignment="1">
      <alignment horizontal="left" vertical="center"/>
    </xf>
    <xf numFmtId="0" fontId="15" fillId="0" borderId="5" xfId="3" applyFont="1" applyFill="1" applyBorder="1" applyAlignment="1">
      <alignment horizontal="left" vertical="center" wrapText="1"/>
    </xf>
    <xf numFmtId="0" fontId="15" fillId="0" borderId="5" xfId="3" applyFont="1" applyFill="1" applyBorder="1" applyAlignment="1">
      <alignment horizontal="left" vertical="center"/>
    </xf>
    <xf numFmtId="165" fontId="15" fillId="0" borderId="5" xfId="3" applyNumberFormat="1" applyFont="1" applyFill="1" applyBorder="1" applyAlignment="1">
      <alignment horizontal="center" vertical="center"/>
    </xf>
    <xf numFmtId="3" fontId="15" fillId="0" borderId="5" xfId="3" applyNumberFormat="1" applyFont="1" applyFill="1" applyBorder="1" applyAlignment="1">
      <alignment horizontal="center" vertical="center"/>
    </xf>
    <xf numFmtId="0" fontId="15" fillId="0" borderId="5" xfId="3" applyFont="1" applyFill="1" applyBorder="1" applyAlignment="1">
      <alignment horizontal="center" vertical="center"/>
    </xf>
    <xf numFmtId="164" fontId="15" fillId="0" borderId="5" xfId="1" applyNumberFormat="1" applyFont="1" applyFill="1" applyBorder="1" applyAlignment="1">
      <alignment horizontal="right" vertical="center"/>
    </xf>
    <xf numFmtId="0" fontId="15" fillId="0" borderId="5" xfId="3" applyFont="1" applyFill="1" applyBorder="1" applyAlignment="1">
      <alignment horizontal="right" vertical="center"/>
    </xf>
    <xf numFmtId="44" fontId="15" fillId="0" borderId="5" xfId="1" applyFont="1" applyFill="1" applyBorder="1" applyAlignment="1">
      <alignment horizontal="right" vertical="center"/>
    </xf>
    <xf numFmtId="0" fontId="16" fillId="0" borderId="5" xfId="3" applyFont="1" applyFill="1" applyBorder="1" applyAlignment="1">
      <alignment horizontal="center" vertical="center"/>
    </xf>
    <xf numFmtId="0" fontId="15" fillId="0" borderId="6" xfId="0" applyFont="1" applyBorder="1" applyAlignment="1" applyProtection="1">
      <alignment horizontal="center" vertical="center" wrapText="1" shrinkToFit="1"/>
      <protection locked="0"/>
    </xf>
    <xf numFmtId="0" fontId="15" fillId="0" borderId="7" xfId="0" applyFont="1" applyBorder="1" applyAlignment="1">
      <alignment horizontal="left" vertical="center" wrapText="1" shrinkToFit="1"/>
    </xf>
    <xf numFmtId="0" fontId="17" fillId="0" borderId="3" xfId="0" applyFont="1" applyBorder="1" applyAlignment="1">
      <alignment horizontal="center" vertical="center" wrapText="1"/>
    </xf>
    <xf numFmtId="165" fontId="18" fillId="4" borderId="6" xfId="0" applyNumberFormat="1" applyFont="1" applyFill="1" applyBorder="1" applyAlignment="1" applyProtection="1">
      <alignment horizontal="center" vertical="center" shrinkToFit="1"/>
      <protection locked="0"/>
    </xf>
    <xf numFmtId="3" fontId="15" fillId="4" borderId="6" xfId="0" applyNumberFormat="1" applyFont="1" applyFill="1" applyBorder="1" applyAlignment="1" applyProtection="1">
      <alignment horizontal="center" vertical="center" shrinkToFit="1"/>
      <protection locked="0"/>
    </xf>
    <xf numFmtId="0" fontId="18" fillId="4" borderId="6" xfId="0" applyFont="1" applyFill="1" applyBorder="1" applyAlignment="1" applyProtection="1">
      <alignment horizontal="center" vertical="center" shrinkToFit="1"/>
      <protection locked="0"/>
    </xf>
    <xf numFmtId="0" fontId="18" fillId="4" borderId="6" xfId="0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164" fontId="18" fillId="0" borderId="7" xfId="1" applyNumberFormat="1" applyFont="1" applyFill="1" applyBorder="1" applyAlignment="1" applyProtection="1">
      <alignment horizontal="right" vertical="center" shrinkToFit="1"/>
      <protection locked="0"/>
    </xf>
    <xf numFmtId="9" fontId="18" fillId="0" borderId="6" xfId="0" applyNumberFormat="1" applyFont="1" applyBorder="1" applyAlignment="1" applyProtection="1">
      <alignment horizontal="center" vertical="center" shrinkToFit="1"/>
      <protection locked="0"/>
    </xf>
    <xf numFmtId="4" fontId="18" fillId="0" borderId="3" xfId="0" applyNumberFormat="1" applyFont="1" applyBorder="1" applyAlignment="1" applyProtection="1">
      <alignment horizontal="right" vertical="center" shrinkToFit="1"/>
      <protection locked="0"/>
    </xf>
    <xf numFmtId="44" fontId="18" fillId="0" borderId="3" xfId="1" applyFont="1" applyFill="1" applyBorder="1" applyAlignment="1" applyProtection="1">
      <alignment horizontal="right" vertical="center" shrinkToFit="1"/>
      <protection locked="0"/>
    </xf>
    <xf numFmtId="0" fontId="18" fillId="0" borderId="6" xfId="0" applyFont="1" applyBorder="1" applyAlignment="1">
      <alignment horizontal="center" vertical="center" wrapText="1" shrinkToFit="1"/>
    </xf>
    <xf numFmtId="44" fontId="18" fillId="0" borderId="7" xfId="1" applyFont="1" applyFill="1" applyBorder="1" applyAlignment="1" applyProtection="1">
      <alignment horizontal="center" vertical="center" wrapText="1" shrinkToFit="1"/>
      <protection locked="0"/>
    </xf>
    <xf numFmtId="44" fontId="18" fillId="0" borderId="7" xfId="1" applyFont="1" applyFill="1" applyBorder="1" applyAlignment="1" applyProtection="1">
      <alignment horizontal="center" vertical="center" wrapText="1" shrinkToFit="1"/>
    </xf>
    <xf numFmtId="0" fontId="18" fillId="0" borderId="0" xfId="0" applyFont="1"/>
    <xf numFmtId="165" fontId="18" fillId="4" borderId="7" xfId="0" applyNumberFormat="1" applyFont="1" applyFill="1" applyBorder="1" applyAlignment="1" applyProtection="1">
      <alignment horizontal="center" vertical="center" shrinkToFit="1"/>
      <protection locked="0"/>
    </xf>
    <xf numFmtId="3" fontId="15" fillId="4" borderId="7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7" xfId="0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left" vertical="center" wrapText="1" shrinkToFit="1"/>
    </xf>
    <xf numFmtId="0" fontId="15" fillId="0" borderId="15" xfId="0" applyFont="1" applyBorder="1" applyAlignment="1" applyProtection="1">
      <alignment horizontal="left" vertical="center" wrapText="1" shrinkToFit="1"/>
      <protection locked="0"/>
    </xf>
    <xf numFmtId="3" fontId="15" fillId="4" borderId="6" xfId="0" applyNumberFormat="1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 shrinkToFit="1"/>
    </xf>
    <xf numFmtId="4" fontId="17" fillId="4" borderId="6" xfId="0" applyNumberFormat="1" applyFont="1" applyFill="1" applyBorder="1" applyAlignment="1">
      <alignment horizontal="center" vertical="center" wrapText="1"/>
    </xf>
    <xf numFmtId="3" fontId="15" fillId="4" borderId="6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/>
    </xf>
    <xf numFmtId="4" fontId="18" fillId="0" borderId="6" xfId="4" applyNumberFormat="1" applyFont="1" applyBorder="1" applyAlignment="1">
      <alignment horizontal="center" vertical="center" wrapText="1" shrinkToFit="1"/>
    </xf>
    <xf numFmtId="0" fontId="15" fillId="0" borderId="7" xfId="0" applyFont="1" applyBorder="1" applyAlignment="1" applyProtection="1">
      <alignment horizontal="left" vertical="center" wrapText="1" shrinkToFit="1"/>
      <protection locked="0"/>
    </xf>
    <xf numFmtId="165" fontId="18" fillId="4" borderId="15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0" xfId="2" applyFont="1" applyAlignment="1">
      <alignment horizontal="right" vertical="center" wrapText="1"/>
    </xf>
    <xf numFmtId="0" fontId="15" fillId="0" borderId="0" xfId="0" applyFont="1" applyAlignment="1">
      <alignment horizontal="center" vertical="center" wrapText="1" shrinkToFit="1"/>
    </xf>
    <xf numFmtId="165" fontId="15" fillId="0" borderId="0" xfId="0" applyNumberFormat="1" applyFont="1" applyAlignment="1">
      <alignment horizontal="center" vertical="center" wrapText="1"/>
    </xf>
    <xf numFmtId="3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44" fontId="15" fillId="0" borderId="11" xfId="1" applyFont="1" applyFill="1" applyBorder="1" applyAlignment="1" applyProtection="1">
      <alignment horizontal="right" vertical="center" wrapText="1"/>
      <protection locked="0"/>
    </xf>
    <xf numFmtId="44" fontId="15" fillId="0" borderId="9" xfId="1" applyFont="1" applyFill="1" applyBorder="1" applyAlignment="1" applyProtection="1">
      <alignment horizontal="right" vertical="center" wrapText="1"/>
      <protection locked="0"/>
    </xf>
    <xf numFmtId="44" fontId="17" fillId="0" borderId="0" xfId="1" applyFont="1" applyFill="1" applyBorder="1" applyAlignment="1" applyProtection="1">
      <alignment horizontal="center" vertical="center" wrapText="1"/>
      <protection locked="0"/>
    </xf>
    <xf numFmtId="4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Continuous" vertical="center" wrapText="1" shrinkToFit="1"/>
    </xf>
    <xf numFmtId="0" fontId="15" fillId="0" borderId="0" xfId="2" applyFont="1" applyAlignment="1">
      <alignment horizontal="centerContinuous" vertical="center" wrapText="1"/>
    </xf>
    <xf numFmtId="165" fontId="15" fillId="0" borderId="0" xfId="0" applyNumberFormat="1" applyFont="1" applyAlignment="1">
      <alignment horizontal="centerContinuous" vertical="center" wrapText="1"/>
    </xf>
    <xf numFmtId="3" fontId="15" fillId="0" borderId="0" xfId="0" applyNumberFormat="1" applyFont="1" applyAlignment="1">
      <alignment horizontal="centerContinuous" vertical="center" wrapText="1"/>
    </xf>
    <xf numFmtId="0" fontId="15" fillId="0" borderId="0" xfId="0" applyFont="1" applyAlignment="1">
      <alignment horizontal="centerContinuous" vertical="center" wrapText="1"/>
    </xf>
    <xf numFmtId="164" fontId="15" fillId="0" borderId="0" xfId="1" applyNumberFormat="1" applyFont="1" applyFill="1" applyBorder="1" applyAlignment="1">
      <alignment horizontal="centerContinuous" vertical="center" wrapText="1"/>
    </xf>
    <xf numFmtId="44" fontId="15" fillId="0" borderId="0" xfId="1" applyFont="1" applyFill="1" applyBorder="1" applyAlignment="1" applyProtection="1">
      <alignment horizontal="centerContinuous" vertical="center" wrapText="1"/>
      <protection locked="0"/>
    </xf>
    <xf numFmtId="44" fontId="17" fillId="0" borderId="0" xfId="1" applyFont="1" applyFill="1" applyBorder="1" applyAlignment="1" applyProtection="1">
      <alignment horizontal="centerContinuous" vertical="center" wrapText="1"/>
      <protection locked="0"/>
    </xf>
    <xf numFmtId="4" fontId="15" fillId="0" borderId="0" xfId="1" applyNumberFormat="1" applyFont="1" applyFill="1" applyBorder="1" applyAlignment="1">
      <alignment horizontal="centerContinuous" vertical="center" wrapText="1"/>
    </xf>
    <xf numFmtId="44" fontId="15" fillId="0" borderId="0" xfId="0" applyNumberFormat="1" applyFont="1" applyAlignment="1">
      <alignment horizontal="centerContinuous" vertical="center" wrapText="1"/>
    </xf>
    <xf numFmtId="0" fontId="15" fillId="0" borderId="4" xfId="2" applyFont="1" applyBorder="1" applyAlignment="1">
      <alignment horizontal="left" vertical="center"/>
    </xf>
    <xf numFmtId="165" fontId="18" fillId="4" borderId="6" xfId="0" applyNumberFormat="1" applyFont="1" applyFill="1" applyBorder="1" applyAlignment="1">
      <alignment horizontal="center" vertical="center" shrinkToFit="1"/>
    </xf>
    <xf numFmtId="0" fontId="18" fillId="4" borderId="6" xfId="0" applyFont="1" applyFill="1" applyBorder="1" applyAlignment="1" applyProtection="1">
      <alignment horizontal="center" vertical="center" wrapText="1"/>
      <protection locked="0"/>
    </xf>
    <xf numFmtId="3" fontId="15" fillId="4" borderId="7" xfId="0" applyNumberFormat="1" applyFont="1" applyFill="1" applyBorder="1" applyAlignment="1">
      <alignment horizontal="center" vertical="center" shrinkToFit="1"/>
    </xf>
    <xf numFmtId="164" fontId="18" fillId="0" borderId="7" xfId="1" applyNumberFormat="1" applyFont="1" applyFill="1" applyBorder="1" applyAlignment="1">
      <alignment horizontal="right" vertical="center" shrinkToFit="1"/>
    </xf>
    <xf numFmtId="0" fontId="15" fillId="0" borderId="6" xfId="0" applyFont="1" applyBorder="1" applyAlignment="1" applyProtection="1">
      <alignment horizontal="left" vertical="center" wrapText="1" shrinkToFit="1"/>
      <protection locked="0"/>
    </xf>
    <xf numFmtId="165" fontId="18" fillId="4" borderId="6" xfId="0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6" xfId="0" applyFont="1" applyBorder="1" applyAlignment="1">
      <alignment horizontal="center" vertical="center" wrapText="1" shrinkToFit="1"/>
    </xf>
    <xf numFmtId="44" fontId="15" fillId="0" borderId="12" xfId="1" applyFont="1" applyFill="1" applyBorder="1" applyAlignment="1" applyProtection="1">
      <alignment horizontal="right" vertical="center" wrapText="1"/>
    </xf>
    <xf numFmtId="165" fontId="18" fillId="4" borderId="6" xfId="0" applyNumberFormat="1" applyFont="1" applyFill="1" applyBorder="1" applyAlignment="1">
      <alignment horizontal="center" vertical="center" wrapText="1" shrinkToFit="1"/>
    </xf>
    <xf numFmtId="44" fontId="18" fillId="0" borderId="7" xfId="1" applyFont="1" applyFill="1" applyBorder="1" applyAlignment="1">
      <alignment horizontal="right" vertical="center" shrinkToFit="1"/>
    </xf>
    <xf numFmtId="44" fontId="18" fillId="0" borderId="8" xfId="1" applyFont="1" applyFill="1" applyBorder="1" applyAlignment="1" applyProtection="1">
      <alignment horizontal="center" vertical="center" wrapText="1" shrinkToFit="1"/>
      <protection locked="0"/>
    </xf>
    <xf numFmtId="0" fontId="15" fillId="0" borderId="7" xfId="0" applyFont="1" applyBorder="1" applyAlignment="1" applyProtection="1">
      <alignment horizontal="center" vertical="center" wrapText="1" shrinkToFit="1"/>
      <protection locked="0"/>
    </xf>
    <xf numFmtId="0" fontId="17" fillId="0" borderId="7" xfId="0" applyFont="1" applyBorder="1" applyAlignment="1">
      <alignment horizontal="center" vertical="center" wrapText="1" shrinkToFit="1"/>
    </xf>
    <xf numFmtId="0" fontId="18" fillId="4" borderId="7" xfId="0" applyFont="1" applyFill="1" applyBorder="1" applyAlignment="1" applyProtection="1">
      <alignment horizontal="center" vertical="center" shrinkToFit="1"/>
      <protection locked="0"/>
    </xf>
    <xf numFmtId="0" fontId="18" fillId="4" borderId="6" xfId="0" applyFont="1" applyFill="1" applyBorder="1" applyAlignment="1" applyProtection="1">
      <alignment horizontal="center" vertical="center" wrapText="1" shrinkToFit="1"/>
      <protection locked="0"/>
    </xf>
    <xf numFmtId="44" fontId="15" fillId="0" borderId="9" xfId="1" applyFont="1" applyFill="1" applyBorder="1" applyAlignment="1" applyProtection="1">
      <alignment horizontal="right" vertical="center" wrapText="1"/>
    </xf>
    <xf numFmtId="44" fontId="15" fillId="0" borderId="7" xfId="0" applyNumberFormat="1" applyFont="1" applyBorder="1" applyAlignment="1">
      <alignment horizontal="center" vertical="center"/>
    </xf>
    <xf numFmtId="44" fontId="15" fillId="0" borderId="7" xfId="0" applyNumberFormat="1" applyFont="1" applyBorder="1" applyAlignment="1">
      <alignment horizontal="centerContinuous" vertical="center" wrapText="1"/>
    </xf>
    <xf numFmtId="44" fontId="15" fillId="0" borderId="10" xfId="1" applyFont="1" applyFill="1" applyBorder="1" applyAlignment="1">
      <alignment horizontal="right" vertical="center"/>
    </xf>
    <xf numFmtId="0" fontId="15" fillId="0" borderId="7" xfId="3" applyFont="1" applyFill="1" applyBorder="1" applyAlignment="1">
      <alignment horizontal="center" vertical="center"/>
    </xf>
    <xf numFmtId="165" fontId="18" fillId="4" borderId="7" xfId="0" applyNumberFormat="1" applyFont="1" applyFill="1" applyBorder="1" applyAlignment="1">
      <alignment horizontal="center" vertical="center" shrinkToFit="1"/>
    </xf>
    <xf numFmtId="0" fontId="18" fillId="4" borderId="7" xfId="0" applyFont="1" applyFill="1" applyBorder="1" applyAlignment="1">
      <alignment horizontal="center" vertical="center" shrinkToFit="1"/>
    </xf>
    <xf numFmtId="0" fontId="18" fillId="0" borderId="7" xfId="0" applyFont="1" applyBorder="1" applyAlignment="1" applyProtection="1">
      <alignment horizontal="center" vertical="center" wrapText="1" shrinkToFit="1"/>
      <protection locked="0"/>
    </xf>
    <xf numFmtId="0" fontId="18" fillId="0" borderId="7" xfId="0" applyFont="1" applyBorder="1" applyAlignment="1" applyProtection="1">
      <alignment horizontal="center" vertical="center" shrinkToFit="1"/>
      <protection locked="0"/>
    </xf>
    <xf numFmtId="4" fontId="16" fillId="0" borderId="7" xfId="1" applyNumberFormat="1" applyFont="1" applyFill="1" applyBorder="1" applyAlignment="1" applyProtection="1">
      <alignment horizontal="left" vertical="center" wrapText="1"/>
      <protection locked="0"/>
    </xf>
    <xf numFmtId="4" fontId="18" fillId="0" borderId="6" xfId="0" applyNumberFormat="1" applyFont="1" applyBorder="1" applyAlignment="1">
      <alignment horizontal="center" vertical="center" wrapText="1" shrinkToFit="1"/>
    </xf>
    <xf numFmtId="4" fontId="16" fillId="0" borderId="6" xfId="1" applyNumberFormat="1" applyFont="1" applyFill="1" applyBorder="1" applyAlignment="1" applyProtection="1">
      <alignment horizontal="left" vertical="center" wrapText="1"/>
      <protection locked="0"/>
    </xf>
    <xf numFmtId="4" fontId="19" fillId="0" borderId="0" xfId="0" applyNumberFormat="1" applyFont="1" applyAlignment="1">
      <alignment horizontal="right"/>
    </xf>
  </cellXfs>
  <cellStyles count="175">
    <cellStyle name="Normal 2" xfId="8" xr:uid="{00000000-0005-0000-0000-000000000000}"/>
    <cellStyle name="Normalny" xfId="0" builtinId="0"/>
    <cellStyle name="Normalny 11" xfId="6" xr:uid="{00000000-0005-0000-0000-000002000000}"/>
    <cellStyle name="Normalny 2" xfId="2" xr:uid="{00000000-0005-0000-0000-000003000000}"/>
    <cellStyle name="Normalny 3" xfId="173" xr:uid="{00000000-0005-0000-0000-000004000000}"/>
    <cellStyle name="Normalny 4" xfId="4" xr:uid="{00000000-0005-0000-0000-000005000000}"/>
    <cellStyle name="Normalny 5" xfId="174" xr:uid="{00000000-0005-0000-0000-000006000000}"/>
    <cellStyle name="Normalny 67" xfId="5" xr:uid="{00000000-0005-0000-0000-000007000000}"/>
    <cellStyle name="Normalny 70" xfId="9" xr:uid="{00000000-0005-0000-0000-000008000000}"/>
    <cellStyle name="Normalny 84" xfId="10" xr:uid="{00000000-0005-0000-0000-000009000000}"/>
    <cellStyle name="Normalny_Arkusz1" xfId="3" xr:uid="{00000000-0005-0000-0000-00000A000000}"/>
    <cellStyle name="S0" xfId="20" xr:uid="{00000000-0005-0000-0000-00000C000000}"/>
    <cellStyle name="S1" xfId="21" xr:uid="{00000000-0005-0000-0000-00000D000000}"/>
    <cellStyle name="S10" xfId="11" xr:uid="{00000000-0005-0000-0000-00000E000000}"/>
    <cellStyle name="S10 10" xfId="62" xr:uid="{00000000-0005-0000-0000-00000F000000}"/>
    <cellStyle name="S10 11" xfId="65" xr:uid="{00000000-0005-0000-0000-000010000000}"/>
    <cellStyle name="S10 12" xfId="68" xr:uid="{00000000-0005-0000-0000-000011000000}"/>
    <cellStyle name="S10 13" xfId="71" xr:uid="{00000000-0005-0000-0000-000012000000}"/>
    <cellStyle name="S10 14" xfId="74" xr:uid="{00000000-0005-0000-0000-000013000000}"/>
    <cellStyle name="S10 15" xfId="77" xr:uid="{00000000-0005-0000-0000-000014000000}"/>
    <cellStyle name="S10 16" xfId="80" xr:uid="{00000000-0005-0000-0000-000015000000}"/>
    <cellStyle name="S10 17" xfId="83" xr:uid="{00000000-0005-0000-0000-000016000000}"/>
    <cellStyle name="S10 18" xfId="86" xr:uid="{00000000-0005-0000-0000-000017000000}"/>
    <cellStyle name="S10 19" xfId="89" xr:uid="{00000000-0005-0000-0000-000018000000}"/>
    <cellStyle name="S10 2" xfId="22" xr:uid="{00000000-0005-0000-0000-000019000000}"/>
    <cellStyle name="S10 20" xfId="92" xr:uid="{00000000-0005-0000-0000-00001A000000}"/>
    <cellStyle name="S10 21" xfId="95" xr:uid="{00000000-0005-0000-0000-00001B000000}"/>
    <cellStyle name="S10 22" xfId="98" xr:uid="{00000000-0005-0000-0000-00001C000000}"/>
    <cellStyle name="S10 23" xfId="101" xr:uid="{00000000-0005-0000-0000-00001D000000}"/>
    <cellStyle name="S10 24" xfId="104" xr:uid="{00000000-0005-0000-0000-00001E000000}"/>
    <cellStyle name="S10 25" xfId="107" xr:uid="{00000000-0005-0000-0000-00001F000000}"/>
    <cellStyle name="S10 26" xfId="110" xr:uid="{00000000-0005-0000-0000-000020000000}"/>
    <cellStyle name="S10 27" xfId="113" xr:uid="{00000000-0005-0000-0000-000021000000}"/>
    <cellStyle name="S10 28" xfId="116" xr:uid="{00000000-0005-0000-0000-000022000000}"/>
    <cellStyle name="S10 29" xfId="119" xr:uid="{00000000-0005-0000-0000-000023000000}"/>
    <cellStyle name="S10 3" xfId="26" xr:uid="{00000000-0005-0000-0000-000024000000}"/>
    <cellStyle name="S10 30" xfId="122" xr:uid="{00000000-0005-0000-0000-000025000000}"/>
    <cellStyle name="S10 31" xfId="125" xr:uid="{00000000-0005-0000-0000-000026000000}"/>
    <cellStyle name="S10 32" xfId="128" xr:uid="{00000000-0005-0000-0000-000027000000}"/>
    <cellStyle name="S10 33" xfId="131" xr:uid="{00000000-0005-0000-0000-000028000000}"/>
    <cellStyle name="S10 34" xfId="134" xr:uid="{00000000-0005-0000-0000-000029000000}"/>
    <cellStyle name="S10 35" xfId="137" xr:uid="{00000000-0005-0000-0000-00002A000000}"/>
    <cellStyle name="S10 36" xfId="140" xr:uid="{00000000-0005-0000-0000-00002B000000}"/>
    <cellStyle name="S10 37" xfId="143" xr:uid="{00000000-0005-0000-0000-00002C000000}"/>
    <cellStyle name="S10 38" xfId="146" xr:uid="{00000000-0005-0000-0000-00002D000000}"/>
    <cellStyle name="S10 39" xfId="149" xr:uid="{00000000-0005-0000-0000-00002E000000}"/>
    <cellStyle name="S10 4" xfId="47" xr:uid="{00000000-0005-0000-0000-00002F000000}"/>
    <cellStyle name="S10 40" xfId="152" xr:uid="{00000000-0005-0000-0000-000030000000}"/>
    <cellStyle name="S10 41" xfId="155" xr:uid="{00000000-0005-0000-0000-000031000000}"/>
    <cellStyle name="S10 42" xfId="158" xr:uid="{00000000-0005-0000-0000-000032000000}"/>
    <cellStyle name="S10 43" xfId="161" xr:uid="{00000000-0005-0000-0000-000033000000}"/>
    <cellStyle name="S10 44" xfId="164" xr:uid="{00000000-0005-0000-0000-000034000000}"/>
    <cellStyle name="S10 45" xfId="167" xr:uid="{00000000-0005-0000-0000-000035000000}"/>
    <cellStyle name="S10 46" xfId="170" xr:uid="{00000000-0005-0000-0000-000036000000}"/>
    <cellStyle name="S10 47" xfId="172" xr:uid="{00000000-0005-0000-0000-000037000000}"/>
    <cellStyle name="S10 5" xfId="29" xr:uid="{00000000-0005-0000-0000-000038000000}"/>
    <cellStyle name="S10 6" xfId="50" xr:uid="{00000000-0005-0000-0000-000039000000}"/>
    <cellStyle name="S10 7" xfId="53" xr:uid="{00000000-0005-0000-0000-00003A000000}"/>
    <cellStyle name="S10 8" xfId="56" xr:uid="{00000000-0005-0000-0000-00003B000000}"/>
    <cellStyle name="S10 9" xfId="59" xr:uid="{00000000-0005-0000-0000-00003C000000}"/>
    <cellStyle name="S11" xfId="12" xr:uid="{00000000-0005-0000-0000-00003D000000}"/>
    <cellStyle name="S11 10" xfId="61" xr:uid="{00000000-0005-0000-0000-00003E000000}"/>
    <cellStyle name="S11 11" xfId="64" xr:uid="{00000000-0005-0000-0000-00003F000000}"/>
    <cellStyle name="S11 12" xfId="67" xr:uid="{00000000-0005-0000-0000-000040000000}"/>
    <cellStyle name="S11 13" xfId="70" xr:uid="{00000000-0005-0000-0000-000041000000}"/>
    <cellStyle name="S11 14" xfId="73" xr:uid="{00000000-0005-0000-0000-000042000000}"/>
    <cellStyle name="S11 15" xfId="76" xr:uid="{00000000-0005-0000-0000-000043000000}"/>
    <cellStyle name="S11 16" xfId="79" xr:uid="{00000000-0005-0000-0000-000044000000}"/>
    <cellStyle name="S11 17" xfId="82" xr:uid="{00000000-0005-0000-0000-000045000000}"/>
    <cellStyle name="S11 18" xfId="85" xr:uid="{00000000-0005-0000-0000-000046000000}"/>
    <cellStyle name="S11 19" xfId="88" xr:uid="{00000000-0005-0000-0000-000047000000}"/>
    <cellStyle name="S11 2" xfId="23" xr:uid="{00000000-0005-0000-0000-000048000000}"/>
    <cellStyle name="S11 20" xfId="91" xr:uid="{00000000-0005-0000-0000-000049000000}"/>
    <cellStyle name="S11 21" xfId="94" xr:uid="{00000000-0005-0000-0000-00004A000000}"/>
    <cellStyle name="S11 22" xfId="97" xr:uid="{00000000-0005-0000-0000-00004B000000}"/>
    <cellStyle name="S11 23" xfId="100" xr:uid="{00000000-0005-0000-0000-00004C000000}"/>
    <cellStyle name="S11 24" xfId="103" xr:uid="{00000000-0005-0000-0000-00004D000000}"/>
    <cellStyle name="S11 25" xfId="106" xr:uid="{00000000-0005-0000-0000-00004E000000}"/>
    <cellStyle name="S11 26" xfId="109" xr:uid="{00000000-0005-0000-0000-00004F000000}"/>
    <cellStyle name="S11 27" xfId="112" xr:uid="{00000000-0005-0000-0000-000050000000}"/>
    <cellStyle name="S11 28" xfId="115" xr:uid="{00000000-0005-0000-0000-000051000000}"/>
    <cellStyle name="S11 29" xfId="118" xr:uid="{00000000-0005-0000-0000-000052000000}"/>
    <cellStyle name="S11 3" xfId="25" xr:uid="{00000000-0005-0000-0000-000053000000}"/>
    <cellStyle name="S11 30" xfId="121" xr:uid="{00000000-0005-0000-0000-000054000000}"/>
    <cellStyle name="S11 31" xfId="124" xr:uid="{00000000-0005-0000-0000-000055000000}"/>
    <cellStyle name="S11 32" xfId="127" xr:uid="{00000000-0005-0000-0000-000056000000}"/>
    <cellStyle name="S11 33" xfId="130" xr:uid="{00000000-0005-0000-0000-000057000000}"/>
    <cellStyle name="S11 34" xfId="133" xr:uid="{00000000-0005-0000-0000-000058000000}"/>
    <cellStyle name="S11 35" xfId="136" xr:uid="{00000000-0005-0000-0000-000059000000}"/>
    <cellStyle name="S11 36" xfId="139" xr:uid="{00000000-0005-0000-0000-00005A000000}"/>
    <cellStyle name="S11 37" xfId="142" xr:uid="{00000000-0005-0000-0000-00005B000000}"/>
    <cellStyle name="S11 38" xfId="145" xr:uid="{00000000-0005-0000-0000-00005C000000}"/>
    <cellStyle name="S11 39" xfId="148" xr:uid="{00000000-0005-0000-0000-00005D000000}"/>
    <cellStyle name="S11 4" xfId="46" xr:uid="{00000000-0005-0000-0000-00005E000000}"/>
    <cellStyle name="S11 40" xfId="151" xr:uid="{00000000-0005-0000-0000-00005F000000}"/>
    <cellStyle name="S11 41" xfId="154" xr:uid="{00000000-0005-0000-0000-000060000000}"/>
    <cellStyle name="S11 42" xfId="157" xr:uid="{00000000-0005-0000-0000-000061000000}"/>
    <cellStyle name="S11 43" xfId="160" xr:uid="{00000000-0005-0000-0000-000062000000}"/>
    <cellStyle name="S11 44" xfId="163" xr:uid="{00000000-0005-0000-0000-000063000000}"/>
    <cellStyle name="S11 45" xfId="166" xr:uid="{00000000-0005-0000-0000-000064000000}"/>
    <cellStyle name="S11 46" xfId="169" xr:uid="{00000000-0005-0000-0000-000065000000}"/>
    <cellStyle name="S11 47" xfId="171" xr:uid="{00000000-0005-0000-0000-000066000000}"/>
    <cellStyle name="S11 5" xfId="28" xr:uid="{00000000-0005-0000-0000-000067000000}"/>
    <cellStyle name="S11 6" xfId="49" xr:uid="{00000000-0005-0000-0000-000068000000}"/>
    <cellStyle name="S11 7" xfId="52" xr:uid="{00000000-0005-0000-0000-000069000000}"/>
    <cellStyle name="S11 8" xfId="55" xr:uid="{00000000-0005-0000-0000-00006A000000}"/>
    <cellStyle name="S11 9" xfId="58" xr:uid="{00000000-0005-0000-0000-00006B000000}"/>
    <cellStyle name="S12" xfId="13" xr:uid="{00000000-0005-0000-0000-00006C000000}"/>
    <cellStyle name="S12 10" xfId="60" xr:uid="{00000000-0005-0000-0000-00006D000000}"/>
    <cellStyle name="S12 11" xfId="63" xr:uid="{00000000-0005-0000-0000-00006E000000}"/>
    <cellStyle name="S12 12" xfId="66" xr:uid="{00000000-0005-0000-0000-00006F000000}"/>
    <cellStyle name="S12 13" xfId="69" xr:uid="{00000000-0005-0000-0000-000070000000}"/>
    <cellStyle name="S12 14" xfId="72" xr:uid="{00000000-0005-0000-0000-000071000000}"/>
    <cellStyle name="S12 15" xfId="75" xr:uid="{00000000-0005-0000-0000-000072000000}"/>
    <cellStyle name="S12 16" xfId="78" xr:uid="{00000000-0005-0000-0000-000073000000}"/>
    <cellStyle name="S12 17" xfId="81" xr:uid="{00000000-0005-0000-0000-000074000000}"/>
    <cellStyle name="S12 18" xfId="84" xr:uid="{00000000-0005-0000-0000-000075000000}"/>
    <cellStyle name="S12 19" xfId="87" xr:uid="{00000000-0005-0000-0000-000076000000}"/>
    <cellStyle name="S12 2" xfId="24" xr:uid="{00000000-0005-0000-0000-000077000000}"/>
    <cellStyle name="S12 20" xfId="90" xr:uid="{00000000-0005-0000-0000-000078000000}"/>
    <cellStyle name="S12 21" xfId="93" xr:uid="{00000000-0005-0000-0000-000079000000}"/>
    <cellStyle name="S12 22" xfId="96" xr:uid="{00000000-0005-0000-0000-00007A000000}"/>
    <cellStyle name="S12 23" xfId="99" xr:uid="{00000000-0005-0000-0000-00007B000000}"/>
    <cellStyle name="S12 24" xfId="102" xr:uid="{00000000-0005-0000-0000-00007C000000}"/>
    <cellStyle name="S12 25" xfId="105" xr:uid="{00000000-0005-0000-0000-00007D000000}"/>
    <cellStyle name="S12 26" xfId="108" xr:uid="{00000000-0005-0000-0000-00007E000000}"/>
    <cellStyle name="S12 27" xfId="111" xr:uid="{00000000-0005-0000-0000-00007F000000}"/>
    <cellStyle name="S12 28" xfId="114" xr:uid="{00000000-0005-0000-0000-000080000000}"/>
    <cellStyle name="S12 29" xfId="117" xr:uid="{00000000-0005-0000-0000-000081000000}"/>
    <cellStyle name="S12 3" xfId="19" xr:uid="{00000000-0005-0000-0000-000082000000}"/>
    <cellStyle name="S12 30" xfId="120" xr:uid="{00000000-0005-0000-0000-000083000000}"/>
    <cellStyle name="S12 31" xfId="123" xr:uid="{00000000-0005-0000-0000-000084000000}"/>
    <cellStyle name="S12 32" xfId="126" xr:uid="{00000000-0005-0000-0000-000085000000}"/>
    <cellStyle name="S12 33" xfId="129" xr:uid="{00000000-0005-0000-0000-000086000000}"/>
    <cellStyle name="S12 34" xfId="132" xr:uid="{00000000-0005-0000-0000-000087000000}"/>
    <cellStyle name="S12 35" xfId="135" xr:uid="{00000000-0005-0000-0000-000088000000}"/>
    <cellStyle name="S12 36" xfId="138" xr:uid="{00000000-0005-0000-0000-000089000000}"/>
    <cellStyle name="S12 37" xfId="141" xr:uid="{00000000-0005-0000-0000-00008A000000}"/>
    <cellStyle name="S12 38" xfId="144" xr:uid="{00000000-0005-0000-0000-00008B000000}"/>
    <cellStyle name="S12 39" xfId="147" xr:uid="{00000000-0005-0000-0000-00008C000000}"/>
    <cellStyle name="S12 4" xfId="45" xr:uid="{00000000-0005-0000-0000-00008D000000}"/>
    <cellStyle name="S12 40" xfId="150" xr:uid="{00000000-0005-0000-0000-00008E000000}"/>
    <cellStyle name="S12 41" xfId="153" xr:uid="{00000000-0005-0000-0000-00008F000000}"/>
    <cellStyle name="S12 42" xfId="156" xr:uid="{00000000-0005-0000-0000-000090000000}"/>
    <cellStyle name="S12 43" xfId="159" xr:uid="{00000000-0005-0000-0000-000091000000}"/>
    <cellStyle name="S12 44" xfId="162" xr:uid="{00000000-0005-0000-0000-000092000000}"/>
    <cellStyle name="S12 45" xfId="165" xr:uid="{00000000-0005-0000-0000-000093000000}"/>
    <cellStyle name="S12 46" xfId="168" xr:uid="{00000000-0005-0000-0000-000094000000}"/>
    <cellStyle name="S12 47" xfId="44" xr:uid="{00000000-0005-0000-0000-000095000000}"/>
    <cellStyle name="S12 5" xfId="27" xr:uid="{00000000-0005-0000-0000-000096000000}"/>
    <cellStyle name="S12 6" xfId="48" xr:uid="{00000000-0005-0000-0000-000097000000}"/>
    <cellStyle name="S12 7" xfId="51" xr:uid="{00000000-0005-0000-0000-000098000000}"/>
    <cellStyle name="S12 8" xfId="54" xr:uid="{00000000-0005-0000-0000-000099000000}"/>
    <cellStyle name="S12 9" xfId="57" xr:uid="{00000000-0005-0000-0000-00009A000000}"/>
    <cellStyle name="S13" xfId="14" xr:uid="{00000000-0005-0000-0000-00009B000000}"/>
    <cellStyle name="S14" xfId="15" xr:uid="{00000000-0005-0000-0000-00009C000000}"/>
    <cellStyle name="S15" xfId="16" xr:uid="{00000000-0005-0000-0000-00009D000000}"/>
    <cellStyle name="S16" xfId="17" xr:uid="{00000000-0005-0000-0000-00009E000000}"/>
    <cellStyle name="S17" xfId="18" xr:uid="{00000000-0005-0000-0000-00009F000000}"/>
    <cellStyle name="S18" xfId="30" xr:uid="{00000000-0005-0000-0000-0000A0000000}"/>
    <cellStyle name="S19" xfId="31" xr:uid="{00000000-0005-0000-0000-0000A1000000}"/>
    <cellStyle name="S2" xfId="32" xr:uid="{00000000-0005-0000-0000-0000A2000000}"/>
    <cellStyle name="S20" xfId="33" xr:uid="{00000000-0005-0000-0000-0000A3000000}"/>
    <cellStyle name="S21" xfId="34" xr:uid="{00000000-0005-0000-0000-0000A4000000}"/>
    <cellStyle name="S22" xfId="35" xr:uid="{00000000-0005-0000-0000-0000A5000000}"/>
    <cellStyle name="S23" xfId="36" xr:uid="{00000000-0005-0000-0000-0000A6000000}"/>
    <cellStyle name="S3" xfId="37" xr:uid="{00000000-0005-0000-0000-0000A7000000}"/>
    <cellStyle name="S4" xfId="38" xr:uid="{00000000-0005-0000-0000-0000A8000000}"/>
    <cellStyle name="S5" xfId="39" xr:uid="{00000000-0005-0000-0000-0000A9000000}"/>
    <cellStyle name="S6" xfId="40" xr:uid="{00000000-0005-0000-0000-0000AA000000}"/>
    <cellStyle name="S7" xfId="41" xr:uid="{00000000-0005-0000-0000-0000AB000000}"/>
    <cellStyle name="S8" xfId="42" xr:uid="{00000000-0005-0000-0000-0000AC000000}"/>
    <cellStyle name="S9" xfId="43" xr:uid="{00000000-0005-0000-0000-0000AD000000}"/>
    <cellStyle name="Walutowy" xfId="1" builtinId="4"/>
    <cellStyle name="Walutowy 2 2" xfId="7" xr:uid="{00000000-0005-0000-0000-0000A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S104"/>
  <sheetViews>
    <sheetView tabSelected="1" view="pageLayout" topLeftCell="A91" zoomScaleNormal="115" workbookViewId="0">
      <selection activeCell="C92" sqref="C92"/>
    </sheetView>
  </sheetViews>
  <sheetFormatPr defaultRowHeight="12.75" outlineLevelCol="1"/>
  <cols>
    <col min="1" max="1" width="4" style="24" customWidth="1"/>
    <col min="2" max="2" width="32.75" style="12" customWidth="1"/>
    <col min="3" max="3" width="15.25" style="13" customWidth="1"/>
    <col min="4" max="4" width="8.875" style="14" customWidth="1"/>
    <col min="5" max="5" width="4.75" style="15" customWidth="1"/>
    <col min="6" max="6" width="9.625" style="16" customWidth="1"/>
    <col min="7" max="7" width="8.375" style="15" customWidth="1"/>
    <col min="8" max="8" width="5.375" style="16" customWidth="1" outlineLevel="1"/>
    <col min="9" max="9" width="10.375" style="16" customWidth="1" outlineLevel="1"/>
    <col min="10" max="10" width="7" style="16" customWidth="1" outlineLevel="1"/>
    <col min="11" max="11" width="7.5" style="16" customWidth="1" outlineLevel="1"/>
    <col min="12" max="12" width="10.25" style="17" customWidth="1" outlineLevel="1"/>
    <col min="13" max="13" width="6.625" style="18" customWidth="1" outlineLevel="1"/>
    <col min="14" max="14" width="6.375" style="19" customWidth="1" outlineLevel="1"/>
    <col min="15" max="15" width="11.75" style="20" customWidth="1" outlineLevel="1"/>
    <col min="16" max="16" width="13.125" style="20" customWidth="1" outlineLevel="1"/>
    <col min="17" max="17" width="13.375" style="21" customWidth="1" outlineLevel="1"/>
    <col min="18" max="18" width="13.5" style="22" customWidth="1" outlineLevel="1"/>
    <col min="19" max="19" width="8.25" style="23" customWidth="1" outlineLevel="1"/>
    <col min="20" max="16384" width="9" style="11"/>
  </cols>
  <sheetData>
    <row r="1" spans="1:19">
      <c r="A1" s="11" t="s">
        <v>75</v>
      </c>
    </row>
    <row r="2" spans="1:19" ht="13.5" thickBot="1"/>
    <row r="3" spans="1:19" ht="51.75" thickBot="1">
      <c r="A3" s="1" t="s">
        <v>0</v>
      </c>
      <c r="B3" s="2" t="s">
        <v>1</v>
      </c>
      <c r="C3" s="2" t="s">
        <v>2</v>
      </c>
      <c r="D3" s="3" t="s">
        <v>32</v>
      </c>
      <c r="E3" s="4" t="s">
        <v>3</v>
      </c>
      <c r="F3" s="2" t="s">
        <v>4</v>
      </c>
      <c r="G3" s="2" t="s">
        <v>77</v>
      </c>
      <c r="H3" s="5" t="s">
        <v>5</v>
      </c>
      <c r="I3" s="6" t="s">
        <v>78</v>
      </c>
      <c r="J3" s="6" t="s">
        <v>83</v>
      </c>
      <c r="K3" s="6" t="s">
        <v>81</v>
      </c>
      <c r="L3" s="7" t="s">
        <v>109</v>
      </c>
      <c r="M3" s="8" t="s">
        <v>6</v>
      </c>
      <c r="N3" s="2" t="s">
        <v>7</v>
      </c>
      <c r="O3" s="9" t="s">
        <v>8</v>
      </c>
      <c r="P3" s="9" t="s">
        <v>9</v>
      </c>
      <c r="Q3" s="10" t="s">
        <v>82</v>
      </c>
      <c r="R3" s="2" t="s">
        <v>11</v>
      </c>
      <c r="S3" s="2" t="s">
        <v>10</v>
      </c>
    </row>
    <row r="4" spans="1:19" s="28" customFormat="1" ht="13.5" thickBot="1">
      <c r="A4" s="25" t="s">
        <v>14</v>
      </c>
      <c r="B4" s="26" t="s">
        <v>15</v>
      </c>
      <c r="C4" s="25" t="s">
        <v>16</v>
      </c>
      <c r="D4" s="27" t="s">
        <v>17</v>
      </c>
      <c r="E4" s="25" t="s">
        <v>18</v>
      </c>
      <c r="F4" s="26" t="s">
        <v>19</v>
      </c>
      <c r="G4" s="25" t="s">
        <v>20</v>
      </c>
      <c r="H4" s="27" t="s">
        <v>21</v>
      </c>
      <c r="I4" s="25" t="s">
        <v>22</v>
      </c>
      <c r="J4" s="26" t="s">
        <v>23</v>
      </c>
      <c r="K4" s="25" t="s">
        <v>24</v>
      </c>
      <c r="L4" s="27" t="s">
        <v>28</v>
      </c>
      <c r="M4" s="25" t="s">
        <v>29</v>
      </c>
      <c r="N4" s="26" t="s">
        <v>25</v>
      </c>
      <c r="O4" s="25" t="s">
        <v>26</v>
      </c>
      <c r="P4" s="27" t="s">
        <v>27</v>
      </c>
      <c r="Q4" s="25" t="s">
        <v>30</v>
      </c>
      <c r="R4" s="26" t="s">
        <v>79</v>
      </c>
      <c r="S4" s="25" t="s">
        <v>80</v>
      </c>
    </row>
    <row r="5" spans="1:19">
      <c r="A5" s="29" t="str">
        <f>B18</f>
        <v>Zadanie 1</v>
      </c>
      <c r="B5" s="30"/>
      <c r="C5" s="31" t="s">
        <v>93</v>
      </c>
      <c r="D5" s="32"/>
      <c r="E5" s="33"/>
      <c r="F5" s="34"/>
      <c r="G5" s="34"/>
      <c r="H5" s="34"/>
      <c r="I5" s="34"/>
      <c r="J5" s="34" t="s">
        <v>104</v>
      </c>
      <c r="K5" s="34"/>
      <c r="L5" s="35"/>
      <c r="M5" s="34"/>
      <c r="N5" s="36"/>
      <c r="O5" s="37"/>
      <c r="P5" s="37"/>
      <c r="Q5" s="38"/>
      <c r="R5" s="34"/>
      <c r="S5" s="34"/>
    </row>
    <row r="6" spans="1:19" s="54" customFormat="1">
      <c r="A6" s="39">
        <v>1</v>
      </c>
      <c r="B6" s="40" t="s">
        <v>54</v>
      </c>
      <c r="C6" s="41" t="s">
        <v>31</v>
      </c>
      <c r="D6" s="42">
        <v>500</v>
      </c>
      <c r="E6" s="43">
        <v>1</v>
      </c>
      <c r="F6" s="44" t="s">
        <v>59</v>
      </c>
      <c r="G6" s="43">
        <v>6900</v>
      </c>
      <c r="H6" s="45" t="s">
        <v>76</v>
      </c>
      <c r="I6" s="46"/>
      <c r="J6" s="46"/>
      <c r="K6" s="46"/>
      <c r="L6" s="47"/>
      <c r="M6" s="48">
        <v>0.08</v>
      </c>
      <c r="N6" s="49">
        <f>L6*(1+M6)</f>
        <v>0</v>
      </c>
      <c r="O6" s="50">
        <f>L6*I6</f>
        <v>0</v>
      </c>
      <c r="P6" s="50">
        <f>O6*(1+M6)</f>
        <v>0</v>
      </c>
      <c r="Q6" s="51"/>
      <c r="R6" s="52"/>
      <c r="S6" s="53"/>
    </row>
    <row r="7" spans="1:19" s="54" customFormat="1">
      <c r="A7" s="39">
        <v>2</v>
      </c>
      <c r="B7" s="40" t="s">
        <v>55</v>
      </c>
      <c r="C7" s="41" t="s">
        <v>31</v>
      </c>
      <c r="D7" s="42">
        <v>500</v>
      </c>
      <c r="E7" s="43">
        <v>1</v>
      </c>
      <c r="F7" s="44" t="s">
        <v>59</v>
      </c>
      <c r="G7" s="43">
        <v>300</v>
      </c>
      <c r="H7" s="45" t="s">
        <v>76</v>
      </c>
      <c r="I7" s="46"/>
      <c r="J7" s="46"/>
      <c r="K7" s="46"/>
      <c r="L7" s="47"/>
      <c r="M7" s="48">
        <v>0.08</v>
      </c>
      <c r="N7" s="49">
        <f t="shared" ref="N7:N17" si="0">L7*(1+M7)</f>
        <v>0</v>
      </c>
      <c r="O7" s="50">
        <f t="shared" ref="O7:O17" si="1">L7*I7</f>
        <v>0</v>
      </c>
      <c r="P7" s="50">
        <f t="shared" ref="P7:P17" si="2">O7*(1+M7)</f>
        <v>0</v>
      </c>
      <c r="Q7" s="51"/>
      <c r="R7" s="52"/>
      <c r="S7" s="53"/>
    </row>
    <row r="8" spans="1:19" s="54" customFormat="1">
      <c r="A8" s="39">
        <v>3</v>
      </c>
      <c r="B8" s="40" t="s">
        <v>53</v>
      </c>
      <c r="C8" s="41" t="s">
        <v>31</v>
      </c>
      <c r="D8" s="42">
        <v>250</v>
      </c>
      <c r="E8" s="43">
        <v>1</v>
      </c>
      <c r="F8" s="44" t="s">
        <v>59</v>
      </c>
      <c r="G8" s="43">
        <v>150</v>
      </c>
      <c r="H8" s="45" t="s">
        <v>76</v>
      </c>
      <c r="I8" s="46"/>
      <c r="J8" s="46"/>
      <c r="K8" s="46"/>
      <c r="L8" s="47"/>
      <c r="M8" s="48">
        <v>0.08</v>
      </c>
      <c r="N8" s="49">
        <f t="shared" si="0"/>
        <v>0</v>
      </c>
      <c r="O8" s="50">
        <f t="shared" si="1"/>
        <v>0</v>
      </c>
      <c r="P8" s="50">
        <f t="shared" si="2"/>
        <v>0</v>
      </c>
      <c r="Q8" s="51"/>
      <c r="R8" s="52"/>
      <c r="S8" s="53"/>
    </row>
    <row r="9" spans="1:19" s="54" customFormat="1">
      <c r="A9" s="39">
        <v>4</v>
      </c>
      <c r="B9" s="40" t="s">
        <v>53</v>
      </c>
      <c r="C9" s="41" t="s">
        <v>31</v>
      </c>
      <c r="D9" s="55">
        <v>500</v>
      </c>
      <c r="E9" s="56">
        <v>1</v>
      </c>
      <c r="F9" s="44" t="s">
        <v>59</v>
      </c>
      <c r="G9" s="56">
        <v>300</v>
      </c>
      <c r="H9" s="45" t="s">
        <v>76</v>
      </c>
      <c r="I9" s="46"/>
      <c r="J9" s="46"/>
      <c r="K9" s="46"/>
      <c r="L9" s="47"/>
      <c r="M9" s="48">
        <v>0.08</v>
      </c>
      <c r="N9" s="49">
        <f t="shared" si="0"/>
        <v>0</v>
      </c>
      <c r="O9" s="50">
        <f t="shared" si="1"/>
        <v>0</v>
      </c>
      <c r="P9" s="50">
        <f t="shared" si="2"/>
        <v>0</v>
      </c>
      <c r="Q9" s="57"/>
      <c r="R9" s="52"/>
      <c r="S9" s="53"/>
    </row>
    <row r="10" spans="1:19" s="54" customFormat="1">
      <c r="A10" s="39">
        <v>5</v>
      </c>
      <c r="B10" s="40" t="s">
        <v>53</v>
      </c>
      <c r="C10" s="41" t="s">
        <v>31</v>
      </c>
      <c r="D10" s="55">
        <v>1000</v>
      </c>
      <c r="E10" s="56">
        <v>1</v>
      </c>
      <c r="F10" s="44" t="s">
        <v>59</v>
      </c>
      <c r="G10" s="56">
        <v>150</v>
      </c>
      <c r="H10" s="45" t="s">
        <v>76</v>
      </c>
      <c r="I10" s="46"/>
      <c r="J10" s="46"/>
      <c r="K10" s="46"/>
      <c r="L10" s="47"/>
      <c r="M10" s="48">
        <v>0.08</v>
      </c>
      <c r="N10" s="49">
        <f t="shared" si="0"/>
        <v>0</v>
      </c>
      <c r="O10" s="50">
        <f t="shared" si="1"/>
        <v>0</v>
      </c>
      <c r="P10" s="50">
        <f t="shared" si="2"/>
        <v>0</v>
      </c>
      <c r="Q10" s="57"/>
      <c r="R10" s="52"/>
      <c r="S10" s="53"/>
    </row>
    <row r="11" spans="1:19" s="54" customFormat="1">
      <c r="A11" s="39">
        <v>6</v>
      </c>
      <c r="B11" s="58" t="s">
        <v>33</v>
      </c>
      <c r="C11" s="41" t="s">
        <v>31</v>
      </c>
      <c r="D11" s="42">
        <v>100</v>
      </c>
      <c r="E11" s="43">
        <v>1</v>
      </c>
      <c r="F11" s="44" t="s">
        <v>59</v>
      </c>
      <c r="G11" s="43">
        <v>318000</v>
      </c>
      <c r="H11" s="45" t="s">
        <v>76</v>
      </c>
      <c r="I11" s="46"/>
      <c r="J11" s="46"/>
      <c r="K11" s="46"/>
      <c r="L11" s="47"/>
      <c r="M11" s="48">
        <v>0.08</v>
      </c>
      <c r="N11" s="49">
        <f t="shared" si="0"/>
        <v>0</v>
      </c>
      <c r="O11" s="50">
        <f t="shared" si="1"/>
        <v>0</v>
      </c>
      <c r="P11" s="50">
        <f t="shared" si="2"/>
        <v>0</v>
      </c>
      <c r="Q11" s="51"/>
      <c r="R11" s="52"/>
      <c r="S11" s="53"/>
    </row>
    <row r="12" spans="1:19" s="54" customFormat="1">
      <c r="A12" s="39">
        <v>7</v>
      </c>
      <c r="B12" s="58" t="s">
        <v>33</v>
      </c>
      <c r="C12" s="41" t="s">
        <v>31</v>
      </c>
      <c r="D12" s="42">
        <v>250</v>
      </c>
      <c r="E12" s="56">
        <v>1</v>
      </c>
      <c r="F12" s="44" t="s">
        <v>59</v>
      </c>
      <c r="G12" s="56">
        <v>135000</v>
      </c>
      <c r="H12" s="45" t="s">
        <v>76</v>
      </c>
      <c r="I12" s="46"/>
      <c r="J12" s="46"/>
      <c r="K12" s="46"/>
      <c r="L12" s="47"/>
      <c r="M12" s="48">
        <v>0.08</v>
      </c>
      <c r="N12" s="49">
        <f t="shared" si="0"/>
        <v>0</v>
      </c>
      <c r="O12" s="50">
        <f t="shared" si="1"/>
        <v>0</v>
      </c>
      <c r="P12" s="50">
        <f t="shared" si="2"/>
        <v>0</v>
      </c>
      <c r="Q12" s="57"/>
      <c r="R12" s="52"/>
      <c r="S12" s="53"/>
    </row>
    <row r="13" spans="1:19" s="54" customFormat="1">
      <c r="A13" s="39">
        <v>8</v>
      </c>
      <c r="B13" s="59" t="s">
        <v>33</v>
      </c>
      <c r="C13" s="41" t="s">
        <v>31</v>
      </c>
      <c r="D13" s="42">
        <v>500</v>
      </c>
      <c r="E13" s="43">
        <v>1</v>
      </c>
      <c r="F13" s="44" t="s">
        <v>59</v>
      </c>
      <c r="G13" s="43">
        <v>201000</v>
      </c>
      <c r="H13" s="45" t="s">
        <v>76</v>
      </c>
      <c r="I13" s="46"/>
      <c r="J13" s="46"/>
      <c r="K13" s="46"/>
      <c r="L13" s="47"/>
      <c r="M13" s="48">
        <v>0.08</v>
      </c>
      <c r="N13" s="49">
        <f t="shared" si="0"/>
        <v>0</v>
      </c>
      <c r="O13" s="50">
        <f t="shared" si="1"/>
        <v>0</v>
      </c>
      <c r="P13" s="50">
        <f t="shared" si="2"/>
        <v>0</v>
      </c>
      <c r="Q13" s="51"/>
      <c r="R13" s="52"/>
      <c r="S13" s="53"/>
    </row>
    <row r="14" spans="1:19" s="54" customFormat="1">
      <c r="A14" s="39">
        <v>9</v>
      </c>
      <c r="B14" s="59" t="s">
        <v>33</v>
      </c>
      <c r="C14" s="41" t="s">
        <v>31</v>
      </c>
      <c r="D14" s="42">
        <v>1000</v>
      </c>
      <c r="E14" s="60">
        <v>1</v>
      </c>
      <c r="F14" s="44" t="s">
        <v>59</v>
      </c>
      <c r="G14" s="60">
        <v>8000</v>
      </c>
      <c r="H14" s="45" t="s">
        <v>76</v>
      </c>
      <c r="I14" s="46"/>
      <c r="J14" s="46"/>
      <c r="K14" s="46"/>
      <c r="L14" s="47"/>
      <c r="M14" s="48">
        <v>0.08</v>
      </c>
      <c r="N14" s="49">
        <f t="shared" si="0"/>
        <v>0</v>
      </c>
      <c r="O14" s="50">
        <f t="shared" si="1"/>
        <v>0</v>
      </c>
      <c r="P14" s="50">
        <f t="shared" si="2"/>
        <v>0</v>
      </c>
      <c r="Q14" s="51"/>
      <c r="R14" s="52"/>
      <c r="S14" s="53"/>
    </row>
    <row r="15" spans="1:19" s="54" customFormat="1" ht="89.25">
      <c r="A15" s="39">
        <v>10</v>
      </c>
      <c r="B15" s="61" t="s">
        <v>42</v>
      </c>
      <c r="C15" s="41" t="s">
        <v>31</v>
      </c>
      <c r="D15" s="62" t="s">
        <v>36</v>
      </c>
      <c r="E15" s="63">
        <v>1</v>
      </c>
      <c r="F15" s="44" t="s">
        <v>59</v>
      </c>
      <c r="G15" s="63">
        <v>271000</v>
      </c>
      <c r="H15" s="45" t="s">
        <v>76</v>
      </c>
      <c r="I15" s="46"/>
      <c r="J15" s="46"/>
      <c r="K15" s="46"/>
      <c r="L15" s="47"/>
      <c r="M15" s="48">
        <v>0.08</v>
      </c>
      <c r="N15" s="49">
        <f t="shared" si="0"/>
        <v>0</v>
      </c>
      <c r="O15" s="50">
        <f t="shared" si="1"/>
        <v>0</v>
      </c>
      <c r="P15" s="50">
        <f t="shared" si="2"/>
        <v>0</v>
      </c>
      <c r="Q15" s="64"/>
      <c r="R15" s="52"/>
      <c r="S15" s="53"/>
    </row>
    <row r="16" spans="1:19" s="54" customFormat="1">
      <c r="A16" s="39">
        <v>11</v>
      </c>
      <c r="B16" s="59" t="s">
        <v>34</v>
      </c>
      <c r="C16" s="41" t="s">
        <v>31</v>
      </c>
      <c r="D16" s="42" t="s">
        <v>35</v>
      </c>
      <c r="E16" s="60">
        <v>1</v>
      </c>
      <c r="F16" s="44" t="s">
        <v>59</v>
      </c>
      <c r="G16" s="60">
        <v>30600</v>
      </c>
      <c r="H16" s="45" t="s">
        <v>76</v>
      </c>
      <c r="I16" s="46"/>
      <c r="J16" s="46"/>
      <c r="K16" s="46"/>
      <c r="L16" s="47"/>
      <c r="M16" s="48">
        <v>0.08</v>
      </c>
      <c r="N16" s="49">
        <f t="shared" si="0"/>
        <v>0</v>
      </c>
      <c r="O16" s="50">
        <f t="shared" si="1"/>
        <v>0</v>
      </c>
      <c r="P16" s="50">
        <f t="shared" si="2"/>
        <v>0</v>
      </c>
      <c r="Q16" s="65"/>
      <c r="R16" s="52"/>
      <c r="S16" s="53"/>
    </row>
    <row r="17" spans="1:19" s="54" customFormat="1" ht="13.5" thickBot="1">
      <c r="A17" s="39">
        <v>12</v>
      </c>
      <c r="B17" s="66" t="s">
        <v>34</v>
      </c>
      <c r="C17" s="41" t="s">
        <v>31</v>
      </c>
      <c r="D17" s="67" t="s">
        <v>36</v>
      </c>
      <c r="E17" s="43">
        <v>1</v>
      </c>
      <c r="F17" s="44" t="s">
        <v>59</v>
      </c>
      <c r="G17" s="43">
        <v>300</v>
      </c>
      <c r="H17" s="45" t="s">
        <v>76</v>
      </c>
      <c r="I17" s="46"/>
      <c r="J17" s="46"/>
      <c r="K17" s="46"/>
      <c r="L17" s="47"/>
      <c r="M17" s="48">
        <v>0.08</v>
      </c>
      <c r="N17" s="49">
        <f t="shared" si="0"/>
        <v>0</v>
      </c>
      <c r="O17" s="50">
        <f t="shared" si="1"/>
        <v>0</v>
      </c>
      <c r="P17" s="50">
        <f t="shared" si="2"/>
        <v>0</v>
      </c>
      <c r="Q17" s="51"/>
      <c r="R17" s="52"/>
      <c r="S17" s="53"/>
    </row>
    <row r="18" spans="1:19" ht="13.5" thickBot="1">
      <c r="B18" s="68" t="str">
        <f>"Zadanie "&amp;COUNTIF(C$5:$C18,"=Razem")</f>
        <v>Zadanie 1</v>
      </c>
      <c r="C18" s="69" t="s">
        <v>12</v>
      </c>
      <c r="D18" s="70"/>
      <c r="E18" s="71"/>
      <c r="F18" s="72"/>
      <c r="G18" s="72"/>
      <c r="H18" s="72"/>
      <c r="I18" s="72"/>
      <c r="J18" s="72"/>
      <c r="K18" s="72"/>
      <c r="L18" s="73"/>
      <c r="M18" s="72"/>
      <c r="N18" s="74"/>
      <c r="O18" s="75">
        <f>SUM(O6:O17)</f>
        <v>0</v>
      </c>
      <c r="P18" s="76">
        <f>SUM(P6:P17)</f>
        <v>0</v>
      </c>
      <c r="Q18" s="77"/>
      <c r="S18" s="78"/>
    </row>
    <row r="19" spans="1:19" ht="38.25">
      <c r="A19" s="79" t="s">
        <v>84</v>
      </c>
      <c r="B19" s="80"/>
      <c r="C19" s="79"/>
      <c r="D19" s="81"/>
      <c r="E19" s="82"/>
      <c r="F19" s="83"/>
      <c r="G19" s="83"/>
      <c r="H19" s="83"/>
      <c r="I19" s="83"/>
      <c r="J19" s="83"/>
      <c r="K19" s="83"/>
      <c r="L19" s="84"/>
      <c r="M19" s="83"/>
      <c r="N19" s="83"/>
      <c r="O19" s="85"/>
      <c r="P19" s="85"/>
      <c r="Q19" s="86"/>
      <c r="R19" s="87"/>
      <c r="S19" s="88"/>
    </row>
    <row r="20" spans="1:19">
      <c r="A20" s="89" t="str">
        <f>B25</f>
        <v>Zadanie 2</v>
      </c>
      <c r="B20" s="30"/>
      <c r="C20" s="31" t="s">
        <v>94</v>
      </c>
      <c r="D20" s="32"/>
      <c r="E20" s="33"/>
      <c r="F20" s="34"/>
      <c r="G20" s="34"/>
      <c r="H20" s="34"/>
      <c r="I20" s="34"/>
      <c r="J20" s="34" t="s">
        <v>107</v>
      </c>
      <c r="K20" s="34"/>
      <c r="L20" s="35"/>
      <c r="M20" s="38"/>
      <c r="N20" s="38"/>
      <c r="O20" s="38"/>
      <c r="P20" s="38"/>
      <c r="Q20" s="38"/>
      <c r="R20" s="34"/>
      <c r="S20" s="34"/>
    </row>
    <row r="21" spans="1:19" s="54" customFormat="1" ht="25.5">
      <c r="A21" s="39">
        <v>1</v>
      </c>
      <c r="B21" s="58" t="s">
        <v>43</v>
      </c>
      <c r="C21" s="57" t="s">
        <v>71</v>
      </c>
      <c r="D21" s="90" t="s">
        <v>39</v>
      </c>
      <c r="E21" s="63">
        <v>1</v>
      </c>
      <c r="F21" s="91" t="s">
        <v>66</v>
      </c>
      <c r="G21" s="92">
        <v>27000</v>
      </c>
      <c r="H21" s="45" t="s">
        <v>76</v>
      </c>
      <c r="I21" s="46"/>
      <c r="J21" s="46"/>
      <c r="K21" s="46"/>
      <c r="L21" s="93"/>
      <c r="M21" s="48">
        <v>0.08</v>
      </c>
      <c r="N21" s="49">
        <f>L21*(1+M21)</f>
        <v>0</v>
      </c>
      <c r="O21" s="50">
        <f t="shared" ref="O21:O24" si="3">L21*I21</f>
        <v>0</v>
      </c>
      <c r="P21" s="50">
        <f>O21*(1+M21)</f>
        <v>0</v>
      </c>
      <c r="Q21" s="51"/>
      <c r="R21" s="52"/>
      <c r="S21" s="53"/>
    </row>
    <row r="22" spans="1:19" s="54" customFormat="1" ht="25.5">
      <c r="A22" s="39">
        <v>2</v>
      </c>
      <c r="B22" s="94" t="s">
        <v>43</v>
      </c>
      <c r="C22" s="57" t="s">
        <v>71</v>
      </c>
      <c r="D22" s="95" t="s">
        <v>36</v>
      </c>
      <c r="E22" s="43">
        <v>1</v>
      </c>
      <c r="F22" s="91" t="s">
        <v>66</v>
      </c>
      <c r="G22" s="92">
        <v>1500</v>
      </c>
      <c r="H22" s="45" t="s">
        <v>76</v>
      </c>
      <c r="I22" s="46"/>
      <c r="J22" s="46"/>
      <c r="K22" s="46"/>
      <c r="L22" s="93"/>
      <c r="M22" s="48">
        <v>0.08</v>
      </c>
      <c r="N22" s="49">
        <f t="shared" ref="N22:N24" si="4">L22*(1+M22)</f>
        <v>0</v>
      </c>
      <c r="O22" s="50">
        <f t="shared" si="3"/>
        <v>0</v>
      </c>
      <c r="P22" s="50">
        <f t="shared" ref="P22:P24" si="5">O22*(1+M22)</f>
        <v>0</v>
      </c>
      <c r="Q22" s="51"/>
      <c r="R22" s="52"/>
      <c r="S22" s="53"/>
    </row>
    <row r="23" spans="1:19" ht="25.5">
      <c r="A23" s="39">
        <v>3</v>
      </c>
      <c r="B23" s="94" t="s">
        <v>61</v>
      </c>
      <c r="C23" s="57" t="s">
        <v>71</v>
      </c>
      <c r="D23" s="42">
        <v>1000</v>
      </c>
      <c r="E23" s="43">
        <v>1</v>
      </c>
      <c r="F23" s="91" t="s">
        <v>66</v>
      </c>
      <c r="G23" s="63">
        <v>420</v>
      </c>
      <c r="H23" s="45" t="s">
        <v>76</v>
      </c>
      <c r="I23" s="46"/>
      <c r="J23" s="46"/>
      <c r="K23" s="46"/>
      <c r="L23" s="93"/>
      <c r="M23" s="48">
        <v>0.08</v>
      </c>
      <c r="N23" s="49">
        <f t="shared" si="4"/>
        <v>0</v>
      </c>
      <c r="O23" s="50">
        <f t="shared" si="3"/>
        <v>0</v>
      </c>
      <c r="P23" s="50">
        <f t="shared" si="5"/>
        <v>0</v>
      </c>
      <c r="Q23" s="96"/>
      <c r="R23" s="52"/>
      <c r="S23" s="53"/>
    </row>
    <row r="24" spans="1:19" ht="36" customHeight="1" thickBot="1">
      <c r="A24" s="39">
        <v>4</v>
      </c>
      <c r="B24" s="94" t="s">
        <v>61</v>
      </c>
      <c r="C24" s="57" t="s">
        <v>71</v>
      </c>
      <c r="D24" s="42">
        <v>500</v>
      </c>
      <c r="E24" s="43">
        <v>1</v>
      </c>
      <c r="F24" s="91" t="s">
        <v>66</v>
      </c>
      <c r="G24" s="63">
        <v>150</v>
      </c>
      <c r="H24" s="45" t="s">
        <v>76</v>
      </c>
      <c r="I24" s="46"/>
      <c r="J24" s="46"/>
      <c r="K24" s="46"/>
      <c r="L24" s="93"/>
      <c r="M24" s="48">
        <v>0.08</v>
      </c>
      <c r="N24" s="49">
        <f t="shared" si="4"/>
        <v>0</v>
      </c>
      <c r="O24" s="50">
        <f t="shared" si="3"/>
        <v>0</v>
      </c>
      <c r="P24" s="50">
        <f t="shared" si="5"/>
        <v>0</v>
      </c>
      <c r="Q24" s="96"/>
      <c r="R24" s="52"/>
      <c r="S24" s="53"/>
    </row>
    <row r="25" spans="1:19" ht="13.5" thickBot="1">
      <c r="B25" s="68" t="str">
        <f>"Zadanie "&amp;COUNTIF(C$5:$C25,"=Razem")</f>
        <v>Zadanie 2</v>
      </c>
      <c r="C25" s="69" t="s">
        <v>12</v>
      </c>
      <c r="O25" s="75">
        <f>SUM(O21:O24)</f>
        <v>0</v>
      </c>
      <c r="P25" s="97">
        <f>SUM(P21:P24)</f>
        <v>0</v>
      </c>
    </row>
    <row r="26" spans="1:19">
      <c r="A26" s="79" t="s">
        <v>85</v>
      </c>
      <c r="B26" s="80"/>
      <c r="C26" s="79"/>
      <c r="D26" s="81"/>
      <c r="E26" s="82"/>
      <c r="F26" s="83"/>
      <c r="G26" s="83"/>
      <c r="H26" s="83"/>
      <c r="I26" s="83"/>
      <c r="J26" s="83"/>
      <c r="K26" s="83"/>
      <c r="L26" s="84"/>
      <c r="M26" s="83"/>
      <c r="N26" s="83"/>
      <c r="O26" s="85"/>
      <c r="P26" s="85"/>
      <c r="Q26" s="86"/>
      <c r="R26" s="87"/>
      <c r="S26" s="88"/>
    </row>
    <row r="27" spans="1:19">
      <c r="A27" s="89" t="str">
        <f>B34</f>
        <v>Zadanie 3</v>
      </c>
      <c r="B27" s="30"/>
      <c r="C27" s="31" t="s">
        <v>95</v>
      </c>
      <c r="D27" s="32"/>
      <c r="E27" s="33"/>
      <c r="F27" s="34"/>
      <c r="G27" s="34"/>
      <c r="H27" s="34"/>
      <c r="I27" s="34"/>
      <c r="J27" s="34" t="s">
        <v>104</v>
      </c>
      <c r="K27" s="34"/>
      <c r="L27" s="35"/>
      <c r="M27" s="34"/>
      <c r="N27" s="36"/>
      <c r="O27" s="36"/>
      <c r="P27" s="36"/>
      <c r="Q27" s="38"/>
      <c r="R27" s="34"/>
      <c r="S27" s="34"/>
    </row>
    <row r="28" spans="1:19" ht="38.25">
      <c r="A28" s="39">
        <v>1</v>
      </c>
      <c r="B28" s="58" t="s">
        <v>44</v>
      </c>
      <c r="C28" s="51" t="s">
        <v>69</v>
      </c>
      <c r="D28" s="98" t="s">
        <v>36</v>
      </c>
      <c r="E28" s="63">
        <v>1</v>
      </c>
      <c r="F28" s="44" t="s">
        <v>59</v>
      </c>
      <c r="G28" s="63">
        <v>34500</v>
      </c>
      <c r="H28" s="45" t="s">
        <v>76</v>
      </c>
      <c r="I28" s="46"/>
      <c r="J28" s="46"/>
      <c r="K28" s="46"/>
      <c r="L28" s="99"/>
      <c r="M28" s="48">
        <v>0.08</v>
      </c>
      <c r="N28" s="49">
        <f>L28*(1+M28)</f>
        <v>0</v>
      </c>
      <c r="O28" s="50">
        <f t="shared" ref="O28:O33" si="6">L28*I28</f>
        <v>0</v>
      </c>
      <c r="P28" s="50">
        <f>O28*(1+M28)</f>
        <v>0</v>
      </c>
      <c r="Q28" s="96"/>
      <c r="R28" s="100"/>
      <c r="S28" s="53"/>
    </row>
    <row r="29" spans="1:19" ht="38.25">
      <c r="A29" s="101">
        <v>2</v>
      </c>
      <c r="B29" s="58" t="s">
        <v>44</v>
      </c>
      <c r="C29" s="51" t="s">
        <v>69</v>
      </c>
      <c r="D29" s="98" t="s">
        <v>39</v>
      </c>
      <c r="E29" s="92">
        <v>1</v>
      </c>
      <c r="F29" s="44" t="s">
        <v>59</v>
      </c>
      <c r="G29" s="92">
        <v>1500</v>
      </c>
      <c r="H29" s="45" t="s">
        <v>76</v>
      </c>
      <c r="I29" s="46"/>
      <c r="J29" s="46"/>
      <c r="K29" s="46"/>
      <c r="L29" s="99"/>
      <c r="M29" s="48">
        <v>0.08</v>
      </c>
      <c r="N29" s="49">
        <f t="shared" ref="N29:N33" si="7">L29*(1+M29)</f>
        <v>0</v>
      </c>
      <c r="O29" s="50">
        <f t="shared" si="6"/>
        <v>0</v>
      </c>
      <c r="P29" s="50">
        <f t="shared" ref="P29:P33" si="8">O29*(1+M29)</f>
        <v>0</v>
      </c>
      <c r="Q29" s="102"/>
      <c r="R29" s="100"/>
      <c r="S29" s="53"/>
    </row>
    <row r="30" spans="1:19" ht="38.25">
      <c r="A30" s="39">
        <v>3</v>
      </c>
      <c r="B30" s="94" t="s">
        <v>33</v>
      </c>
      <c r="C30" s="51" t="s">
        <v>69</v>
      </c>
      <c r="D30" s="42" t="s">
        <v>39</v>
      </c>
      <c r="E30" s="43">
        <v>1</v>
      </c>
      <c r="F30" s="44" t="s">
        <v>59</v>
      </c>
      <c r="G30" s="43">
        <v>4500</v>
      </c>
      <c r="H30" s="45" t="s">
        <v>76</v>
      </c>
      <c r="I30" s="46"/>
      <c r="J30" s="46"/>
      <c r="K30" s="46"/>
      <c r="L30" s="99"/>
      <c r="M30" s="48">
        <v>0.08</v>
      </c>
      <c r="N30" s="49">
        <f t="shared" si="7"/>
        <v>0</v>
      </c>
      <c r="O30" s="50">
        <f t="shared" si="6"/>
        <v>0</v>
      </c>
      <c r="P30" s="50">
        <f t="shared" si="8"/>
        <v>0</v>
      </c>
      <c r="Q30" s="96"/>
      <c r="R30" s="100"/>
      <c r="S30" s="53"/>
    </row>
    <row r="31" spans="1:19" ht="38.25">
      <c r="A31" s="39">
        <v>4</v>
      </c>
      <c r="B31" s="66" t="s">
        <v>74</v>
      </c>
      <c r="C31" s="51" t="s">
        <v>69</v>
      </c>
      <c r="D31" s="55">
        <v>500</v>
      </c>
      <c r="E31" s="56">
        <v>1</v>
      </c>
      <c r="F31" s="103" t="s">
        <v>59</v>
      </c>
      <c r="G31" s="56">
        <v>100</v>
      </c>
      <c r="H31" s="45" t="s">
        <v>76</v>
      </c>
      <c r="I31" s="46"/>
      <c r="J31" s="46"/>
      <c r="K31" s="46"/>
      <c r="L31" s="99"/>
      <c r="M31" s="48">
        <v>0.08</v>
      </c>
      <c r="N31" s="49">
        <f t="shared" ref="N31" si="9">L31*(1+M31)</f>
        <v>0</v>
      </c>
      <c r="O31" s="50">
        <f t="shared" si="6"/>
        <v>0</v>
      </c>
      <c r="P31" s="50">
        <f t="shared" ref="P31" si="10">O31*(1+M31)</f>
        <v>0</v>
      </c>
      <c r="Q31" s="102"/>
      <c r="R31" s="100"/>
      <c r="S31" s="53"/>
    </row>
    <row r="32" spans="1:19" s="54" customFormat="1" ht="63.75">
      <c r="A32" s="39">
        <v>5</v>
      </c>
      <c r="B32" s="40" t="s">
        <v>57</v>
      </c>
      <c r="C32" s="41" t="s">
        <v>31</v>
      </c>
      <c r="D32" s="55">
        <v>500</v>
      </c>
      <c r="E32" s="56">
        <v>1</v>
      </c>
      <c r="F32" s="104" t="s">
        <v>64</v>
      </c>
      <c r="G32" s="56">
        <v>760</v>
      </c>
      <c r="H32" s="45" t="s">
        <v>76</v>
      </c>
      <c r="I32" s="46"/>
      <c r="J32" s="46"/>
      <c r="K32" s="46"/>
      <c r="L32" s="47"/>
      <c r="M32" s="48">
        <v>0.08</v>
      </c>
      <c r="N32" s="49">
        <f>L32*(1+M32)</f>
        <v>0</v>
      </c>
      <c r="O32" s="50">
        <f t="shared" si="6"/>
        <v>0</v>
      </c>
      <c r="P32" s="50">
        <f>O32*(1+M32)</f>
        <v>0</v>
      </c>
      <c r="Q32" s="57"/>
      <c r="R32" s="100"/>
      <c r="S32" s="53"/>
    </row>
    <row r="33" spans="1:19" ht="64.5" thickBot="1">
      <c r="A33" s="101">
        <v>6</v>
      </c>
      <c r="B33" s="94" t="s">
        <v>45</v>
      </c>
      <c r="C33" s="51" t="s">
        <v>69</v>
      </c>
      <c r="D33" s="42" t="s">
        <v>36</v>
      </c>
      <c r="E33" s="43">
        <v>1</v>
      </c>
      <c r="F33" s="44" t="s">
        <v>59</v>
      </c>
      <c r="G33" s="43">
        <v>7500</v>
      </c>
      <c r="H33" s="45" t="s">
        <v>76</v>
      </c>
      <c r="I33" s="46"/>
      <c r="J33" s="46"/>
      <c r="K33" s="46"/>
      <c r="L33" s="99"/>
      <c r="M33" s="48">
        <v>0.08</v>
      </c>
      <c r="N33" s="49">
        <f t="shared" si="7"/>
        <v>0</v>
      </c>
      <c r="O33" s="50">
        <f t="shared" si="6"/>
        <v>0</v>
      </c>
      <c r="P33" s="50">
        <f t="shared" si="8"/>
        <v>0</v>
      </c>
      <c r="Q33" s="96"/>
      <c r="R33" s="100"/>
      <c r="S33" s="53"/>
    </row>
    <row r="34" spans="1:19" ht="13.5" thickBot="1">
      <c r="B34" s="68" t="str">
        <f>"Zadanie "&amp;COUNTIF(C$5:$C34,"=Razem")</f>
        <v>Zadanie 3</v>
      </c>
      <c r="C34" s="69" t="s">
        <v>12</v>
      </c>
      <c r="D34" s="70"/>
      <c r="E34" s="71"/>
      <c r="F34" s="72"/>
      <c r="G34" s="72"/>
      <c r="H34" s="72"/>
      <c r="I34" s="72"/>
      <c r="J34" s="72"/>
      <c r="K34" s="72"/>
      <c r="L34" s="73"/>
      <c r="M34" s="72"/>
      <c r="N34" s="74"/>
      <c r="O34" s="75">
        <f>SUM(O28:O33)</f>
        <v>0</v>
      </c>
      <c r="P34" s="105">
        <f>SUM(P28:P33)</f>
        <v>0</v>
      </c>
      <c r="Q34" s="77"/>
      <c r="S34" s="106"/>
    </row>
    <row r="35" spans="1:19" ht="38.25">
      <c r="A35" s="79" t="s">
        <v>86</v>
      </c>
      <c r="B35" s="80"/>
      <c r="C35" s="79"/>
      <c r="D35" s="81"/>
      <c r="E35" s="82"/>
      <c r="F35" s="83"/>
      <c r="G35" s="83"/>
      <c r="H35" s="83"/>
      <c r="I35" s="83"/>
      <c r="J35" s="83"/>
      <c r="K35" s="83"/>
      <c r="L35" s="84"/>
      <c r="M35" s="83"/>
      <c r="N35" s="83"/>
      <c r="O35" s="85"/>
      <c r="P35" s="85"/>
      <c r="Q35" s="86"/>
      <c r="R35" s="87"/>
      <c r="S35" s="107"/>
    </row>
    <row r="36" spans="1:19">
      <c r="A36" s="89" t="str">
        <f>B50</f>
        <v>Zadanie 4</v>
      </c>
      <c r="B36" s="30"/>
      <c r="C36" s="31" t="s">
        <v>96</v>
      </c>
      <c r="D36" s="32"/>
      <c r="E36" s="33"/>
      <c r="F36" s="34"/>
      <c r="G36" s="34"/>
      <c r="H36" s="34"/>
      <c r="I36" s="34"/>
      <c r="J36" s="34" t="s">
        <v>104</v>
      </c>
      <c r="K36" s="34"/>
      <c r="L36" s="35"/>
      <c r="M36" s="34"/>
      <c r="N36" s="36"/>
      <c r="O36" s="108"/>
      <c r="P36" s="108"/>
      <c r="Q36" s="38"/>
      <c r="R36" s="34"/>
      <c r="S36" s="109"/>
    </row>
    <row r="37" spans="1:19" ht="25.5">
      <c r="A37" s="101">
        <v>1</v>
      </c>
      <c r="B37" s="40" t="s">
        <v>46</v>
      </c>
      <c r="C37" s="57" t="s">
        <v>47</v>
      </c>
      <c r="D37" s="110">
        <v>100</v>
      </c>
      <c r="E37" s="92">
        <v>1</v>
      </c>
      <c r="F37" s="44" t="s">
        <v>59</v>
      </c>
      <c r="G37" s="92">
        <v>360</v>
      </c>
      <c r="H37" s="111" t="s">
        <v>76</v>
      </c>
      <c r="I37" s="46"/>
      <c r="J37" s="46"/>
      <c r="K37" s="46"/>
      <c r="L37" s="93"/>
      <c r="M37" s="48">
        <v>0.08</v>
      </c>
      <c r="N37" s="49">
        <f>L37*(1+M37)</f>
        <v>0</v>
      </c>
      <c r="O37" s="50">
        <f t="shared" ref="O37:O49" si="11">L37*I37</f>
        <v>0</v>
      </c>
      <c r="P37" s="50">
        <f>O37*(1+M37)</f>
        <v>0</v>
      </c>
      <c r="Q37" s="112"/>
      <c r="R37" s="100"/>
      <c r="S37" s="53"/>
    </row>
    <row r="38" spans="1:19" ht="25.5">
      <c r="A38" s="101">
        <v>2</v>
      </c>
      <c r="B38" s="40" t="s">
        <v>46</v>
      </c>
      <c r="C38" s="57" t="s">
        <v>47</v>
      </c>
      <c r="D38" s="110">
        <v>250</v>
      </c>
      <c r="E38" s="92">
        <v>1</v>
      </c>
      <c r="F38" s="44" t="s">
        <v>59</v>
      </c>
      <c r="G38" s="92">
        <v>9150</v>
      </c>
      <c r="H38" s="111" t="s">
        <v>76</v>
      </c>
      <c r="I38" s="46"/>
      <c r="J38" s="46"/>
      <c r="K38" s="46"/>
      <c r="L38" s="93"/>
      <c r="M38" s="48">
        <v>0.08</v>
      </c>
      <c r="N38" s="49">
        <f t="shared" ref="N38:N41" si="12">L38*(1+M38)</f>
        <v>0</v>
      </c>
      <c r="O38" s="50">
        <f t="shared" si="11"/>
        <v>0</v>
      </c>
      <c r="P38" s="50">
        <f t="shared" ref="P38:P41" si="13">O38*(1+M38)</f>
        <v>0</v>
      </c>
      <c r="Q38" s="112"/>
      <c r="R38" s="100"/>
      <c r="S38" s="53"/>
    </row>
    <row r="39" spans="1:19">
      <c r="A39" s="101">
        <v>3</v>
      </c>
      <c r="B39" s="40" t="s">
        <v>62</v>
      </c>
      <c r="C39" s="57" t="s">
        <v>31</v>
      </c>
      <c r="D39" s="110">
        <v>500</v>
      </c>
      <c r="E39" s="92">
        <v>20</v>
      </c>
      <c r="F39" s="44" t="s">
        <v>59</v>
      </c>
      <c r="G39" s="92">
        <v>15</v>
      </c>
      <c r="H39" s="111" t="s">
        <v>13</v>
      </c>
      <c r="I39" s="46"/>
      <c r="J39" s="46"/>
      <c r="K39" s="46"/>
      <c r="L39" s="93"/>
      <c r="M39" s="48">
        <v>0.08</v>
      </c>
      <c r="N39" s="49">
        <f t="shared" si="12"/>
        <v>0</v>
      </c>
      <c r="O39" s="50">
        <f t="shared" si="11"/>
        <v>0</v>
      </c>
      <c r="P39" s="50">
        <f t="shared" si="13"/>
        <v>0</v>
      </c>
      <c r="Q39" s="57"/>
      <c r="R39" s="100"/>
      <c r="S39" s="53"/>
    </row>
    <row r="40" spans="1:19">
      <c r="A40" s="101">
        <v>4</v>
      </c>
      <c r="B40" s="40" t="s">
        <v>63</v>
      </c>
      <c r="C40" s="57" t="s">
        <v>31</v>
      </c>
      <c r="D40" s="110">
        <v>500</v>
      </c>
      <c r="E40" s="92">
        <v>20</v>
      </c>
      <c r="F40" s="111" t="s">
        <v>59</v>
      </c>
      <c r="G40" s="92">
        <v>15</v>
      </c>
      <c r="H40" s="111" t="s">
        <v>13</v>
      </c>
      <c r="I40" s="46"/>
      <c r="J40" s="46"/>
      <c r="K40" s="46"/>
      <c r="L40" s="93"/>
      <c r="M40" s="48">
        <v>0.08</v>
      </c>
      <c r="N40" s="49">
        <f t="shared" si="12"/>
        <v>0</v>
      </c>
      <c r="O40" s="50">
        <f t="shared" si="11"/>
        <v>0</v>
      </c>
      <c r="P40" s="50">
        <f t="shared" si="13"/>
        <v>0</v>
      </c>
      <c r="Q40" s="57"/>
      <c r="R40" s="100"/>
      <c r="S40" s="53"/>
    </row>
    <row r="41" spans="1:19">
      <c r="A41" s="101">
        <v>5</v>
      </c>
      <c r="B41" s="40" t="s">
        <v>65</v>
      </c>
      <c r="C41" s="57" t="s">
        <v>31</v>
      </c>
      <c r="D41" s="55">
        <v>100</v>
      </c>
      <c r="E41" s="56">
        <v>40</v>
      </c>
      <c r="F41" s="103" t="s">
        <v>59</v>
      </c>
      <c r="G41" s="92">
        <v>3</v>
      </c>
      <c r="H41" s="103" t="s">
        <v>13</v>
      </c>
      <c r="I41" s="113"/>
      <c r="J41" s="113"/>
      <c r="K41" s="113"/>
      <c r="L41" s="93"/>
      <c r="M41" s="48">
        <v>0.08</v>
      </c>
      <c r="N41" s="49">
        <f t="shared" si="12"/>
        <v>0</v>
      </c>
      <c r="O41" s="50">
        <f t="shared" si="11"/>
        <v>0</v>
      </c>
      <c r="P41" s="50">
        <f t="shared" si="13"/>
        <v>0</v>
      </c>
      <c r="Q41" s="57"/>
      <c r="R41" s="100"/>
      <c r="S41" s="53"/>
    </row>
    <row r="42" spans="1:19">
      <c r="A42" s="101">
        <v>6</v>
      </c>
      <c r="B42" s="40" t="s">
        <v>34</v>
      </c>
      <c r="C42" s="57" t="s">
        <v>52</v>
      </c>
      <c r="D42" s="110" t="s">
        <v>48</v>
      </c>
      <c r="E42" s="92">
        <v>20</v>
      </c>
      <c r="F42" s="111" t="s">
        <v>59</v>
      </c>
      <c r="G42" s="92">
        <v>750</v>
      </c>
      <c r="H42" s="111" t="s">
        <v>13</v>
      </c>
      <c r="I42" s="46"/>
      <c r="J42" s="46"/>
      <c r="K42" s="46"/>
      <c r="L42" s="93"/>
      <c r="M42" s="48">
        <v>0.08</v>
      </c>
      <c r="N42" s="49">
        <f>L42*(1+M42)</f>
        <v>0</v>
      </c>
      <c r="O42" s="50">
        <f t="shared" si="11"/>
        <v>0</v>
      </c>
      <c r="P42" s="50">
        <f>O42*(1+M42)</f>
        <v>0</v>
      </c>
      <c r="Q42" s="112"/>
      <c r="R42" s="100"/>
      <c r="S42" s="53"/>
    </row>
    <row r="43" spans="1:19">
      <c r="A43" s="101">
        <v>7</v>
      </c>
      <c r="B43" s="40" t="s">
        <v>33</v>
      </c>
      <c r="C43" s="57" t="s">
        <v>31</v>
      </c>
      <c r="D43" s="110">
        <v>50</v>
      </c>
      <c r="E43" s="92">
        <v>1</v>
      </c>
      <c r="F43" s="111" t="s">
        <v>58</v>
      </c>
      <c r="G43" s="92">
        <v>120</v>
      </c>
      <c r="H43" s="103" t="s">
        <v>76</v>
      </c>
      <c r="I43" s="113"/>
      <c r="J43" s="113"/>
      <c r="K43" s="113"/>
      <c r="L43" s="93"/>
      <c r="M43" s="48">
        <v>0.08</v>
      </c>
      <c r="N43" s="49">
        <f t="shared" ref="N43:N49" si="14">L43*(1+M43)</f>
        <v>0</v>
      </c>
      <c r="O43" s="50">
        <f t="shared" si="11"/>
        <v>0</v>
      </c>
      <c r="P43" s="50">
        <f t="shared" ref="P43:P49" si="15">O43*(1+M43)</f>
        <v>0</v>
      </c>
      <c r="Q43" s="57"/>
      <c r="R43" s="100"/>
      <c r="S43" s="53"/>
    </row>
    <row r="44" spans="1:19">
      <c r="A44" s="101">
        <v>8</v>
      </c>
      <c r="B44" s="40" t="s">
        <v>33</v>
      </c>
      <c r="C44" s="57" t="s">
        <v>31</v>
      </c>
      <c r="D44" s="110">
        <v>100</v>
      </c>
      <c r="E44" s="92">
        <v>1</v>
      </c>
      <c r="F44" s="111" t="s">
        <v>58</v>
      </c>
      <c r="G44" s="92">
        <v>300</v>
      </c>
      <c r="H44" s="103" t="s">
        <v>76</v>
      </c>
      <c r="I44" s="113"/>
      <c r="J44" s="113"/>
      <c r="K44" s="113"/>
      <c r="L44" s="93"/>
      <c r="M44" s="48">
        <v>0.08</v>
      </c>
      <c r="N44" s="49">
        <f t="shared" si="14"/>
        <v>0</v>
      </c>
      <c r="O44" s="50">
        <f t="shared" si="11"/>
        <v>0</v>
      </c>
      <c r="P44" s="50">
        <f t="shared" si="15"/>
        <v>0</v>
      </c>
      <c r="Q44" s="57"/>
      <c r="R44" s="100"/>
      <c r="S44" s="53"/>
    </row>
    <row r="45" spans="1:19">
      <c r="A45" s="101">
        <v>9</v>
      </c>
      <c r="B45" s="40" t="s">
        <v>33</v>
      </c>
      <c r="C45" s="57" t="s">
        <v>31</v>
      </c>
      <c r="D45" s="110">
        <v>250</v>
      </c>
      <c r="E45" s="56">
        <v>1</v>
      </c>
      <c r="F45" s="111" t="s">
        <v>58</v>
      </c>
      <c r="G45" s="92">
        <v>300</v>
      </c>
      <c r="H45" s="103" t="s">
        <v>76</v>
      </c>
      <c r="I45" s="113"/>
      <c r="J45" s="113"/>
      <c r="K45" s="113"/>
      <c r="L45" s="93"/>
      <c r="M45" s="48">
        <v>0.08</v>
      </c>
      <c r="N45" s="49">
        <f t="shared" si="14"/>
        <v>0</v>
      </c>
      <c r="O45" s="50">
        <f t="shared" si="11"/>
        <v>0</v>
      </c>
      <c r="P45" s="50">
        <f t="shared" si="15"/>
        <v>0</v>
      </c>
      <c r="Q45" s="57"/>
      <c r="R45" s="100"/>
      <c r="S45" s="53"/>
    </row>
    <row r="46" spans="1:19">
      <c r="A46" s="101">
        <v>10</v>
      </c>
      <c r="B46" s="40" t="s">
        <v>33</v>
      </c>
      <c r="C46" s="57" t="s">
        <v>31</v>
      </c>
      <c r="D46" s="110">
        <v>500</v>
      </c>
      <c r="E46" s="92">
        <v>1</v>
      </c>
      <c r="F46" s="111" t="s">
        <v>58</v>
      </c>
      <c r="G46" s="92">
        <v>600</v>
      </c>
      <c r="H46" s="103" t="s">
        <v>76</v>
      </c>
      <c r="I46" s="113"/>
      <c r="J46" s="113"/>
      <c r="K46" s="113"/>
      <c r="L46" s="93"/>
      <c r="M46" s="48">
        <v>0.08</v>
      </c>
      <c r="N46" s="49">
        <f t="shared" si="14"/>
        <v>0</v>
      </c>
      <c r="O46" s="50">
        <f t="shared" si="11"/>
        <v>0</v>
      </c>
      <c r="P46" s="50">
        <f t="shared" si="15"/>
        <v>0</v>
      </c>
      <c r="Q46" s="57"/>
      <c r="R46" s="100"/>
      <c r="S46" s="53"/>
    </row>
    <row r="47" spans="1:19">
      <c r="A47" s="101">
        <v>11</v>
      </c>
      <c r="B47" s="40" t="s">
        <v>33</v>
      </c>
      <c r="C47" s="57" t="s">
        <v>31</v>
      </c>
      <c r="D47" s="110">
        <v>1000</v>
      </c>
      <c r="E47" s="92">
        <v>1</v>
      </c>
      <c r="F47" s="111" t="s">
        <v>58</v>
      </c>
      <c r="G47" s="92">
        <v>100</v>
      </c>
      <c r="H47" s="103" t="s">
        <v>76</v>
      </c>
      <c r="I47" s="113"/>
      <c r="J47" s="113"/>
      <c r="K47" s="113"/>
      <c r="L47" s="93"/>
      <c r="M47" s="48">
        <v>0.08</v>
      </c>
      <c r="N47" s="49">
        <f t="shared" si="14"/>
        <v>0</v>
      </c>
      <c r="O47" s="50">
        <f t="shared" si="11"/>
        <v>0</v>
      </c>
      <c r="P47" s="50">
        <f t="shared" si="15"/>
        <v>0</v>
      </c>
      <c r="Q47" s="57"/>
      <c r="R47" s="100"/>
      <c r="S47" s="53"/>
    </row>
    <row r="48" spans="1:19">
      <c r="A48" s="101">
        <v>12</v>
      </c>
      <c r="B48" s="40" t="s">
        <v>53</v>
      </c>
      <c r="C48" s="57" t="s">
        <v>31</v>
      </c>
      <c r="D48" s="110">
        <v>250</v>
      </c>
      <c r="E48" s="56">
        <v>1</v>
      </c>
      <c r="F48" s="111" t="s">
        <v>58</v>
      </c>
      <c r="G48" s="92">
        <v>150</v>
      </c>
      <c r="H48" s="103" t="s">
        <v>76</v>
      </c>
      <c r="I48" s="113"/>
      <c r="J48" s="113"/>
      <c r="K48" s="113"/>
      <c r="L48" s="93"/>
      <c r="M48" s="48">
        <v>0.08</v>
      </c>
      <c r="N48" s="49">
        <f t="shared" si="14"/>
        <v>0</v>
      </c>
      <c r="O48" s="50">
        <f t="shared" si="11"/>
        <v>0</v>
      </c>
      <c r="P48" s="50">
        <f t="shared" si="15"/>
        <v>0</v>
      </c>
      <c r="Q48" s="57"/>
      <c r="R48" s="100"/>
      <c r="S48" s="53"/>
    </row>
    <row r="49" spans="1:19" ht="13.5" thickBot="1">
      <c r="A49" s="101">
        <v>13</v>
      </c>
      <c r="B49" s="40" t="s">
        <v>53</v>
      </c>
      <c r="C49" s="57" t="s">
        <v>31</v>
      </c>
      <c r="D49" s="110">
        <v>500</v>
      </c>
      <c r="E49" s="92">
        <v>1</v>
      </c>
      <c r="F49" s="111" t="s">
        <v>58</v>
      </c>
      <c r="G49" s="92">
        <v>600</v>
      </c>
      <c r="H49" s="103" t="s">
        <v>76</v>
      </c>
      <c r="I49" s="113"/>
      <c r="J49" s="113"/>
      <c r="K49" s="113"/>
      <c r="L49" s="93"/>
      <c r="M49" s="48">
        <v>0.08</v>
      </c>
      <c r="N49" s="49">
        <f t="shared" si="14"/>
        <v>0</v>
      </c>
      <c r="O49" s="50">
        <f t="shared" si="11"/>
        <v>0</v>
      </c>
      <c r="P49" s="50">
        <f t="shared" si="15"/>
        <v>0</v>
      </c>
      <c r="Q49" s="57"/>
      <c r="R49" s="100"/>
      <c r="S49" s="53"/>
    </row>
    <row r="50" spans="1:19" ht="13.5" thickBot="1">
      <c r="B50" s="68" t="str">
        <f>"Zadanie "&amp;COUNTIF(C$5:$C50,"=Razem")</f>
        <v>Zadanie 4</v>
      </c>
      <c r="C50" s="69" t="s">
        <v>12</v>
      </c>
      <c r="D50" s="70"/>
      <c r="E50" s="71"/>
      <c r="F50" s="72"/>
      <c r="G50" s="72"/>
      <c r="H50" s="72"/>
      <c r="I50" s="72"/>
      <c r="J50" s="72"/>
      <c r="K50" s="72"/>
      <c r="L50" s="73"/>
      <c r="M50" s="72"/>
      <c r="N50" s="74"/>
      <c r="O50" s="75">
        <f>SUM(O37:O49)</f>
        <v>0</v>
      </c>
      <c r="P50" s="97">
        <f>SUM(P37:P49)</f>
        <v>0</v>
      </c>
      <c r="Q50" s="77"/>
      <c r="S50" s="106"/>
    </row>
    <row r="51" spans="1:19" ht="84.75" customHeight="1">
      <c r="A51" s="79" t="s">
        <v>87</v>
      </c>
      <c r="B51" s="80"/>
      <c r="C51" s="79"/>
      <c r="D51" s="81"/>
      <c r="E51" s="82"/>
      <c r="F51" s="83"/>
      <c r="G51" s="83"/>
      <c r="H51" s="83"/>
      <c r="I51" s="83"/>
      <c r="J51" s="83"/>
      <c r="K51" s="83"/>
      <c r="L51" s="84"/>
      <c r="M51" s="83"/>
      <c r="N51" s="83"/>
      <c r="O51" s="85"/>
      <c r="P51" s="85"/>
      <c r="Q51" s="86"/>
      <c r="R51" s="87"/>
      <c r="S51" s="107"/>
    </row>
    <row r="52" spans="1:19">
      <c r="A52" s="89" t="str">
        <f>B57</f>
        <v>Zadanie 5</v>
      </c>
      <c r="B52" s="30"/>
      <c r="C52" s="31" t="s">
        <v>97</v>
      </c>
      <c r="D52" s="32"/>
      <c r="E52" s="33"/>
      <c r="F52" s="34"/>
      <c r="G52" s="34"/>
      <c r="H52" s="34"/>
      <c r="I52" s="34"/>
      <c r="J52" s="34" t="s">
        <v>107</v>
      </c>
      <c r="K52" s="34"/>
      <c r="L52" s="35"/>
      <c r="M52" s="34"/>
      <c r="N52" s="36"/>
      <c r="O52" s="37"/>
      <c r="P52" s="37"/>
      <c r="Q52" s="38"/>
      <c r="R52" s="34"/>
      <c r="S52" s="109"/>
    </row>
    <row r="53" spans="1:19" ht="25.5">
      <c r="A53" s="101">
        <v>1</v>
      </c>
      <c r="B53" s="40" t="s">
        <v>43</v>
      </c>
      <c r="C53" s="57" t="s">
        <v>70</v>
      </c>
      <c r="D53" s="110" t="s">
        <v>50</v>
      </c>
      <c r="E53" s="92">
        <v>1</v>
      </c>
      <c r="F53" s="111" t="s">
        <v>58</v>
      </c>
      <c r="G53" s="92">
        <v>10800</v>
      </c>
      <c r="H53" s="111" t="s">
        <v>76</v>
      </c>
      <c r="I53" s="46"/>
      <c r="J53" s="46"/>
      <c r="K53" s="46"/>
      <c r="L53" s="93"/>
      <c r="M53" s="48">
        <v>0.08</v>
      </c>
      <c r="N53" s="49">
        <f>L53*(1+M53)</f>
        <v>0</v>
      </c>
      <c r="O53" s="50">
        <f t="shared" ref="O53:O56" si="16">L53*I53</f>
        <v>0</v>
      </c>
      <c r="P53" s="50">
        <f>O53*(1+M53)</f>
        <v>0</v>
      </c>
      <c r="Q53" s="112"/>
      <c r="R53" s="100"/>
      <c r="S53" s="53"/>
    </row>
    <row r="54" spans="1:19" ht="25.5">
      <c r="A54" s="101">
        <v>2</v>
      </c>
      <c r="B54" s="40" t="s">
        <v>43</v>
      </c>
      <c r="C54" s="57" t="s">
        <v>70</v>
      </c>
      <c r="D54" s="110">
        <v>5000</v>
      </c>
      <c r="E54" s="92">
        <v>1</v>
      </c>
      <c r="F54" s="111" t="s">
        <v>58</v>
      </c>
      <c r="G54" s="92">
        <v>150</v>
      </c>
      <c r="H54" s="111" t="s">
        <v>76</v>
      </c>
      <c r="I54" s="46"/>
      <c r="J54" s="46"/>
      <c r="K54" s="46"/>
      <c r="L54" s="93"/>
      <c r="M54" s="48">
        <v>0.08</v>
      </c>
      <c r="N54" s="49">
        <f t="shared" ref="N54:N56" si="17">L54*(1+M54)</f>
        <v>0</v>
      </c>
      <c r="O54" s="50">
        <f t="shared" si="16"/>
        <v>0</v>
      </c>
      <c r="P54" s="50">
        <f t="shared" ref="P54:P56" si="18">O54*(1+M54)</f>
        <v>0</v>
      </c>
      <c r="Q54" s="57"/>
      <c r="R54" s="100"/>
      <c r="S54" s="53"/>
    </row>
    <row r="55" spans="1:19" ht="25.5">
      <c r="A55" s="101">
        <v>3</v>
      </c>
      <c r="B55" s="40" t="s">
        <v>72</v>
      </c>
      <c r="C55" s="57" t="s">
        <v>70</v>
      </c>
      <c r="D55" s="110" t="s">
        <v>50</v>
      </c>
      <c r="E55" s="92">
        <v>1</v>
      </c>
      <c r="F55" s="111" t="s">
        <v>58</v>
      </c>
      <c r="G55" s="92">
        <v>912</v>
      </c>
      <c r="H55" s="111" t="s">
        <v>76</v>
      </c>
      <c r="I55" s="46"/>
      <c r="J55" s="46"/>
      <c r="K55" s="46"/>
      <c r="L55" s="93"/>
      <c r="M55" s="48">
        <v>0.08</v>
      </c>
      <c r="N55" s="49">
        <f t="shared" si="17"/>
        <v>0</v>
      </c>
      <c r="O55" s="50">
        <f t="shared" si="16"/>
        <v>0</v>
      </c>
      <c r="P55" s="50">
        <f t="shared" si="18"/>
        <v>0</v>
      </c>
      <c r="Q55" s="57"/>
      <c r="R55" s="100"/>
      <c r="S55" s="53"/>
    </row>
    <row r="56" spans="1:19" ht="26.25" thickBot="1">
      <c r="A56" s="101">
        <v>4</v>
      </c>
      <c r="B56" s="40" t="s">
        <v>72</v>
      </c>
      <c r="C56" s="57" t="s">
        <v>70</v>
      </c>
      <c r="D56" s="110">
        <v>5000</v>
      </c>
      <c r="E56" s="56">
        <v>1</v>
      </c>
      <c r="F56" s="111" t="s">
        <v>58</v>
      </c>
      <c r="G56" s="92">
        <v>198</v>
      </c>
      <c r="H56" s="111" t="s">
        <v>76</v>
      </c>
      <c r="I56" s="113"/>
      <c r="J56" s="113"/>
      <c r="K56" s="113"/>
      <c r="L56" s="47"/>
      <c r="M56" s="48">
        <v>0.08</v>
      </c>
      <c r="N56" s="49">
        <f t="shared" si="17"/>
        <v>0</v>
      </c>
      <c r="O56" s="50">
        <f t="shared" si="16"/>
        <v>0</v>
      </c>
      <c r="P56" s="50">
        <f t="shared" si="18"/>
        <v>0</v>
      </c>
      <c r="Q56" s="57"/>
      <c r="R56" s="100"/>
      <c r="S56" s="53"/>
    </row>
    <row r="57" spans="1:19" ht="13.5" thickBot="1">
      <c r="B57" s="68" t="str">
        <f>"Zadanie "&amp;COUNTIF(C$5:$C57,"=Razem")</f>
        <v>Zadanie 5</v>
      </c>
      <c r="C57" s="69" t="s">
        <v>12</v>
      </c>
      <c r="D57" s="70"/>
      <c r="E57" s="71"/>
      <c r="F57" s="72"/>
      <c r="G57" s="72"/>
      <c r="H57" s="72"/>
      <c r="I57" s="72"/>
      <c r="J57" s="72"/>
      <c r="K57" s="72"/>
      <c r="L57" s="73"/>
      <c r="M57" s="72"/>
      <c r="N57" s="74"/>
      <c r="O57" s="75">
        <f>SUM(O53:O56)</f>
        <v>0</v>
      </c>
      <c r="P57" s="97">
        <f>SUM(P53:P56)</f>
        <v>0</v>
      </c>
      <c r="Q57" s="77"/>
      <c r="S57" s="78"/>
    </row>
    <row r="59" spans="1:19" ht="25.5">
      <c r="A59" s="79" t="s">
        <v>88</v>
      </c>
      <c r="B59" s="80"/>
      <c r="C59" s="79"/>
      <c r="D59" s="81"/>
      <c r="E59" s="82"/>
      <c r="F59" s="83"/>
      <c r="G59" s="83"/>
      <c r="H59" s="83"/>
      <c r="I59" s="83"/>
      <c r="J59" s="83"/>
      <c r="K59" s="83"/>
      <c r="L59" s="84"/>
      <c r="M59" s="83"/>
      <c r="N59" s="83"/>
      <c r="O59" s="85"/>
      <c r="P59" s="85"/>
      <c r="Q59" s="86"/>
      <c r="R59" s="87"/>
      <c r="S59" s="88"/>
    </row>
    <row r="60" spans="1:19">
      <c r="A60" s="89" t="str">
        <f>B71</f>
        <v>Zadanie 6</v>
      </c>
      <c r="B60" s="30"/>
      <c r="C60" s="31" t="s">
        <v>98</v>
      </c>
      <c r="D60" s="32"/>
      <c r="E60" s="33"/>
      <c r="F60" s="34"/>
      <c r="G60" s="34"/>
      <c r="H60" s="34"/>
      <c r="I60" s="34"/>
      <c r="J60" s="34" t="s">
        <v>104</v>
      </c>
      <c r="K60" s="34"/>
      <c r="L60" s="35"/>
      <c r="M60" s="34"/>
      <c r="N60" s="38"/>
      <c r="O60" s="38"/>
      <c r="P60" s="38"/>
      <c r="Q60" s="38"/>
      <c r="R60" s="34"/>
      <c r="S60" s="34"/>
    </row>
    <row r="61" spans="1:19" ht="25.5">
      <c r="A61" s="101">
        <v>1</v>
      </c>
      <c r="B61" s="40" t="s">
        <v>51</v>
      </c>
      <c r="C61" s="41" t="s">
        <v>67</v>
      </c>
      <c r="D61" s="110">
        <v>100</v>
      </c>
      <c r="E61" s="92">
        <v>1</v>
      </c>
      <c r="F61" s="111" t="s">
        <v>58</v>
      </c>
      <c r="G61" s="92">
        <v>400</v>
      </c>
      <c r="H61" s="111" t="s">
        <v>108</v>
      </c>
      <c r="I61" s="46"/>
      <c r="J61" s="46"/>
      <c r="K61" s="46"/>
      <c r="L61" s="93"/>
      <c r="M61" s="48">
        <v>0.08</v>
      </c>
      <c r="N61" s="49">
        <f>L61*(1+M61)</f>
        <v>0</v>
      </c>
      <c r="O61" s="50">
        <f t="shared" ref="O61:O70" si="19">L61*I61</f>
        <v>0</v>
      </c>
      <c r="P61" s="50">
        <f>O61*(1+M61)</f>
        <v>0</v>
      </c>
      <c r="Q61" s="112"/>
      <c r="R61" s="52"/>
      <c r="S61" s="53"/>
    </row>
    <row r="62" spans="1:19" ht="25.5">
      <c r="A62" s="101">
        <v>2</v>
      </c>
      <c r="B62" s="40" t="s">
        <v>51</v>
      </c>
      <c r="C62" s="41" t="s">
        <v>67</v>
      </c>
      <c r="D62" s="110">
        <v>250</v>
      </c>
      <c r="E62" s="92">
        <v>1</v>
      </c>
      <c r="F62" s="111" t="s">
        <v>58</v>
      </c>
      <c r="G62" s="92">
        <v>2800</v>
      </c>
      <c r="H62" s="111" t="s">
        <v>108</v>
      </c>
      <c r="I62" s="46"/>
      <c r="J62" s="46"/>
      <c r="K62" s="46"/>
      <c r="L62" s="93"/>
      <c r="M62" s="48">
        <v>0.08</v>
      </c>
      <c r="N62" s="49">
        <f t="shared" ref="N62:N70" si="20">L62*(1+M62)</f>
        <v>0</v>
      </c>
      <c r="O62" s="50">
        <f t="shared" si="19"/>
        <v>0</v>
      </c>
      <c r="P62" s="50">
        <f t="shared" ref="P62:P70" si="21">O62*(1+M62)</f>
        <v>0</v>
      </c>
      <c r="Q62" s="57"/>
      <c r="R62" s="52"/>
      <c r="S62" s="53"/>
    </row>
    <row r="63" spans="1:19" ht="25.5">
      <c r="A63" s="101">
        <v>3</v>
      </c>
      <c r="B63" s="40" t="s">
        <v>56</v>
      </c>
      <c r="C63" s="41" t="s">
        <v>67</v>
      </c>
      <c r="D63" s="110">
        <v>100</v>
      </c>
      <c r="E63" s="92">
        <v>1</v>
      </c>
      <c r="F63" s="111" t="s">
        <v>58</v>
      </c>
      <c r="G63" s="92">
        <v>180</v>
      </c>
      <c r="H63" s="111" t="s">
        <v>108</v>
      </c>
      <c r="I63" s="46"/>
      <c r="J63" s="46"/>
      <c r="K63" s="46"/>
      <c r="L63" s="93"/>
      <c r="M63" s="48">
        <v>0.08</v>
      </c>
      <c r="N63" s="49">
        <f t="shared" si="20"/>
        <v>0</v>
      </c>
      <c r="O63" s="50">
        <f t="shared" si="19"/>
        <v>0</v>
      </c>
      <c r="P63" s="50">
        <f t="shared" si="21"/>
        <v>0</v>
      </c>
      <c r="Q63" s="57"/>
      <c r="R63" s="52"/>
      <c r="S63" s="53"/>
    </row>
    <row r="64" spans="1:19" ht="25.5">
      <c r="A64" s="101">
        <v>4</v>
      </c>
      <c r="B64" s="40" t="s">
        <v>56</v>
      </c>
      <c r="C64" s="41" t="s">
        <v>67</v>
      </c>
      <c r="D64" s="110">
        <v>250</v>
      </c>
      <c r="E64" s="92">
        <v>1</v>
      </c>
      <c r="F64" s="111" t="s">
        <v>58</v>
      </c>
      <c r="G64" s="92">
        <v>90</v>
      </c>
      <c r="H64" s="111" t="s">
        <v>108</v>
      </c>
      <c r="I64" s="46"/>
      <c r="J64" s="46"/>
      <c r="K64" s="46"/>
      <c r="L64" s="93"/>
      <c r="M64" s="48">
        <v>0.08</v>
      </c>
      <c r="N64" s="49">
        <f t="shared" si="20"/>
        <v>0</v>
      </c>
      <c r="O64" s="50">
        <f t="shared" si="19"/>
        <v>0</v>
      </c>
      <c r="P64" s="50">
        <f t="shared" si="21"/>
        <v>0</v>
      </c>
      <c r="Q64" s="57"/>
      <c r="R64" s="52"/>
      <c r="S64" s="53"/>
    </row>
    <row r="65" spans="1:19">
      <c r="A65" s="101">
        <v>5</v>
      </c>
      <c r="B65" s="40" t="s">
        <v>56</v>
      </c>
      <c r="C65" s="41" t="s">
        <v>31</v>
      </c>
      <c r="D65" s="110">
        <v>500</v>
      </c>
      <c r="E65" s="92">
        <v>1</v>
      </c>
      <c r="F65" s="111" t="s">
        <v>58</v>
      </c>
      <c r="G65" s="92">
        <v>60</v>
      </c>
      <c r="H65" s="111" t="s">
        <v>108</v>
      </c>
      <c r="I65" s="46"/>
      <c r="J65" s="46"/>
      <c r="K65" s="46"/>
      <c r="L65" s="93"/>
      <c r="M65" s="48">
        <v>0.08</v>
      </c>
      <c r="N65" s="49">
        <f t="shared" si="20"/>
        <v>0</v>
      </c>
      <c r="O65" s="50">
        <f t="shared" si="19"/>
        <v>0</v>
      </c>
      <c r="P65" s="50">
        <f t="shared" si="21"/>
        <v>0</v>
      </c>
      <c r="Q65" s="57"/>
      <c r="R65" s="52"/>
      <c r="S65" s="53"/>
    </row>
    <row r="66" spans="1:19">
      <c r="A66" s="101">
        <v>6</v>
      </c>
      <c r="B66" s="40" t="s">
        <v>56</v>
      </c>
      <c r="C66" s="41" t="s">
        <v>31</v>
      </c>
      <c r="D66" s="110">
        <v>1000</v>
      </c>
      <c r="E66" s="92">
        <v>1</v>
      </c>
      <c r="F66" s="111" t="s">
        <v>58</v>
      </c>
      <c r="G66" s="92">
        <v>210</v>
      </c>
      <c r="H66" s="111" t="s">
        <v>108</v>
      </c>
      <c r="I66" s="46"/>
      <c r="J66" s="46"/>
      <c r="K66" s="46"/>
      <c r="L66" s="93"/>
      <c r="M66" s="48">
        <v>0.08</v>
      </c>
      <c r="N66" s="49">
        <f t="shared" si="20"/>
        <v>0</v>
      </c>
      <c r="O66" s="50">
        <f t="shared" si="19"/>
        <v>0</v>
      </c>
      <c r="P66" s="50">
        <f t="shared" si="21"/>
        <v>0</v>
      </c>
      <c r="Q66" s="57"/>
      <c r="R66" s="52"/>
      <c r="S66" s="53"/>
    </row>
    <row r="67" spans="1:19" ht="89.25">
      <c r="A67" s="101">
        <v>7</v>
      </c>
      <c r="B67" s="40" t="s">
        <v>60</v>
      </c>
      <c r="C67" s="41" t="s">
        <v>31</v>
      </c>
      <c r="D67" s="110">
        <v>500</v>
      </c>
      <c r="E67" s="92">
        <v>1</v>
      </c>
      <c r="F67" s="111" t="s">
        <v>58</v>
      </c>
      <c r="G67" s="92">
        <v>180</v>
      </c>
      <c r="H67" s="111" t="s">
        <v>108</v>
      </c>
      <c r="I67" s="46"/>
      <c r="J67" s="46"/>
      <c r="K67" s="46"/>
      <c r="L67" s="93"/>
      <c r="M67" s="48">
        <v>0.08</v>
      </c>
      <c r="N67" s="49">
        <f t="shared" si="20"/>
        <v>0</v>
      </c>
      <c r="O67" s="50">
        <f t="shared" si="19"/>
        <v>0</v>
      </c>
      <c r="P67" s="50">
        <f t="shared" si="21"/>
        <v>0</v>
      </c>
      <c r="Q67" s="57"/>
      <c r="R67" s="52"/>
      <c r="S67" s="53"/>
    </row>
    <row r="68" spans="1:19">
      <c r="A68" s="101">
        <v>8</v>
      </c>
      <c r="B68" s="40" t="s">
        <v>53</v>
      </c>
      <c r="C68" s="41" t="s">
        <v>31</v>
      </c>
      <c r="D68" s="110">
        <v>50</v>
      </c>
      <c r="E68" s="92">
        <v>1</v>
      </c>
      <c r="F68" s="111" t="s">
        <v>58</v>
      </c>
      <c r="G68" s="92">
        <v>225</v>
      </c>
      <c r="H68" s="111" t="s">
        <v>108</v>
      </c>
      <c r="I68" s="46"/>
      <c r="J68" s="46"/>
      <c r="K68" s="46"/>
      <c r="L68" s="93"/>
      <c r="M68" s="48">
        <v>0.08</v>
      </c>
      <c r="N68" s="49">
        <f>L68*(1+M68)</f>
        <v>0</v>
      </c>
      <c r="O68" s="50">
        <f t="shared" si="19"/>
        <v>0</v>
      </c>
      <c r="P68" s="50">
        <f>O68*(1+M68)</f>
        <v>0</v>
      </c>
      <c r="Q68" s="57"/>
      <c r="R68" s="52"/>
      <c r="S68" s="53"/>
    </row>
    <row r="69" spans="1:19">
      <c r="A69" s="101">
        <v>9</v>
      </c>
      <c r="B69" s="40" t="s">
        <v>53</v>
      </c>
      <c r="C69" s="41" t="s">
        <v>31</v>
      </c>
      <c r="D69" s="110">
        <v>100</v>
      </c>
      <c r="E69" s="92">
        <v>1</v>
      </c>
      <c r="F69" s="111" t="s">
        <v>58</v>
      </c>
      <c r="G69" s="92">
        <v>600</v>
      </c>
      <c r="H69" s="111" t="s">
        <v>108</v>
      </c>
      <c r="I69" s="46"/>
      <c r="J69" s="46"/>
      <c r="K69" s="46"/>
      <c r="L69" s="93"/>
      <c r="M69" s="48">
        <v>0.08</v>
      </c>
      <c r="N69" s="49">
        <f>L69*(1+M69)</f>
        <v>0</v>
      </c>
      <c r="O69" s="50">
        <f t="shared" si="19"/>
        <v>0</v>
      </c>
      <c r="P69" s="50">
        <f>O69*(1+M69)</f>
        <v>0</v>
      </c>
      <c r="Q69" s="57"/>
      <c r="R69" s="52"/>
      <c r="S69" s="53"/>
    </row>
    <row r="70" spans="1:19" ht="13.5" thickBot="1">
      <c r="A70" s="101">
        <v>10</v>
      </c>
      <c r="B70" s="40" t="s">
        <v>53</v>
      </c>
      <c r="C70" s="41" t="s">
        <v>31</v>
      </c>
      <c r="D70" s="110">
        <v>1000</v>
      </c>
      <c r="E70" s="92">
        <v>1</v>
      </c>
      <c r="F70" s="111" t="s">
        <v>58</v>
      </c>
      <c r="G70" s="92">
        <v>30</v>
      </c>
      <c r="H70" s="111" t="s">
        <v>108</v>
      </c>
      <c r="I70" s="46"/>
      <c r="J70" s="46"/>
      <c r="K70" s="46"/>
      <c r="L70" s="93"/>
      <c r="M70" s="48">
        <v>0.08</v>
      </c>
      <c r="N70" s="49">
        <f t="shared" si="20"/>
        <v>0</v>
      </c>
      <c r="O70" s="50">
        <f t="shared" si="19"/>
        <v>0</v>
      </c>
      <c r="P70" s="50">
        <f t="shared" si="21"/>
        <v>0</v>
      </c>
      <c r="Q70" s="57"/>
      <c r="R70" s="52"/>
      <c r="S70" s="53"/>
    </row>
    <row r="71" spans="1:19" ht="13.5" thickBot="1">
      <c r="B71" s="68" t="str">
        <f>"Zadanie "&amp;COUNTIF(C$5:$C71,"=Razem")</f>
        <v>Zadanie 6</v>
      </c>
      <c r="C71" s="69" t="s">
        <v>12</v>
      </c>
      <c r="D71" s="70"/>
      <c r="E71" s="71"/>
      <c r="F71" s="72"/>
      <c r="G71" s="72"/>
      <c r="H71" s="72"/>
      <c r="I71" s="72"/>
      <c r="J71" s="72"/>
      <c r="K71" s="72"/>
      <c r="L71" s="73"/>
      <c r="M71" s="72"/>
      <c r="N71" s="74"/>
      <c r="O71" s="75">
        <f>SUM(O61:O70)</f>
        <v>0</v>
      </c>
      <c r="P71" s="97">
        <f>SUM(P61:P70)</f>
        <v>0</v>
      </c>
      <c r="Q71" s="77"/>
      <c r="S71" s="78"/>
    </row>
    <row r="72" spans="1:19">
      <c r="A72" s="79" t="s">
        <v>89</v>
      </c>
      <c r="B72" s="80"/>
      <c r="C72" s="79"/>
      <c r="D72" s="81"/>
      <c r="E72" s="82"/>
      <c r="F72" s="83"/>
      <c r="G72" s="83"/>
      <c r="H72" s="83"/>
      <c r="I72" s="83"/>
      <c r="J72" s="83"/>
      <c r="K72" s="83"/>
      <c r="L72" s="84"/>
      <c r="M72" s="83"/>
      <c r="N72" s="83"/>
      <c r="O72" s="85"/>
      <c r="P72" s="85"/>
      <c r="Q72" s="86"/>
      <c r="R72" s="87"/>
      <c r="S72" s="88"/>
    </row>
    <row r="74" spans="1:19">
      <c r="A74" s="89" t="str">
        <f>B82</f>
        <v>Zadanie 7</v>
      </c>
      <c r="B74" s="30"/>
      <c r="C74" s="31" t="s">
        <v>105</v>
      </c>
      <c r="D74" s="32"/>
      <c r="E74" s="33"/>
      <c r="F74" s="34"/>
      <c r="G74" s="34"/>
      <c r="H74" s="34"/>
      <c r="I74" s="34"/>
      <c r="J74" s="34" t="s">
        <v>104</v>
      </c>
      <c r="K74" s="34"/>
      <c r="L74" s="35"/>
      <c r="M74" s="38"/>
      <c r="N74" s="38"/>
      <c r="O74" s="38"/>
      <c r="P74" s="38"/>
      <c r="Q74" s="38"/>
      <c r="R74" s="34"/>
      <c r="S74" s="34"/>
    </row>
    <row r="75" spans="1:19">
      <c r="A75" s="101">
        <v>1</v>
      </c>
      <c r="B75" s="40" t="s">
        <v>33</v>
      </c>
      <c r="C75" s="57" t="s">
        <v>31</v>
      </c>
      <c r="D75" s="110">
        <v>50</v>
      </c>
      <c r="E75" s="92">
        <v>1</v>
      </c>
      <c r="F75" s="111" t="s">
        <v>58</v>
      </c>
      <c r="G75" s="92">
        <v>300</v>
      </c>
      <c r="H75" s="111" t="s">
        <v>13</v>
      </c>
      <c r="I75" s="46"/>
      <c r="J75" s="46"/>
      <c r="K75" s="46"/>
      <c r="L75" s="93"/>
      <c r="M75" s="48">
        <v>0.08</v>
      </c>
      <c r="N75" s="49">
        <f>L75*(1+M75)</f>
        <v>0</v>
      </c>
      <c r="O75" s="50">
        <f t="shared" ref="O75:O81" si="22">L75*I75</f>
        <v>0</v>
      </c>
      <c r="P75" s="50">
        <f>O75*(1+M75)</f>
        <v>0</v>
      </c>
      <c r="Q75" s="112"/>
      <c r="R75" s="52"/>
      <c r="S75" s="53"/>
    </row>
    <row r="76" spans="1:19">
      <c r="A76" s="101">
        <v>2</v>
      </c>
      <c r="B76" s="40" t="s">
        <v>33</v>
      </c>
      <c r="C76" s="57" t="s">
        <v>31</v>
      </c>
      <c r="D76" s="110">
        <v>100</v>
      </c>
      <c r="E76" s="92">
        <v>1</v>
      </c>
      <c r="F76" s="111" t="s">
        <v>58</v>
      </c>
      <c r="G76" s="92">
        <v>600</v>
      </c>
      <c r="H76" s="111" t="s">
        <v>13</v>
      </c>
      <c r="I76" s="46"/>
      <c r="J76" s="46"/>
      <c r="K76" s="46"/>
      <c r="L76" s="93"/>
      <c r="M76" s="48">
        <v>0.08</v>
      </c>
      <c r="N76" s="49">
        <f t="shared" ref="N76:N81" si="23">L76*(1+M76)</f>
        <v>0</v>
      </c>
      <c r="O76" s="50">
        <f t="shared" si="22"/>
        <v>0</v>
      </c>
      <c r="P76" s="50">
        <f t="shared" ref="P76:P81" si="24">O76*(1+M76)</f>
        <v>0</v>
      </c>
      <c r="Q76" s="57"/>
      <c r="R76" s="52"/>
      <c r="S76" s="53"/>
    </row>
    <row r="77" spans="1:19">
      <c r="A77" s="101">
        <v>3</v>
      </c>
      <c r="B77" s="40" t="s">
        <v>33</v>
      </c>
      <c r="C77" s="57" t="s">
        <v>31</v>
      </c>
      <c r="D77" s="110">
        <v>250</v>
      </c>
      <c r="E77" s="56">
        <v>1</v>
      </c>
      <c r="F77" s="111" t="s">
        <v>58</v>
      </c>
      <c r="G77" s="92">
        <v>900</v>
      </c>
      <c r="H77" s="111" t="s">
        <v>13</v>
      </c>
      <c r="I77" s="46"/>
      <c r="J77" s="46"/>
      <c r="K77" s="46"/>
      <c r="L77" s="47"/>
      <c r="M77" s="48">
        <v>0.08</v>
      </c>
      <c r="N77" s="49">
        <f t="shared" si="23"/>
        <v>0</v>
      </c>
      <c r="O77" s="50">
        <f t="shared" si="22"/>
        <v>0</v>
      </c>
      <c r="P77" s="50">
        <f t="shared" si="24"/>
        <v>0</v>
      </c>
      <c r="Q77" s="57"/>
      <c r="R77" s="52"/>
      <c r="S77" s="53"/>
    </row>
    <row r="78" spans="1:19">
      <c r="A78" s="101">
        <v>4</v>
      </c>
      <c r="B78" s="40" t="s">
        <v>33</v>
      </c>
      <c r="C78" s="57" t="s">
        <v>31</v>
      </c>
      <c r="D78" s="110">
        <v>500</v>
      </c>
      <c r="E78" s="92">
        <v>1</v>
      </c>
      <c r="F78" s="111" t="s">
        <v>58</v>
      </c>
      <c r="G78" s="92">
        <v>1200</v>
      </c>
      <c r="H78" s="111" t="s">
        <v>13</v>
      </c>
      <c r="I78" s="46"/>
      <c r="J78" s="46"/>
      <c r="K78" s="46"/>
      <c r="L78" s="93"/>
      <c r="M78" s="48">
        <v>0.08</v>
      </c>
      <c r="N78" s="49">
        <f t="shared" si="23"/>
        <v>0</v>
      </c>
      <c r="O78" s="50">
        <f t="shared" si="22"/>
        <v>0</v>
      </c>
      <c r="P78" s="50">
        <f t="shared" si="24"/>
        <v>0</v>
      </c>
      <c r="Q78" s="57"/>
      <c r="R78" s="52"/>
      <c r="S78" s="53"/>
    </row>
    <row r="79" spans="1:19">
      <c r="A79" s="101">
        <v>5</v>
      </c>
      <c r="B79" s="40" t="s">
        <v>33</v>
      </c>
      <c r="C79" s="57" t="s">
        <v>31</v>
      </c>
      <c r="D79" s="110">
        <v>1000</v>
      </c>
      <c r="E79" s="92">
        <v>1</v>
      </c>
      <c r="F79" s="111" t="s">
        <v>58</v>
      </c>
      <c r="G79" s="92">
        <v>200</v>
      </c>
      <c r="H79" s="111" t="s">
        <v>13</v>
      </c>
      <c r="I79" s="46"/>
      <c r="J79" s="46"/>
      <c r="K79" s="46"/>
      <c r="L79" s="93"/>
      <c r="M79" s="48">
        <v>0.08</v>
      </c>
      <c r="N79" s="49">
        <f t="shared" si="23"/>
        <v>0</v>
      </c>
      <c r="O79" s="50">
        <f t="shared" si="22"/>
        <v>0</v>
      </c>
      <c r="P79" s="50">
        <f t="shared" si="24"/>
        <v>0</v>
      </c>
      <c r="Q79" s="57"/>
      <c r="R79" s="52"/>
      <c r="S79" s="53"/>
    </row>
    <row r="80" spans="1:19">
      <c r="A80" s="101">
        <v>6</v>
      </c>
      <c r="B80" s="40" t="s">
        <v>53</v>
      </c>
      <c r="C80" s="57" t="s">
        <v>31</v>
      </c>
      <c r="D80" s="110">
        <v>250</v>
      </c>
      <c r="E80" s="56">
        <v>1</v>
      </c>
      <c r="F80" s="111" t="s">
        <v>58</v>
      </c>
      <c r="G80" s="92">
        <v>300</v>
      </c>
      <c r="H80" s="111" t="s">
        <v>13</v>
      </c>
      <c r="I80" s="46"/>
      <c r="J80" s="46"/>
      <c r="K80" s="46"/>
      <c r="L80" s="93"/>
      <c r="M80" s="48">
        <v>0.08</v>
      </c>
      <c r="N80" s="49">
        <f t="shared" si="23"/>
        <v>0</v>
      </c>
      <c r="O80" s="50">
        <f t="shared" si="22"/>
        <v>0</v>
      </c>
      <c r="P80" s="50">
        <f t="shared" si="24"/>
        <v>0</v>
      </c>
      <c r="Q80" s="57"/>
      <c r="R80" s="52"/>
      <c r="S80" s="53"/>
    </row>
    <row r="81" spans="1:19" ht="13.5" thickBot="1">
      <c r="A81" s="101">
        <v>7</v>
      </c>
      <c r="B81" s="40" t="s">
        <v>53</v>
      </c>
      <c r="C81" s="57" t="s">
        <v>31</v>
      </c>
      <c r="D81" s="110">
        <v>500</v>
      </c>
      <c r="E81" s="92">
        <v>1</v>
      </c>
      <c r="F81" s="111" t="s">
        <v>58</v>
      </c>
      <c r="G81" s="92">
        <v>1200</v>
      </c>
      <c r="H81" s="111" t="s">
        <v>13</v>
      </c>
      <c r="I81" s="46"/>
      <c r="J81" s="46"/>
      <c r="K81" s="46"/>
      <c r="L81" s="93"/>
      <c r="M81" s="48">
        <v>0.08</v>
      </c>
      <c r="N81" s="49">
        <f t="shared" si="23"/>
        <v>0</v>
      </c>
      <c r="O81" s="50">
        <f t="shared" si="22"/>
        <v>0</v>
      </c>
      <c r="P81" s="50">
        <f t="shared" si="24"/>
        <v>0</v>
      </c>
      <c r="Q81" s="57"/>
      <c r="R81" s="52"/>
      <c r="S81" s="53"/>
    </row>
    <row r="82" spans="1:19" ht="13.5" thickBot="1">
      <c r="B82" s="68" t="str">
        <f>"Zadanie "&amp;COUNTIF(C$5:$C82,"=Razem")</f>
        <v>Zadanie 7</v>
      </c>
      <c r="C82" s="69" t="s">
        <v>12</v>
      </c>
      <c r="D82" s="70"/>
      <c r="E82" s="71"/>
      <c r="F82" s="72"/>
      <c r="G82" s="72"/>
      <c r="H82" s="72"/>
      <c r="I82" s="72"/>
      <c r="J82" s="72"/>
      <c r="K82" s="72"/>
      <c r="L82" s="73"/>
      <c r="M82" s="72"/>
      <c r="N82" s="74"/>
      <c r="O82" s="75">
        <f>SUM(O75:O81)</f>
        <v>0</v>
      </c>
      <c r="P82" s="97">
        <f>SUM(P75:P81)</f>
        <v>0</v>
      </c>
      <c r="Q82" s="77"/>
      <c r="S82" s="78"/>
    </row>
    <row r="83" spans="1:19">
      <c r="A83" s="79" t="s">
        <v>90</v>
      </c>
      <c r="B83" s="80"/>
      <c r="C83" s="79"/>
      <c r="D83" s="81"/>
      <c r="E83" s="82"/>
      <c r="F83" s="83"/>
      <c r="G83" s="83"/>
      <c r="H83" s="83"/>
      <c r="I83" s="83"/>
      <c r="J83" s="83"/>
      <c r="K83" s="83"/>
      <c r="L83" s="84"/>
      <c r="M83" s="83"/>
      <c r="N83" s="83"/>
      <c r="O83" s="85"/>
      <c r="P83" s="85"/>
      <c r="Q83" s="86"/>
      <c r="R83" s="87"/>
      <c r="S83" s="88"/>
    </row>
    <row r="85" spans="1:19">
      <c r="A85" s="89" t="str">
        <f>B88</f>
        <v>Zadanie 8</v>
      </c>
      <c r="B85" s="30"/>
      <c r="C85" s="31" t="s">
        <v>99</v>
      </c>
      <c r="D85" s="32"/>
      <c r="E85" s="33"/>
      <c r="F85" s="34"/>
      <c r="G85" s="34"/>
      <c r="H85" s="34"/>
      <c r="I85" s="34"/>
      <c r="J85" s="34" t="s">
        <v>107</v>
      </c>
      <c r="K85" s="34"/>
      <c r="L85" s="35"/>
      <c r="M85" s="38"/>
      <c r="N85" s="38"/>
      <c r="O85" s="38"/>
      <c r="P85" s="38"/>
      <c r="Q85" s="38"/>
      <c r="R85" s="34"/>
      <c r="S85" s="34"/>
    </row>
    <row r="86" spans="1:19" ht="38.25">
      <c r="A86" s="101">
        <v>1</v>
      </c>
      <c r="B86" s="40" t="s">
        <v>49</v>
      </c>
      <c r="C86" s="57" t="s">
        <v>71</v>
      </c>
      <c r="D86" s="110" t="s">
        <v>50</v>
      </c>
      <c r="E86" s="92">
        <v>1</v>
      </c>
      <c r="F86" s="111" t="s">
        <v>58</v>
      </c>
      <c r="G86" s="92">
        <v>360</v>
      </c>
      <c r="H86" s="111" t="s">
        <v>108</v>
      </c>
      <c r="I86" s="46"/>
      <c r="J86" s="46"/>
      <c r="K86" s="46"/>
      <c r="L86" s="93"/>
      <c r="M86" s="48">
        <v>0.08</v>
      </c>
      <c r="N86" s="49">
        <f t="shared" ref="N86:N87" si="25">L86*(1+M86)</f>
        <v>0</v>
      </c>
      <c r="O86" s="50">
        <f t="shared" ref="O86:O87" si="26">L86*I86</f>
        <v>0</v>
      </c>
      <c r="P86" s="50">
        <f t="shared" ref="P86:P87" si="27">O86*(1+M86)</f>
        <v>0</v>
      </c>
      <c r="Q86" s="57"/>
      <c r="R86" s="52"/>
      <c r="S86" s="53"/>
    </row>
    <row r="87" spans="1:19" ht="39" thickBot="1">
      <c r="A87" s="101">
        <v>2</v>
      </c>
      <c r="B87" s="40" t="s">
        <v>49</v>
      </c>
      <c r="C87" s="57" t="s">
        <v>71</v>
      </c>
      <c r="D87" s="110">
        <v>5000</v>
      </c>
      <c r="E87" s="92">
        <v>1</v>
      </c>
      <c r="F87" s="111" t="s">
        <v>58</v>
      </c>
      <c r="G87" s="92">
        <v>180</v>
      </c>
      <c r="H87" s="111" t="s">
        <v>108</v>
      </c>
      <c r="I87" s="46"/>
      <c r="J87" s="46"/>
      <c r="K87" s="46"/>
      <c r="L87" s="93"/>
      <c r="M87" s="48">
        <v>0.08</v>
      </c>
      <c r="N87" s="49">
        <f t="shared" si="25"/>
        <v>0</v>
      </c>
      <c r="O87" s="50">
        <f t="shared" si="26"/>
        <v>0</v>
      </c>
      <c r="P87" s="50">
        <f t="shared" si="27"/>
        <v>0</v>
      </c>
      <c r="Q87" s="57"/>
      <c r="R87" s="52"/>
      <c r="S87" s="53"/>
    </row>
    <row r="88" spans="1:19" ht="13.5" thickBot="1">
      <c r="B88" s="68" t="str">
        <f>"Zadanie "&amp;COUNTIF(C$5:$C88,"=Razem")</f>
        <v>Zadanie 8</v>
      </c>
      <c r="C88" s="69" t="s">
        <v>12</v>
      </c>
      <c r="D88" s="70"/>
      <c r="E88" s="71"/>
      <c r="F88" s="72"/>
      <c r="G88" s="72"/>
      <c r="H88" s="72"/>
      <c r="I88" s="72"/>
      <c r="J88" s="72"/>
      <c r="K88" s="72"/>
      <c r="L88" s="73"/>
      <c r="M88" s="72"/>
      <c r="N88" s="74"/>
      <c r="O88" s="75">
        <f>SUM(O86:O87)</f>
        <v>0</v>
      </c>
      <c r="P88" s="97">
        <f>SUM(P86:P87)</f>
        <v>0</v>
      </c>
      <c r="Q88" s="77"/>
      <c r="S88" s="78"/>
    </row>
    <row r="89" spans="1:19" ht="25.5">
      <c r="A89" s="79" t="s">
        <v>91</v>
      </c>
      <c r="B89" s="80"/>
      <c r="C89" s="79"/>
      <c r="D89" s="81"/>
      <c r="E89" s="82"/>
      <c r="F89" s="83"/>
      <c r="G89" s="83"/>
      <c r="H89" s="83"/>
      <c r="I89" s="83"/>
      <c r="J89" s="83"/>
      <c r="K89" s="83"/>
      <c r="L89" s="84"/>
      <c r="M89" s="83"/>
      <c r="N89" s="83"/>
      <c r="O89" s="85"/>
      <c r="P89" s="85"/>
      <c r="Q89" s="86"/>
      <c r="R89" s="87"/>
      <c r="S89" s="88"/>
    </row>
    <row r="90" spans="1:19">
      <c r="A90" s="89" t="str">
        <f>B93</f>
        <v>Zadanie 9</v>
      </c>
      <c r="B90" s="30"/>
      <c r="C90" s="31" t="s">
        <v>100</v>
      </c>
      <c r="D90" s="32"/>
      <c r="E90" s="33" t="s">
        <v>103</v>
      </c>
      <c r="F90" s="34" t="s">
        <v>102</v>
      </c>
      <c r="G90" s="34"/>
      <c r="H90" s="34"/>
      <c r="I90" s="38"/>
      <c r="J90" s="38" t="s">
        <v>106</v>
      </c>
      <c r="K90" s="38"/>
      <c r="L90" s="38"/>
      <c r="M90" s="38"/>
      <c r="N90" s="38"/>
      <c r="O90" s="38"/>
      <c r="P90" s="38"/>
      <c r="Q90" s="38"/>
      <c r="R90" s="34"/>
      <c r="S90" s="34"/>
    </row>
    <row r="91" spans="1:19" ht="63.75">
      <c r="A91" s="101">
        <v>1</v>
      </c>
      <c r="B91" s="40" t="s">
        <v>73</v>
      </c>
      <c r="C91" s="57" t="s">
        <v>68</v>
      </c>
      <c r="D91" s="110">
        <v>1000</v>
      </c>
      <c r="E91" s="92">
        <v>1</v>
      </c>
      <c r="F91" s="111" t="s">
        <v>58</v>
      </c>
      <c r="G91" s="92">
        <v>210</v>
      </c>
      <c r="H91" s="111" t="s">
        <v>108</v>
      </c>
      <c r="I91" s="46"/>
      <c r="J91" s="46"/>
      <c r="K91" s="46"/>
      <c r="L91" s="93"/>
      <c r="M91" s="48">
        <v>0.08</v>
      </c>
      <c r="N91" s="49">
        <f>L91*(1+M91)</f>
        <v>0</v>
      </c>
      <c r="O91" s="50">
        <f t="shared" ref="O91:O92" si="28">L91*I91</f>
        <v>0</v>
      </c>
      <c r="P91" s="50">
        <f>O91*(1+M91)</f>
        <v>0</v>
      </c>
      <c r="Q91" s="57"/>
      <c r="R91" s="52"/>
      <c r="S91" s="53"/>
    </row>
    <row r="92" spans="1:19" ht="64.5" thickBot="1">
      <c r="A92" s="101">
        <v>2</v>
      </c>
      <c r="B92" s="40" t="s">
        <v>73</v>
      </c>
      <c r="C92" s="57" t="s">
        <v>68</v>
      </c>
      <c r="D92" s="110">
        <v>2000</v>
      </c>
      <c r="E92" s="92">
        <v>1</v>
      </c>
      <c r="F92" s="111" t="s">
        <v>58</v>
      </c>
      <c r="G92" s="92">
        <v>90</v>
      </c>
      <c r="H92" s="111" t="s">
        <v>108</v>
      </c>
      <c r="I92" s="46"/>
      <c r="J92" s="46"/>
      <c r="K92" s="46"/>
      <c r="L92" s="93"/>
      <c r="M92" s="48">
        <v>0.08</v>
      </c>
      <c r="N92" s="49">
        <f>L92*(1+M92)</f>
        <v>0</v>
      </c>
      <c r="O92" s="50">
        <f t="shared" si="28"/>
        <v>0</v>
      </c>
      <c r="P92" s="50">
        <f>O92*(1+M92)</f>
        <v>0</v>
      </c>
      <c r="Q92" s="57"/>
      <c r="R92" s="52"/>
      <c r="S92" s="53"/>
    </row>
    <row r="93" spans="1:19" ht="13.5" thickBot="1">
      <c r="B93" s="68" t="str">
        <f>"Zadanie "&amp;COUNTIF(C$5:$C93,"=Razem")</f>
        <v>Zadanie 9</v>
      </c>
      <c r="C93" s="69" t="s">
        <v>12</v>
      </c>
      <c r="D93" s="70"/>
      <c r="E93" s="71"/>
      <c r="F93" s="72"/>
      <c r="G93" s="72"/>
      <c r="H93" s="72"/>
      <c r="I93" s="72"/>
      <c r="J93" s="72"/>
      <c r="K93" s="72"/>
      <c r="L93" s="73"/>
      <c r="M93" s="72"/>
      <c r="N93" s="74"/>
      <c r="O93" s="75">
        <f>SUM(O91:O92)</f>
        <v>0</v>
      </c>
      <c r="P93" s="97">
        <f>SUM(P91:P92)</f>
        <v>0</v>
      </c>
      <c r="Q93" s="77"/>
      <c r="S93" s="78"/>
    </row>
    <row r="94" spans="1:19">
      <c r="A94" s="79"/>
      <c r="B94" s="80"/>
      <c r="C94" s="79"/>
      <c r="D94" s="81"/>
      <c r="E94" s="82"/>
      <c r="F94" s="83"/>
      <c r="G94" s="83"/>
      <c r="H94" s="83"/>
      <c r="I94" s="83"/>
      <c r="J94" s="83"/>
      <c r="K94" s="83"/>
      <c r="L94" s="84"/>
      <c r="M94" s="83"/>
      <c r="N94" s="83"/>
      <c r="O94" s="85"/>
      <c r="P94" s="85"/>
      <c r="Q94" s="86"/>
      <c r="R94" s="87"/>
      <c r="S94" s="88"/>
    </row>
    <row r="95" spans="1:19">
      <c r="A95" s="29" t="str">
        <f>B101</f>
        <v>Zadanie 10</v>
      </c>
      <c r="B95" s="30"/>
      <c r="C95" s="31" t="s">
        <v>101</v>
      </c>
      <c r="D95" s="32"/>
      <c r="E95" s="33"/>
      <c r="F95" s="34"/>
      <c r="G95" s="34"/>
      <c r="H95" s="34"/>
      <c r="I95" s="34"/>
      <c r="J95" s="34" t="s">
        <v>104</v>
      </c>
      <c r="K95" s="34"/>
      <c r="L95" s="35"/>
      <c r="M95" s="34"/>
      <c r="N95" s="36"/>
      <c r="O95" s="37"/>
      <c r="P95" s="37"/>
      <c r="Q95" s="38"/>
      <c r="R95" s="34"/>
      <c r="S95" s="34"/>
    </row>
    <row r="96" spans="1:19" s="54" customFormat="1">
      <c r="A96" s="39">
        <v>1</v>
      </c>
      <c r="B96" s="114" t="s">
        <v>40</v>
      </c>
      <c r="C96" s="41" t="s">
        <v>31</v>
      </c>
      <c r="D96" s="42" t="s">
        <v>36</v>
      </c>
      <c r="E96" s="63">
        <v>10</v>
      </c>
      <c r="F96" s="44" t="s">
        <v>59</v>
      </c>
      <c r="G96" s="92">
        <v>15</v>
      </c>
      <c r="H96" s="45" t="s">
        <v>13</v>
      </c>
      <c r="I96" s="46"/>
      <c r="J96" s="46"/>
      <c r="K96" s="46"/>
      <c r="L96" s="47"/>
      <c r="M96" s="48">
        <v>0.08</v>
      </c>
      <c r="N96" s="49">
        <f t="shared" ref="N96:N100" si="29">L96*(1+M96)</f>
        <v>0</v>
      </c>
      <c r="O96" s="50">
        <f t="shared" ref="O96:O100" si="30">L96*I96</f>
        <v>0</v>
      </c>
      <c r="P96" s="50">
        <f t="shared" ref="P96:P100" si="31">O96*(1+M96)</f>
        <v>0</v>
      </c>
      <c r="Q96" s="51"/>
      <c r="R96" s="52"/>
      <c r="S96" s="53"/>
    </row>
    <row r="97" spans="1:19" s="54" customFormat="1">
      <c r="A97" s="39">
        <v>2</v>
      </c>
      <c r="B97" s="114" t="s">
        <v>37</v>
      </c>
      <c r="C97" s="41" t="s">
        <v>31</v>
      </c>
      <c r="D97" s="42" t="s">
        <v>36</v>
      </c>
      <c r="E97" s="43">
        <v>10</v>
      </c>
      <c r="F97" s="44" t="s">
        <v>59</v>
      </c>
      <c r="G97" s="92">
        <v>15</v>
      </c>
      <c r="H97" s="44" t="s">
        <v>13</v>
      </c>
      <c r="I97" s="113"/>
      <c r="J97" s="113"/>
      <c r="K97" s="113"/>
      <c r="L97" s="47"/>
      <c r="M97" s="48">
        <v>0.08</v>
      </c>
      <c r="N97" s="49">
        <f t="shared" si="29"/>
        <v>0</v>
      </c>
      <c r="O97" s="50">
        <f t="shared" si="30"/>
        <v>0</v>
      </c>
      <c r="P97" s="50">
        <f t="shared" si="31"/>
        <v>0</v>
      </c>
      <c r="Q97" s="115"/>
      <c r="R97" s="52"/>
      <c r="S97" s="53"/>
    </row>
    <row r="98" spans="1:19" s="54" customFormat="1">
      <c r="A98" s="39">
        <v>3</v>
      </c>
      <c r="B98" s="116" t="s">
        <v>41</v>
      </c>
      <c r="C98" s="41" t="s">
        <v>31</v>
      </c>
      <c r="D98" s="62" t="s">
        <v>36</v>
      </c>
      <c r="E98" s="63">
        <v>10</v>
      </c>
      <c r="F98" s="44" t="s">
        <v>59</v>
      </c>
      <c r="G98" s="92">
        <v>15</v>
      </c>
      <c r="H98" s="45" t="s">
        <v>13</v>
      </c>
      <c r="I98" s="46"/>
      <c r="J98" s="46"/>
      <c r="K98" s="46"/>
      <c r="L98" s="47"/>
      <c r="M98" s="48">
        <v>0.08</v>
      </c>
      <c r="N98" s="49">
        <f t="shared" si="29"/>
        <v>0</v>
      </c>
      <c r="O98" s="50">
        <f t="shared" si="30"/>
        <v>0</v>
      </c>
      <c r="P98" s="50">
        <f t="shared" si="31"/>
        <v>0</v>
      </c>
      <c r="Q98" s="51"/>
      <c r="R98" s="52"/>
      <c r="S98" s="53"/>
    </row>
    <row r="99" spans="1:19" s="54" customFormat="1">
      <c r="A99" s="39">
        <v>4</v>
      </c>
      <c r="B99" s="116" t="s">
        <v>38</v>
      </c>
      <c r="C99" s="41" t="s">
        <v>31</v>
      </c>
      <c r="D99" s="42" t="s">
        <v>36</v>
      </c>
      <c r="E99" s="43">
        <v>10</v>
      </c>
      <c r="F99" s="44" t="s">
        <v>59</v>
      </c>
      <c r="G99" s="92">
        <v>15</v>
      </c>
      <c r="H99" s="44" t="s">
        <v>13</v>
      </c>
      <c r="I99" s="113"/>
      <c r="J99" s="113"/>
      <c r="K99" s="113"/>
      <c r="L99" s="47"/>
      <c r="M99" s="48">
        <v>0.08</v>
      </c>
      <c r="N99" s="49">
        <f t="shared" si="29"/>
        <v>0</v>
      </c>
      <c r="O99" s="50">
        <f t="shared" si="30"/>
        <v>0</v>
      </c>
      <c r="P99" s="50">
        <f t="shared" si="31"/>
        <v>0</v>
      </c>
      <c r="Q99" s="64"/>
      <c r="R99" s="52"/>
      <c r="S99" s="53"/>
    </row>
    <row r="100" spans="1:19" s="54" customFormat="1" ht="13.5" thickBot="1">
      <c r="A100" s="39">
        <v>5</v>
      </c>
      <c r="B100" s="116" t="s">
        <v>38</v>
      </c>
      <c r="C100" s="41" t="s">
        <v>31</v>
      </c>
      <c r="D100" s="42" t="s">
        <v>39</v>
      </c>
      <c r="E100" s="43">
        <v>10</v>
      </c>
      <c r="F100" s="44" t="s">
        <v>59</v>
      </c>
      <c r="G100" s="92">
        <v>15</v>
      </c>
      <c r="H100" s="44" t="s">
        <v>13</v>
      </c>
      <c r="I100" s="113"/>
      <c r="J100" s="113"/>
      <c r="K100" s="113"/>
      <c r="L100" s="47"/>
      <c r="M100" s="48">
        <v>0.08</v>
      </c>
      <c r="N100" s="49">
        <f t="shared" si="29"/>
        <v>0</v>
      </c>
      <c r="O100" s="50">
        <f t="shared" si="30"/>
        <v>0</v>
      </c>
      <c r="P100" s="50">
        <f t="shared" si="31"/>
        <v>0</v>
      </c>
      <c r="Q100" s="51"/>
      <c r="R100" s="52"/>
      <c r="S100" s="53"/>
    </row>
    <row r="101" spans="1:19" ht="13.5" thickBot="1">
      <c r="B101" s="68" t="str">
        <f>"Zadanie "&amp;COUNTIF(C$5:$C101,"=Razem")</f>
        <v>Zadanie 10</v>
      </c>
      <c r="C101" s="69" t="s">
        <v>12</v>
      </c>
      <c r="D101" s="70"/>
      <c r="E101" s="71"/>
      <c r="F101" s="72"/>
      <c r="G101" s="72"/>
      <c r="H101" s="72"/>
      <c r="I101" s="72"/>
      <c r="J101" s="72"/>
      <c r="K101" s="72"/>
      <c r="L101" s="73"/>
      <c r="M101" s="72"/>
      <c r="N101" s="74"/>
      <c r="O101" s="75">
        <f>SUM(O96:O100)</f>
        <v>0</v>
      </c>
      <c r="P101" s="76">
        <f>SUM(P96:P100)</f>
        <v>0</v>
      </c>
      <c r="Q101" s="77"/>
      <c r="S101" s="78"/>
    </row>
    <row r="102" spans="1:19" ht="51">
      <c r="A102" s="79" t="s">
        <v>92</v>
      </c>
      <c r="B102" s="80"/>
      <c r="C102" s="79"/>
      <c r="D102" s="81"/>
      <c r="E102" s="82"/>
      <c r="F102" s="83"/>
      <c r="G102" s="83"/>
      <c r="H102" s="83"/>
      <c r="I102" s="83"/>
      <c r="J102" s="83"/>
      <c r="K102" s="83"/>
      <c r="L102" s="84"/>
      <c r="M102" s="83"/>
      <c r="N102" s="83"/>
      <c r="O102" s="85"/>
      <c r="P102" s="85"/>
      <c r="Q102" s="86"/>
      <c r="R102" s="87"/>
      <c r="S102" s="88"/>
    </row>
    <row r="104" spans="1:19">
      <c r="N104" s="117" t="s">
        <v>110</v>
      </c>
    </row>
  </sheetData>
  <sortState xmlns:xlrd2="http://schemas.microsoft.com/office/spreadsheetml/2017/richdata2" ref="B6:H17">
    <sortCondition ref="B6:B17"/>
  </sortState>
  <dataConsolidate/>
  <phoneticPr fontId="14" type="noConversion"/>
  <pageMargins left="0.31496062992125984" right="0.35433070866141736" top="0.74803149606299213" bottom="0.74803149606299213" header="0.31496062992125984" footer="0.31496062992125984"/>
  <pageSetup paperSize="9" scale="65" fitToHeight="0" orientation="landscape" blackAndWhite="1" r:id="rId1"/>
  <headerFooter>
    <oddHeader>&amp;LNr sprawy: 47/2026&amp;CFORMULARZ CENOWY&amp;R&amp;"Arial Black,Standardowy"Załącznik nr 4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Zadania</vt:lpstr>
      <vt:lpstr>Zadania!Obszar_wydruku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ZIM 10wsk</cp:lastModifiedBy>
  <cp:lastPrinted>2026-04-01T10:14:27Z</cp:lastPrinted>
  <dcterms:created xsi:type="dcterms:W3CDTF">2023-02-17T08:07:13Z</dcterms:created>
  <dcterms:modified xsi:type="dcterms:W3CDTF">2026-04-01T10:15:04Z</dcterms:modified>
</cp:coreProperties>
</file>