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i-srv03\UsersFolders\micwen\Pulpit\"/>
    </mc:Choice>
  </mc:AlternateContent>
  <xr:revisionPtr revIDLastSave="0" documentId="8_{F0D8D03C-C302-4C18-B8D8-421C97D1EEF5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B-UAM" sheetId="5" r:id="rId1"/>
    <sheet name="C-UAM" sheetId="2" r:id="rId2"/>
    <sheet name="G-UAM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5" l="1"/>
  <c r="K8" i="5"/>
  <c r="K9" i="5"/>
  <c r="K10" i="5"/>
  <c r="K11" i="5"/>
  <c r="K12" i="5"/>
  <c r="K13" i="5"/>
  <c r="K14" i="5"/>
  <c r="K15" i="5"/>
  <c r="K16" i="5"/>
  <c r="K18" i="5"/>
  <c r="K19" i="5"/>
  <c r="K20" i="5"/>
  <c r="K21" i="5"/>
  <c r="K22" i="5"/>
  <c r="K23" i="5"/>
  <c r="K24" i="5"/>
  <c r="K7" i="5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N34" i="2" s="1"/>
  <c r="K35" i="2"/>
  <c r="K36" i="2"/>
  <c r="K37" i="2"/>
  <c r="K38" i="2"/>
  <c r="K39" i="2"/>
  <c r="K40" i="2"/>
  <c r="K41" i="2"/>
  <c r="K42" i="2"/>
  <c r="K43" i="2"/>
  <c r="N43" i="2" s="1"/>
  <c r="K7" i="2"/>
  <c r="K8" i="4"/>
  <c r="K9" i="4"/>
  <c r="K10" i="4"/>
  <c r="K11" i="4"/>
  <c r="N11" i="4" s="1"/>
  <c r="K12" i="4"/>
  <c r="K13" i="4"/>
  <c r="K14" i="4"/>
  <c r="K15" i="4"/>
  <c r="K16" i="4"/>
  <c r="K17" i="4"/>
  <c r="K18" i="4"/>
  <c r="K19" i="4"/>
  <c r="K20" i="4"/>
  <c r="K21" i="4"/>
  <c r="K22" i="4"/>
  <c r="K23" i="4"/>
  <c r="N23" i="4" s="1"/>
  <c r="K24" i="4"/>
  <c r="K25" i="4"/>
  <c r="K26" i="4"/>
  <c r="K27" i="4"/>
  <c r="K28" i="4"/>
  <c r="K29" i="4"/>
  <c r="K30" i="4"/>
  <c r="K31" i="4"/>
  <c r="K32" i="4"/>
  <c r="K33" i="4"/>
  <c r="N33" i="4" s="1"/>
  <c r="K34" i="4"/>
  <c r="N34" i="4" s="1"/>
  <c r="K35" i="4"/>
  <c r="N35" i="4" s="1"/>
  <c r="K36" i="4"/>
  <c r="K37" i="4"/>
  <c r="K38" i="4"/>
  <c r="K39" i="4"/>
  <c r="K40" i="4"/>
  <c r="K41" i="4"/>
  <c r="K42" i="4"/>
  <c r="K43" i="4"/>
  <c r="K44" i="4"/>
  <c r="K45" i="4"/>
  <c r="N45" i="4" s="1"/>
  <c r="K46" i="4"/>
  <c r="N46" i="4" s="1"/>
  <c r="K47" i="4"/>
  <c r="N47" i="4" s="1"/>
  <c r="K48" i="4"/>
  <c r="K49" i="4"/>
  <c r="K50" i="4"/>
  <c r="K51" i="4"/>
  <c r="K52" i="4"/>
  <c r="K53" i="4"/>
  <c r="K54" i="4"/>
  <c r="K55" i="4"/>
  <c r="K56" i="4"/>
  <c r="K57" i="4"/>
  <c r="K7" i="4"/>
  <c r="K58" i="4" s="1"/>
  <c r="O26" i="4"/>
  <c r="O27" i="4"/>
  <c r="O28" i="4"/>
  <c r="O29" i="4"/>
  <c r="O30" i="4"/>
  <c r="O31" i="4"/>
  <c r="O32" i="4"/>
  <c r="O36" i="4"/>
  <c r="O37" i="4"/>
  <c r="O38" i="4"/>
  <c r="O39" i="4"/>
  <c r="O40" i="4"/>
  <c r="O41" i="4"/>
  <c r="O42" i="4"/>
  <c r="O43" i="4"/>
  <c r="O44" i="4"/>
  <c r="O48" i="4"/>
  <c r="O49" i="4"/>
  <c r="O50" i="4"/>
  <c r="O51" i="4"/>
  <c r="O52" i="4"/>
  <c r="O53" i="4"/>
  <c r="O54" i="4"/>
  <c r="O55" i="4"/>
  <c r="N26" i="4"/>
  <c r="N27" i="4"/>
  <c r="N28" i="4"/>
  <c r="N29" i="4"/>
  <c r="N30" i="4"/>
  <c r="N31" i="4"/>
  <c r="N32" i="4"/>
  <c r="N36" i="4"/>
  <c r="N37" i="4"/>
  <c r="N38" i="4"/>
  <c r="N39" i="4"/>
  <c r="N40" i="4"/>
  <c r="N41" i="4"/>
  <c r="N42" i="4"/>
  <c r="N43" i="4"/>
  <c r="N44" i="4"/>
  <c r="N48" i="4"/>
  <c r="N49" i="4"/>
  <c r="N50" i="4"/>
  <c r="N51" i="4"/>
  <c r="N52" i="4"/>
  <c r="N53" i="4"/>
  <c r="N54" i="4"/>
  <c r="N5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25" i="4"/>
  <c r="J7" i="4"/>
  <c r="J8" i="4"/>
  <c r="J9" i="4"/>
  <c r="N9" i="4"/>
  <c r="O9" i="4"/>
  <c r="J10" i="4"/>
  <c r="J11" i="4"/>
  <c r="J12" i="4"/>
  <c r="N12" i="4"/>
  <c r="O12" i="4"/>
  <c r="J13" i="4"/>
  <c r="J14" i="4"/>
  <c r="N14" i="4"/>
  <c r="J15" i="4"/>
  <c r="N15" i="4"/>
  <c r="O15" i="4"/>
  <c r="J16" i="4"/>
  <c r="J17" i="4"/>
  <c r="N17" i="4"/>
  <c r="J18" i="4"/>
  <c r="N18" i="4"/>
  <c r="O18" i="4"/>
  <c r="J19" i="4"/>
  <c r="J20" i="4"/>
  <c r="N20" i="4"/>
  <c r="O20" i="4"/>
  <c r="J21" i="4"/>
  <c r="J22" i="4"/>
  <c r="N22" i="4"/>
  <c r="J23" i="4"/>
  <c r="J24" i="4"/>
  <c r="J56" i="4"/>
  <c r="N56" i="4"/>
  <c r="J57" i="4"/>
  <c r="N57" i="4"/>
  <c r="O57" i="4"/>
  <c r="J25" i="5"/>
  <c r="N28" i="2"/>
  <c r="J8" i="2"/>
  <c r="J9" i="2"/>
  <c r="J10" i="2"/>
  <c r="J11" i="2"/>
  <c r="N11" i="2" s="1"/>
  <c r="J12" i="2"/>
  <c r="J13" i="2"/>
  <c r="N13" i="2" s="1"/>
  <c r="J14" i="2"/>
  <c r="J15" i="2"/>
  <c r="N15" i="2" s="1"/>
  <c r="J16" i="2"/>
  <c r="J17" i="2"/>
  <c r="N17" i="2" s="1"/>
  <c r="J18" i="2"/>
  <c r="N18" i="2" s="1"/>
  <c r="J19" i="2"/>
  <c r="J20" i="2"/>
  <c r="J21" i="2"/>
  <c r="J22" i="2"/>
  <c r="J23" i="2"/>
  <c r="N23" i="2" s="1"/>
  <c r="J24" i="2"/>
  <c r="J25" i="2"/>
  <c r="N25" i="2" s="1"/>
  <c r="J26" i="2"/>
  <c r="J27" i="2"/>
  <c r="J28" i="2"/>
  <c r="J29" i="2"/>
  <c r="N29" i="2" s="1"/>
  <c r="J30" i="2"/>
  <c r="N30" i="2" s="1"/>
  <c r="J31" i="2"/>
  <c r="N31" i="2" s="1"/>
  <c r="J32" i="2"/>
  <c r="J33" i="2"/>
  <c r="J34" i="2"/>
  <c r="J35" i="2"/>
  <c r="N35" i="2" s="1"/>
  <c r="J36" i="2"/>
  <c r="J37" i="2"/>
  <c r="N37" i="2" s="1"/>
  <c r="J38" i="2"/>
  <c r="J39" i="2"/>
  <c r="J40" i="2"/>
  <c r="J41" i="2"/>
  <c r="N41" i="2" s="1"/>
  <c r="J42" i="2"/>
  <c r="N42" i="2" s="1"/>
  <c r="J43" i="2"/>
  <c r="J7" i="2"/>
  <c r="J18" i="5"/>
  <c r="J19" i="5"/>
  <c r="J20" i="5"/>
  <c r="N20" i="5" s="1"/>
  <c r="J21" i="5"/>
  <c r="N21" i="5" s="1"/>
  <c r="J22" i="5"/>
  <c r="N22" i="5" s="1"/>
  <c r="J23" i="5"/>
  <c r="N23" i="5" s="1"/>
  <c r="J24" i="5"/>
  <c r="N24" i="5" s="1"/>
  <c r="J8" i="5"/>
  <c r="N8" i="5" s="1"/>
  <c r="J9" i="5"/>
  <c r="N9" i="5" s="1"/>
  <c r="J10" i="5"/>
  <c r="N10" i="5" s="1"/>
  <c r="J11" i="5"/>
  <c r="N11" i="5" s="1"/>
  <c r="J12" i="5"/>
  <c r="N12" i="5" s="1"/>
  <c r="J13" i="5"/>
  <c r="N13" i="5" s="1"/>
  <c r="J14" i="5"/>
  <c r="N14" i="5" s="1"/>
  <c r="J15" i="5"/>
  <c r="N15" i="5" s="1"/>
  <c r="J16" i="5"/>
  <c r="N16" i="5" s="1"/>
  <c r="J7" i="5"/>
  <c r="N7" i="5" s="1"/>
  <c r="O47" i="4" l="1"/>
  <c r="O35" i="4"/>
  <c r="O46" i="4"/>
  <c r="O34" i="4"/>
  <c r="O45" i="4"/>
  <c r="O33" i="4"/>
  <c r="O23" i="4"/>
  <c r="N38" i="2"/>
  <c r="N26" i="2"/>
  <c r="N14" i="2"/>
  <c r="N22" i="2"/>
  <c r="N21" i="2"/>
  <c r="N33" i="2"/>
  <c r="N7" i="2"/>
  <c r="N32" i="2"/>
  <c r="N20" i="2"/>
  <c r="N8" i="2"/>
  <c r="N40" i="2"/>
  <c r="N16" i="2"/>
  <c r="N12" i="2"/>
  <c r="N24" i="2"/>
  <c r="N36" i="2"/>
  <c r="N10" i="2"/>
  <c r="N9" i="2"/>
  <c r="N19" i="5"/>
  <c r="N18" i="5"/>
  <c r="N39" i="2"/>
  <c r="N27" i="2"/>
  <c r="N19" i="2"/>
  <c r="N25" i="4"/>
  <c r="O25" i="4"/>
  <c r="N13" i="4"/>
  <c r="O13" i="4"/>
  <c r="N21" i="4"/>
  <c r="O21" i="4"/>
  <c r="N16" i="4"/>
  <c r="O16" i="4"/>
  <c r="N10" i="4"/>
  <c r="O10" i="4"/>
  <c r="N24" i="4"/>
  <c r="O24" i="4"/>
  <c r="N8" i="4"/>
  <c r="O8" i="4"/>
  <c r="N19" i="4"/>
  <c r="O19" i="4"/>
  <c r="N7" i="4"/>
  <c r="O7" i="4"/>
  <c r="O56" i="4"/>
  <c r="O22" i="4"/>
  <c r="O17" i="4"/>
  <c r="O14" i="4"/>
  <c r="O11" i="4"/>
  <c r="J58" i="4"/>
  <c r="J44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7" i="2"/>
  <c r="O8" i="5" l="1"/>
  <c r="O9" i="5"/>
  <c r="O10" i="5"/>
  <c r="O11" i="5"/>
  <c r="O12" i="5"/>
  <c r="O13" i="5"/>
  <c r="O14" i="5"/>
  <c r="O15" i="5"/>
  <c r="O16" i="5"/>
  <c r="O18" i="5"/>
  <c r="O19" i="5"/>
  <c r="O20" i="5"/>
  <c r="O21" i="5"/>
  <c r="O22" i="5"/>
  <c r="O23" i="5"/>
  <c r="O24" i="5"/>
  <c r="O7" i="5"/>
  <c r="I44" i="2" l="1"/>
  <c r="I58" i="4" l="1"/>
  <c r="I25" i="5"/>
  <c r="L25" i="5" l="1"/>
  <c r="N25" i="5"/>
  <c r="G28" i="5" s="1"/>
  <c r="O25" i="5"/>
  <c r="G29" i="5" s="1"/>
  <c r="N58" i="4" l="1"/>
  <c r="G63" i="4" s="1"/>
  <c r="O58" i="4"/>
  <c r="G64" i="4" l="1"/>
  <c r="G66" i="4" s="1"/>
  <c r="L58" i="4"/>
  <c r="K44" i="2" l="1"/>
  <c r="O44" i="2" l="1"/>
  <c r="G57" i="2" s="1"/>
  <c r="N44" i="2"/>
  <c r="G56" i="2" s="1"/>
  <c r="L44" i="2"/>
  <c r="G59" i="2" l="1"/>
</calcChain>
</file>

<file path=xl/sharedStrings.xml><?xml version="1.0" encoding="utf-8"?>
<sst xmlns="http://schemas.openxmlformats.org/spreadsheetml/2006/main" count="952" uniqueCount="599">
  <si>
    <t>L.P.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</si>
  <si>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</si>
  <si>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</si>
  <si>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</si>
  <si>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</si>
  <si>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</si>
  <si>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</si>
  <si>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</si>
  <si>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</si>
  <si>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</si>
  <si>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</si>
  <si>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</si>
  <si>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</si>
  <si>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</si>
  <si>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</si>
  <si>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</si>
  <si>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</si>
  <si>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</si>
  <si>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</si>
  <si>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</si>
  <si>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</si>
  <si>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</si>
  <si>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</si>
  <si>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</si>
  <si>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</si>
  <si>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</si>
  <si>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</si>
  <si>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</si>
  <si>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</si>
  <si>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</si>
  <si>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</si>
  <si>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</si>
  <si>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</si>
  <si>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</si>
  <si>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</si>
  <si>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</si>
  <si>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</si>
  <si>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</si>
  <si>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</si>
  <si>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</si>
  <si>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</si>
  <si>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</si>
  <si>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</si>
  <si>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</si>
  <si>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</si>
  <si>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</si>
  <si>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</si>
  <si>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</si>
  <si>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lokal mieszkalny</t>
  </si>
  <si>
    <t xml:space="preserve">ul. T. Kosciuszki 101 E </t>
  </si>
  <si>
    <t>ul. Dożynkowa 9B, 61-662 Poznań</t>
  </si>
  <si>
    <t>Collegium Europaeum</t>
  </si>
  <si>
    <t xml:space="preserve">ul. J. Kostrzewskiego 5-7, 62-200 Gniezno 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</si>
  <si>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</si>
  <si>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</si>
  <si>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</si>
  <si>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</si>
  <si>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</si>
  <si>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</si>
  <si>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</si>
  <si>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</si>
  <si>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</si>
  <si>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</si>
  <si>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</si>
  <si>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</si>
  <si>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</si>
  <si>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</si>
  <si>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</si>
  <si>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</si>
  <si>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</si>
  <si>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</si>
  <si>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</si>
  <si>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</si>
  <si>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</si>
  <si>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</si>
  <si>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</si>
  <si>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</si>
  <si>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</si>
  <si>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</si>
  <si>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</si>
  <si>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</si>
  <si>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</si>
  <si>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</si>
  <si>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</si>
  <si>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</si>
  <si>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</si>
  <si>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</si>
  <si>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</si>
  <si>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</si>
  <si>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</si>
  <si>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</si>
  <si>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</si>
  <si>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</si>
  <si>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</si>
  <si>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</si>
  <si>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</si>
  <si>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</si>
  <si>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</si>
  <si>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</si>
  <si>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</si>
  <si>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</si>
  <si>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</si>
  <si>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</si>
  <si>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</si>
  <si>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</si>
  <si>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</si>
  <si>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</si>
  <si>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</si>
  <si>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</si>
  <si>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</si>
  <si>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</si>
  <si>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</si>
  <si>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</si>
  <si>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</si>
  <si>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</si>
  <si>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</si>
  <si>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</si>
  <si>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</si>
  <si>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</si>
  <si>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</si>
  <si>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</si>
  <si>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</si>
  <si>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</si>
  <si>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ADRES OBIEKTU</t>
  </si>
  <si>
    <t>ZUŻYCIE ROCZNE ENERGII [MWh]</t>
  </si>
  <si>
    <t>Moc umowna [kW]</t>
  </si>
  <si>
    <t>Collegium Maius</t>
  </si>
  <si>
    <t>ul. Fredry 10, 61-701 Poznań</t>
  </si>
  <si>
    <t>ENEA OPERTATOR Sp. z o.o.</t>
  </si>
  <si>
    <t>B21</t>
  </si>
  <si>
    <t>Coll. Iuridicum Novum                        (Wydział Prawa i Administracji)</t>
  </si>
  <si>
    <t>al. Niepodległości 53, 61-714 Poznań</t>
  </si>
  <si>
    <t>Dom Akademicki Nieszawska</t>
  </si>
  <si>
    <t>ul. Nieszawska 3, 61-021 Poznań</t>
  </si>
  <si>
    <t>Hala Sportowa</t>
  </si>
  <si>
    <t>ul. Zagajnikowa 9, 61-602 Poznań</t>
  </si>
  <si>
    <t>Instytut Akustyki</t>
  </si>
  <si>
    <t>Wydz. Nauk Politycznych i Dziennikarstwa</t>
  </si>
  <si>
    <t>Coll. Biologicum (Wydział Biologii)</t>
  </si>
  <si>
    <t>Wydział Chemii</t>
  </si>
  <si>
    <t>Międzyuczelniane Centrum Nanobiomedyczne</t>
  </si>
  <si>
    <t>Wielkopolskie Centrum Zaawansowanych Technologii</t>
  </si>
  <si>
    <t>K-3588 (budynek B+D)</t>
  </si>
  <si>
    <t>K-3589 (budynek C)</t>
  </si>
  <si>
    <t xml:space="preserve">K-3587 (budynek A)      </t>
  </si>
  <si>
    <t>Wydział Artystyczno-Pedagogiczny</t>
  </si>
  <si>
    <t>ul. Nowy Świat 28-30; Kalisz</t>
  </si>
  <si>
    <t>B23</t>
  </si>
  <si>
    <t>ENERGA OPERATOR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</si>
  <si>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</si>
  <si>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</si>
  <si>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</si>
  <si>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</si>
  <si>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</si>
  <si>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</si>
  <si>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</si>
  <si>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</si>
  <si>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</si>
  <si>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</si>
  <si>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</si>
  <si>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</si>
  <si>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</si>
  <si>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</si>
  <si>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</si>
  <si>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</si>
  <si>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</si>
  <si>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</si>
  <si>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</si>
  <si>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</si>
  <si>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</si>
  <si>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</si>
  <si>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</si>
  <si>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</si>
  <si>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</si>
  <si>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</si>
  <si>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</si>
  <si>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</si>
  <si>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</si>
  <si>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</si>
  <si>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</si>
  <si>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</si>
  <si>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</si>
  <si>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</si>
  <si>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</si>
  <si>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</si>
  <si>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6, 61-614 Poznań</t>
  </si>
  <si>
    <t>ul. Uniwersytetu Poznański. 8, 61-614 Poznań</t>
  </si>
  <si>
    <t>ul. Wszechnicy Piastowskiej 3, 61-614 Poznań</t>
  </si>
  <si>
    <t>ul. Uniwersytetu Poznański. 7, 61-614 Poznań</t>
  </si>
  <si>
    <t>ul. Uniwersytetu Poznański.10, 61-614 Poznań</t>
  </si>
  <si>
    <t>[MWh]</t>
  </si>
  <si>
    <t>Numer WO</t>
  </si>
  <si>
    <t>Numer stacji</t>
  </si>
  <si>
    <t>Zasilanie  stacji</t>
  </si>
  <si>
    <t>Umowy dystrybucji</t>
  </si>
  <si>
    <t>WO-890</t>
  </si>
  <si>
    <t>K-210</t>
  </si>
  <si>
    <t>ZKSN 6181</t>
  </si>
  <si>
    <t>D/I/50/10100255/00002/0</t>
  </si>
  <si>
    <t>WO-310</t>
  </si>
  <si>
    <t>K-766</t>
  </si>
  <si>
    <t>ZKSN 6082</t>
  </si>
  <si>
    <t>D/310-1</t>
  </si>
  <si>
    <t>WO-317</t>
  </si>
  <si>
    <t>K-433/E</t>
  </si>
  <si>
    <t>D/317-1</t>
  </si>
  <si>
    <t>WO-2767</t>
  </si>
  <si>
    <t>K-3026/E    Hala Sport.</t>
  </si>
  <si>
    <t>D/2767-1</t>
  </si>
  <si>
    <t>WO-2393</t>
  </si>
  <si>
    <t>K-3018/E Akustyka</t>
  </si>
  <si>
    <t>WO-2602</t>
  </si>
  <si>
    <t>K-3024/E Politologia</t>
  </si>
  <si>
    <t>D/2602-1</t>
  </si>
  <si>
    <t>WO-2495</t>
  </si>
  <si>
    <t>K-3019/E Biologia</t>
  </si>
  <si>
    <t>D/2495-1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</si>
  <si>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</si>
  <si>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</si>
  <si>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</si>
  <si>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</si>
  <si>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</si>
  <si>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</si>
  <si>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</si>
  <si>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WO-2990</t>
  </si>
  <si>
    <t>K-3600 Historia</t>
  </si>
  <si>
    <t>ZKSN 6149</t>
  </si>
  <si>
    <t>D/I/50/10100255/07990/0</t>
  </si>
  <si>
    <t>WO-2892</t>
  </si>
  <si>
    <t xml:space="preserve">K-3588 </t>
  </si>
  <si>
    <t>ZKSN 6119</t>
  </si>
  <si>
    <t>D/2892-1</t>
  </si>
  <si>
    <t>WO-2893</t>
  </si>
  <si>
    <t>ZKSN 6103</t>
  </si>
  <si>
    <t>D/2893-1</t>
  </si>
  <si>
    <t>WO-2894</t>
  </si>
  <si>
    <t xml:space="preserve">K-3589 </t>
  </si>
  <si>
    <t>D/2894-1</t>
  </si>
  <si>
    <t>WO-2895</t>
  </si>
  <si>
    <t>D/2895-1</t>
  </si>
  <si>
    <t>WO-2896</t>
  </si>
  <si>
    <t xml:space="preserve">K-3587       </t>
  </si>
  <si>
    <t>D/2896-1</t>
  </si>
  <si>
    <t>WO-2897</t>
  </si>
  <si>
    <t>D/2897-1</t>
  </si>
  <si>
    <t>Uniwersytet im. A.Mickiewicza   61-712 Poznań, ul. H. Wieniawskiego 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</si>
  <si>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</si>
  <si>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</si>
  <si>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</si>
  <si>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</si>
  <si>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</si>
  <si>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</si>
  <si>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</si>
  <si>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</si>
  <si>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</si>
  <si>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</si>
  <si>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</si>
  <si>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>WPA KALISZ , 62-800
ul. Nowy Świat 28-30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</si>
  <si>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</si>
  <si>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</si>
  <si>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</si>
  <si>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</si>
  <si>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</si>
  <si>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</si>
  <si>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</si>
  <si>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</si>
  <si>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</si>
  <si>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</si>
  <si>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</si>
  <si>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</si>
  <si>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</si>
  <si>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</si>
  <si>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Załacznik nr 2.1 do SIWZ</t>
  </si>
  <si>
    <t>Załacznik nr 2.2 do SIWZ ……………………</t>
  </si>
  <si>
    <t>Załacznik nr 2.3 do SIWZ …………………..</t>
  </si>
  <si>
    <t>Część 1 - WYKAZ OBIEKTÓW UNIWERSYTETU IM. ADAMA MICKIEWICZA W POZNANIU TARYFA B</t>
  </si>
  <si>
    <t>CZĘŚĆ 2 - WYKAZ OBIEKTÓW UNIWERSYTETU IM. ADAMA MICKIEWICZA POZNANIU TARYFA C</t>
  </si>
  <si>
    <t>CZĘŚĆ 3 - WYKAZ OBIEKTÓW UNIWERSYTETU IM. ADAMA MICKIEWICZA W POZNANIU TARYFA G</t>
  </si>
  <si>
    <t>na lata 2019-2020   37 746 MWh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</si>
  <si>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</si>
  <si>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</si>
  <si>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</si>
  <si>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</si>
  <si>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</si>
  <si>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</si>
  <si>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</si>
  <si>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</si>
  <si>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</si>
  <si>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</si>
  <si>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</si>
  <si>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</si>
  <si>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</si>
  <si>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</si>
  <si>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</si>
  <si>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</si>
  <si>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</si>
  <si>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</si>
  <si>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</si>
  <si>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590310600001367579</t>
  </si>
  <si>
    <t>PPE 590310600001367593</t>
  </si>
  <si>
    <t>PPE 590310600001367609</t>
  </si>
  <si>
    <t>PPE 590310600001367616</t>
  </si>
  <si>
    <t>PPE 590310600001367623</t>
  </si>
  <si>
    <t>PPE 590310600001367647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</si>
  <si>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</si>
  <si>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</si>
  <si>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</si>
  <si>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</si>
  <si>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</si>
  <si>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</si>
  <si>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</si>
  <si>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</si>
  <si>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</si>
  <si>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</si>
  <si>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</si>
  <si>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</si>
  <si>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</si>
  <si>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</si>
  <si>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</si>
  <si>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</si>
  <si>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</si>
  <si>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</si>
  <si>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</si>
  <si>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590310600001253193</t>
  </si>
  <si>
    <t>PPE 590310600001252929</t>
  </si>
  <si>
    <t>PPE 590310600001252905</t>
  </si>
  <si>
    <t>PPE 590310600001253216</t>
  </si>
  <si>
    <t>PPE 590310600000801203</t>
  </si>
  <si>
    <t>PPE 590310600000695994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</si>
  <si>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</si>
  <si>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</si>
  <si>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</si>
  <si>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</si>
  <si>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</si>
  <si>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590310600002409483</t>
  </si>
  <si>
    <t>PPE 590310600000730503</t>
  </si>
  <si>
    <t>PPE 590310600001252936</t>
  </si>
  <si>
    <t>PPE 590310600013188889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</si>
  <si>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</si>
  <si>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</si>
  <si>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</si>
  <si>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</si>
  <si>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</si>
  <si>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590310600001252912</t>
  </si>
  <si>
    <t>PPE 590310600001386334</t>
  </si>
  <si>
    <t>PPE 590310600001266230</t>
  </si>
  <si>
    <t>PPE 590310600000801135</t>
  </si>
  <si>
    <t>PPE 590310600001068803</t>
  </si>
  <si>
    <t>PPE 590243855034249623</t>
  </si>
  <si>
    <t>Coll. Martineum zas. 1</t>
  </si>
  <si>
    <t>PPE 590243848029576460</t>
  </si>
  <si>
    <t xml:space="preserve">Wydział Historyczny + Akademik Morasko </t>
  </si>
  <si>
    <t>UWAGA: Collegium Historicum i Akadamik</t>
  </si>
  <si>
    <t>716 MWh Historia i 750 MWh Akademik</t>
  </si>
  <si>
    <t>303.0012313</t>
  </si>
  <si>
    <t>PPE 590322429500418859</t>
  </si>
  <si>
    <t>A322056256757</t>
  </si>
  <si>
    <t>Wielkopolskie Centrum Zaawansowanych Technologii, 61-614 Poznań, ul. Uniwersytetu Poznańskiego 10</t>
  </si>
  <si>
    <t>ul. Uniwersytetu Poznańskiego 2, 61-614 Poznań</t>
  </si>
  <si>
    <t>ul. Wszechnicy Piastowskiej 2, 61-614 Poznań</t>
  </si>
  <si>
    <t>PPE 590243841022099578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</si>
  <si>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</si>
  <si>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</si>
  <si>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</si>
  <si>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</si>
  <si>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</si>
  <si>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</si>
  <si>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</si>
  <si>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</si>
  <si>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</si>
  <si>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</si>
  <si>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</si>
  <si>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</si>
  <si>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</si>
  <si>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</si>
  <si>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</si>
  <si>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</si>
  <si>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</si>
  <si>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</si>
  <si>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</si>
  <si>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</si>
  <si>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</si>
  <si>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</si>
  <si>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</si>
  <si>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</si>
  <si>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</si>
  <si>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</si>
  <si>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</si>
  <si>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</si>
  <si>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</si>
  <si>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</si>
  <si>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</si>
  <si>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</si>
  <si>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</si>
  <si>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</si>
  <si>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</si>
  <si>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</si>
  <si>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</si>
  <si>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</si>
  <si>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</si>
  <si>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</si>
  <si>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</si>
  <si>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</si>
  <si>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</si>
  <si>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D/I/50/13303051/00001/0</t>
  </si>
  <si>
    <t>D/I/32/10698790/00002/0</t>
  </si>
  <si>
    <t>UWAGI</t>
  </si>
  <si>
    <t>D/I/50/5A/12/010534/0</t>
  </si>
  <si>
    <t>D/I/50/5A/12/010527/0</t>
  </si>
  <si>
    <t>D/I/50/5A/12/010690/0</t>
  </si>
  <si>
    <t>D/I/50/5A/12/010693/0</t>
  </si>
  <si>
    <t>D/I/50/5A/12/010694/0</t>
  </si>
  <si>
    <t>WUD/PL0037410011706703/11/2018</t>
  </si>
  <si>
    <t xml:space="preserve">Energa Obrót S.A </t>
  </si>
  <si>
    <t>Sprzedawca rezerwowy</t>
  </si>
  <si>
    <t>ENEA S.A. z siedziba w Poznaniu ul. Górecka 1</t>
  </si>
  <si>
    <t>Lokal użytkowy</t>
  </si>
  <si>
    <t xml:space="preserve">ul. Kościuszki 101A </t>
  </si>
  <si>
    <t>C12B</t>
  </si>
  <si>
    <t>PPE 590310600001138612</t>
  </si>
  <si>
    <t>D/I/50/10097356/00001/0</t>
  </si>
  <si>
    <t>ul. Uniwersytetu Poznańskiego 10, 10A</t>
  </si>
  <si>
    <t>ul. Uniwersytetu Poznańskiego 10B, 10D</t>
  </si>
  <si>
    <t>ul. Uniwersytetu Poznańskiego 10C</t>
  </si>
  <si>
    <t>[MWh}</t>
  </si>
  <si>
    <t>Tauron Sprzedaż sp.zo.o.</t>
  </si>
  <si>
    <t>Enea S.A.</t>
  </si>
  <si>
    <t xml:space="preserve">Energa Obrót S.A. </t>
  </si>
  <si>
    <t>suma na 24 miesięcy</t>
  </si>
  <si>
    <t>suma na 24 miesięcy:</t>
  </si>
  <si>
    <t>Zestawienie obiektów UAM do przetargu na zakup energii elektrycznej w okresie od 1.04.2027 r. do 31.03.2029 r. -
dot. taryfy B (kolejna zmiana sprzedawcy)</t>
  </si>
  <si>
    <t>Zestawienie obiektów UAM do przetargu na zakup energii elektrycznej w okresie od 1.04.2027 r. do 31.03.2029 r. - 
dot. taryfy C (kolejna zmiana Sprzedawcy)</t>
  </si>
  <si>
    <t>Zestawienie obiektów UAM do przetargu na zakup energii elektrycznej w okresie od 1.04.2027r. do 31.03.2029r. - 
dot. taryfy G  (kolejna zmiana sprzedawcy)</t>
  </si>
  <si>
    <t>Łącznie na 12 miesięcy 2027/2028:</t>
  </si>
  <si>
    <t xml:space="preserve">Łącznie na 12 miesiące 2028/2029:   </t>
  </si>
  <si>
    <t xml:space="preserve">Łącznie na 12 miesięcy 2027/2028: </t>
  </si>
  <si>
    <t xml:space="preserve">Łącznie na 12 miesięcy 2027/2028:   </t>
  </si>
  <si>
    <t>2025             [kWh]</t>
  </si>
  <si>
    <t>mieszkanie 1</t>
  </si>
  <si>
    <t>ul. Akademicka 2/5, 69-100 Słubice</t>
  </si>
  <si>
    <t>mieszkanie 2</t>
  </si>
  <si>
    <t>ul. Akademicka 2/6, 69-100 Słubice</t>
  </si>
  <si>
    <t>mieszkanie 3</t>
  </si>
  <si>
    <t>ul. Akademicka 2/7, 69-100 Słubice</t>
  </si>
  <si>
    <t>mieszkanie 4</t>
  </si>
  <si>
    <t>ul. Akademicka 2C/34, 69-100 Słubice</t>
  </si>
  <si>
    <t>mieszkanie 5</t>
  </si>
  <si>
    <t>ul. Akademicka 2C/38, 69-100 Słubice</t>
  </si>
  <si>
    <t>mieszkanie 6</t>
  </si>
  <si>
    <t>ul. Akademicka 2C/36, 69-100 Słubice</t>
  </si>
  <si>
    <t>mieszkanie 7</t>
  </si>
  <si>
    <t>ul. Akademicka 2C/39, 69-100 Słubice</t>
  </si>
  <si>
    <t>mieszkanie 8</t>
  </si>
  <si>
    <t>ul. Akademicka 2B/28 dz.458/65, 69-100 Słubice</t>
  </si>
  <si>
    <t>mieszkanie 9</t>
  </si>
  <si>
    <t>ul. Akademicka 2B/27 dz.458/65, 69-100 Słubice</t>
  </si>
  <si>
    <t>mieszkanie 10</t>
  </si>
  <si>
    <t>ul. Akademicka 2B/26 dz.458/65, 69-100 Słubice</t>
  </si>
  <si>
    <t>mieszkanie 11</t>
  </si>
  <si>
    <t>ul. Akademicka 2B/24 dz.458/65, 69-100 Słubice</t>
  </si>
  <si>
    <t>mieszkanie 12</t>
  </si>
  <si>
    <t>ul. Akademicka 2B/25, 69-100 Słubice</t>
  </si>
  <si>
    <t>mieszkanie 13</t>
  </si>
  <si>
    <t>ul. Akademicka 2A/14 dz.458/65, 69-100 Słubice</t>
  </si>
  <si>
    <t>mieszkanie 14</t>
  </si>
  <si>
    <t>ul. Akademicka 2A/15 dz.458/65, 69-100 Słubice</t>
  </si>
  <si>
    <t>mieszkanie 15</t>
  </si>
  <si>
    <t>ul. Akademicka 2B/17, 69-100 Słubice</t>
  </si>
  <si>
    <t>mieszkanie 16</t>
  </si>
  <si>
    <t>ul. Akademicka 2/1, 69-100 Słubice</t>
  </si>
  <si>
    <t>mieszkanie 17</t>
  </si>
  <si>
    <t>ul. Akademicka 2B/29 dz.458/65, 69-100 Słubice</t>
  </si>
  <si>
    <t>mieszkanie 18</t>
  </si>
  <si>
    <t>ul. Akademicka 2C/30 dz.458/65, 69-100 Słubice</t>
  </si>
  <si>
    <t>mieszkanie 19</t>
  </si>
  <si>
    <t>ul. Akademicka 2C/31, 69-100 Słubice</t>
  </si>
  <si>
    <t>mieszkanie 20</t>
  </si>
  <si>
    <t>ul. Akademicka 2C/33, 69-100 Słubice</t>
  </si>
  <si>
    <t>mieszkanie 21</t>
  </si>
  <si>
    <t>ul. Akademicka 2C/32, 69-100 Słubice</t>
  </si>
  <si>
    <t>mieszkanie 22</t>
  </si>
  <si>
    <t>ul. Akademicka 2/4 dz.458/65, 69-100 Słubice</t>
  </si>
  <si>
    <t>mieszkanie 23</t>
  </si>
  <si>
    <t>ul. Akademicka 2/3 dz.458/65, 69-100 Słubice</t>
  </si>
  <si>
    <t>mieszkanie 24</t>
  </si>
  <si>
    <t>ul. Akademicka 2C/40, 69-100 Słubice</t>
  </si>
  <si>
    <t>mieszkanie 25</t>
  </si>
  <si>
    <t>ul. Akademicka 2C/35, 69-100 Słubice</t>
  </si>
  <si>
    <t>mieszkanie 26</t>
  </si>
  <si>
    <t>ul. Akademicka 2B/18, 69-100 Słubice</t>
  </si>
  <si>
    <t>mieszkanie 27</t>
  </si>
  <si>
    <t>ul. Akademicka 2B/20 dz.458/65, 69-100 Słubice</t>
  </si>
  <si>
    <t>mieszkanie 28</t>
  </si>
  <si>
    <t>ul. Akademicka 2B/21 dz.458/65, 69-100 Słubice</t>
  </si>
  <si>
    <t>mieszkanie 29</t>
  </si>
  <si>
    <t>ul. Akademicka 2B/22, 69-100 Słubice</t>
  </si>
  <si>
    <t>mieszkanie 30</t>
  </si>
  <si>
    <t>ul. Akademicka 2B/23 dz.458/65, 69-100 Słubice</t>
  </si>
  <si>
    <t>mieszkanie 31</t>
  </si>
  <si>
    <t>ul. Akademicka 2C/37, 69-100 Słubice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</si>
  <si>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</si>
  <si>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</si>
  <si>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</si>
  <si>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</si>
  <si>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</si>
  <si>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</si>
  <si>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</si>
  <si>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</si>
  <si>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</si>
  <si>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</si>
  <si>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</si>
  <si>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</si>
  <si>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</si>
  <si>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</si>
  <si>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</si>
  <si>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</si>
  <si>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</si>
  <si>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</si>
  <si>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</si>
  <si>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</si>
  <si>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</si>
  <si>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</si>
  <si>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</si>
  <si>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</si>
  <si>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</si>
  <si>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</si>
  <si>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</si>
  <si>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</si>
  <si>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PPE 590310600032129368</t>
  </si>
  <si>
    <t>PPE 590310600032129412</t>
  </si>
  <si>
    <t>PPE 590310600032129481</t>
  </si>
  <si>
    <t>PPE 590310600032131972</t>
  </si>
  <si>
    <t>PPE 590310600032132023</t>
  </si>
  <si>
    <t>PPE 590310600032131996</t>
  </si>
  <si>
    <t>PPE 590310600032132030</t>
  </si>
  <si>
    <t>PPE 590310600032129870</t>
  </si>
  <si>
    <t>PPE 590310600032129856</t>
  </si>
  <si>
    <t>PPE 590310600032129832</t>
  </si>
  <si>
    <t>PPE 590310600032129610</t>
  </si>
  <si>
    <t>PPE 590310600032131927</t>
  </si>
  <si>
    <t>PPE 590310600032129511</t>
  </si>
  <si>
    <t>PPE 590310600032129542</t>
  </si>
  <si>
    <t>PPE 590310600032131866</t>
  </si>
  <si>
    <t>PPE 590310600032131781</t>
  </si>
  <si>
    <t>PPE 590310600032129887</t>
  </si>
  <si>
    <t>PPE 590310600032129900</t>
  </si>
  <si>
    <t>PPE 590310600032131828</t>
  </si>
  <si>
    <t>PPE 590310600032131958</t>
  </si>
  <si>
    <t>PPE 590310600032131941</t>
  </si>
  <si>
    <t>PPE 590310600032129313</t>
  </si>
  <si>
    <t>PPE 590310600032129191</t>
  </si>
  <si>
    <t>PPE 590310600032132054</t>
  </si>
  <si>
    <t>PPE 590310600032131989</t>
  </si>
  <si>
    <t>PPE 590310600032131880</t>
  </si>
  <si>
    <t>PPE 590310600032129573</t>
  </si>
  <si>
    <t>PPE 590310600032130081</t>
  </si>
  <si>
    <t>PPE 590310600032131903</t>
  </si>
  <si>
    <t>PPE 590310600032129603</t>
  </si>
  <si>
    <t>PPE 590310600032132009</t>
  </si>
  <si>
    <t>Szacowane zużycie w okresie 01.04.2027-31.03.2028</t>
  </si>
  <si>
    <t>Szacowane zużycie w okresie 01.04.2028-31.03.2029</t>
  </si>
  <si>
    <t>Okres rozliczeniowy</t>
  </si>
  <si>
    <t>1 miesiąc</t>
  </si>
  <si>
    <t>okres rozliczeniowy</t>
  </si>
  <si>
    <t>2 miesiące</t>
  </si>
  <si>
    <t>D/I/25/10116535/00021/0</t>
  </si>
  <si>
    <t>D/I/25/10116535/00022/0</t>
  </si>
  <si>
    <t>D/I/25/10116535/00023/0</t>
  </si>
  <si>
    <t>D/I/25/10116535/00024/0</t>
  </si>
  <si>
    <t>D/I/25/10116535/00025/0</t>
  </si>
  <si>
    <t>D/I/25/10116535/00026/0</t>
  </si>
  <si>
    <t>D/I/25/10116535/00027/0</t>
  </si>
  <si>
    <t>D/I/25/10116535/00028/0</t>
  </si>
  <si>
    <t>D/I/25/10116535/00029/0</t>
  </si>
  <si>
    <t>D/I/25/10116535/00030/0</t>
  </si>
  <si>
    <t>D/I/25/10116535/00031/0</t>
  </si>
  <si>
    <t>D/I/25/10116535/00001/0</t>
  </si>
  <si>
    <t>D/I/25/10116535/00002/0</t>
  </si>
  <si>
    <t>D/I/25/10116535/00003/0</t>
  </si>
  <si>
    <t>D/I/25/10116535/00004/0</t>
  </si>
  <si>
    <t>D/I/25/10116535/00005/0</t>
  </si>
  <si>
    <t>D/I/25/10116535/00006/0</t>
  </si>
  <si>
    <t>D/I/25/10116535/00007/0</t>
  </si>
  <si>
    <t>D/I/25/10116535/00008/0</t>
  </si>
  <si>
    <t>D/I/25/10116535/00009/0</t>
  </si>
  <si>
    <t>D/I/25/10116535/00010/0</t>
  </si>
  <si>
    <t>D/I/25/10116535/00011/0</t>
  </si>
  <si>
    <t>D/I/25/10116535/00012/0</t>
  </si>
  <si>
    <t>D/I/25/10116535/00013/0</t>
  </si>
  <si>
    <t>D/I/25/10116535/00014/0</t>
  </si>
  <si>
    <t>D/I/25/10116535/00015/0</t>
  </si>
  <si>
    <t>D/I/25/10116535/00016/0</t>
  </si>
  <si>
    <t>D/I/25/10116535/00017/0</t>
  </si>
  <si>
    <t>D/I/25/10116535/00018/0</t>
  </si>
  <si>
    <t>D/I/25/10116535/00019/0</t>
  </si>
  <si>
    <t>D/I/25/10116535/00020/0</t>
  </si>
  <si>
    <t>Zespół Pałacowo-Parkowy Gułtowy</t>
  </si>
  <si>
    <t>Park im. Adolfa Bnińskiego 1, 62-025 Gułtowy</t>
  </si>
  <si>
    <t>NAZWA OBIEKTU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</si>
</sst>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19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9" fillId="0" borderId="0" xfId="0" applyFont="1"/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0" fillId="0" borderId="0" xfId="0" applyFont="1"/>
    <xf numFmtId="0" fontId="0" fillId="4" borderId="0" xfId="0" applyFill="1"/>
    <xf numFmtId="0" fontId="8" fillId="0" borderId="0" xfId="0" applyFont="1"/>
    <xf numFmtId="0" fontId="10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9" fillId="3" borderId="0" xfId="0" applyFont="1" applyFill="1"/>
    <xf numFmtId="0" fontId="10" fillId="3" borderId="0" xfId="0" applyFont="1" applyFill="1" applyAlignment="1">
      <alignment horizontal="left" vertical="center"/>
    </xf>
    <xf numFmtId="0" fontId="10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4" borderId="0" xfId="0" applyFont="1" applyFill="1"/>
    <xf numFmtId="0" fontId="4" fillId="4" borderId="0" xfId="0" applyFont="1" applyFill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2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4" borderId="0" xfId="0" applyFont="1" applyFill="1"/>
    <xf numFmtId="3" fontId="4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3" fontId="6" fillId="0" borderId="0" xfId="0" applyNumberFormat="1" applyFont="1"/>
    <xf numFmtId="3" fontId="8" fillId="0" borderId="0" xfId="0" applyNumberFormat="1" applyFont="1"/>
    <xf numFmtId="0" fontId="10" fillId="2" borderId="3" xfId="0" applyFont="1" applyFill="1" applyBorder="1" applyAlignment="1">
      <alignment horizontal="center" vertical="center" wrapText="1"/>
    </xf>
    <xf numFmtId="4" fontId="10" fillId="4" borderId="0" xfId="0" applyNumberFormat="1" applyFont="1" applyFill="1"/>
    <xf numFmtId="4" fontId="4" fillId="4" borderId="0" xfId="0" applyNumberFormat="1" applyFont="1" applyFill="1"/>
    <xf numFmtId="4" fontId="10" fillId="4" borderId="0" xfId="0" applyNumberFormat="1" applyFont="1" applyFill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3" fontId="6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0" fontId="11" fillId="4" borderId="1" xfId="0" applyFont="1" applyFill="1" applyBorder="1"/>
    <xf numFmtId="0" fontId="0" fillId="4" borderId="1" xfId="0" applyFill="1" applyBorder="1" applyAlignment="1">
      <alignment horizontal="center" vertical="center"/>
    </xf>
    <xf numFmtId="0" fontId="0" fillId="4" borderId="8" xfId="0" applyFill="1" applyBorder="1"/>
    <xf numFmtId="0" fontId="0" fillId="4" borderId="1" xfId="0" applyFill="1" applyBorder="1" applyAlignment="1">
      <alignment wrapText="1"/>
    </xf>
    <xf numFmtId="0" fontId="12" fillId="4" borderId="0" xfId="0" applyFont="1" applyFill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0" fillId="4" borderId="0" xfId="0" applyFill="1" applyAlignment="1">
      <alignment wrapText="1"/>
    </xf>
    <xf numFmtId="0" fontId="1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2" fontId="7" fillId="4" borderId="1" xfId="3" applyNumberFormat="1" applyFill="1" applyBorder="1" applyAlignment="1">
      <alignment horizontal="center" vertical="center"/>
    </xf>
    <xf numFmtId="0" fontId="1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/>
    </xf>
    <xf numFmtId="0" fontId="0" fillId="4" borderId="5" xfId="0" applyFill="1" applyBorder="1"/>
    <xf numFmtId="0" fontId="8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3" fontId="11" fillId="4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wrapText="1"/>
    </xf>
    <xf numFmtId="0" fontId="9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20" fillId="4" borderId="1" xfId="0" applyFont="1" applyFill="1" applyBorder="1"/>
    <xf numFmtId="0" fontId="5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2" fontId="3" fillId="4" borderId="7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5" fillId="4" borderId="8" xfId="3" applyFont="1" applyFill="1" applyBorder="1" applyAlignment="1">
      <alignment horizontal="center" vertical="center"/>
    </xf>
    <xf numFmtId="0" fontId="8" fillId="4" borderId="0" xfId="0" applyFont="1" applyFill="1"/>
    <xf numFmtId="0" fontId="13" fillId="4" borderId="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3" fontId="9" fillId="0" borderId="1" xfId="0" applyNumberFormat="1" applyFont="1" applyBorder="1" applyAlignment="1">
      <alignment horizontal="center"/>
    </xf>
    <xf numFmtId="4" fontId="9" fillId="0" borderId="2" xfId="0" applyNumberFormat="1" applyFont="1" applyBorder="1" applyAlignment="1">
      <alignment horizontal="center"/>
    </xf>
    <xf numFmtId="3" fontId="10" fillId="0" borderId="1" xfId="0" applyNumberFormat="1" applyFont="1" applyBorder="1" applyAlignment="1">
      <alignment horizontal="center"/>
    </xf>
    <xf numFmtId="0" fontId="13" fillId="0" borderId="1" xfId="0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3" fontId="10" fillId="0" borderId="2" xfId="0" applyNumberFormat="1" applyFont="1" applyBorder="1" applyAlignment="1">
      <alignment horizontal="center"/>
    </xf>
    <xf numFmtId="4" fontId="10" fillId="0" borderId="2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4" xfId="0" applyFill="1" applyBorder="1" applyAlignment="1">
      <alignment horizontal="center" vertical="center" textRotation="90"/>
    </xf>
    <xf numFmtId="0" fontId="0" fillId="4" borderId="3" xfId="0" applyFill="1" applyBorder="1" applyAlignment="1">
      <alignment horizontal="center" vertical="center" textRotation="90"/>
    </xf>
    <xf numFmtId="0" fontId="0" fillId="4" borderId="2" xfId="0" applyFill="1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textRotation="90" wrapText="1"/>
    </xf>
    <xf numFmtId="0" fontId="9" fillId="4" borderId="3" xfId="0" applyFont="1" applyFill="1" applyBorder="1" applyAlignment="1">
      <alignment horizontal="center" vertical="center" textRotation="90" wrapText="1"/>
    </xf>
    <xf numFmtId="0" fontId="9" fillId="4" borderId="2" xfId="0" applyFont="1" applyFill="1" applyBorder="1" applyAlignment="1">
      <alignment horizontal="center" vertical="center" textRotation="90" wrapText="1"/>
    </xf>
    <xf numFmtId="0" fontId="9" fillId="4" borderId="0" xfId="0" applyFont="1" applyFill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3" fontId="0" fillId="0" borderId="0" xfId="0" applyNumberFormat="1"/>
  </cellXfs>
  <cellStyles count="5">
    <cellStyle name="Dziesiętny 2" xfId="1" xr:uid="{00000000-0005-0000-0000-000000000000}"/>
    <cellStyle name="Normalny" xfId="0" builtinId="0"/>
    <cellStyle name="Normalny 2" xfId="2" xr:uid="{00000000-0005-0000-0000-000002000000}"/>
    <cellStyle name="Normalny 3" xfId="3" xr:uid="{00000000-0005-0000-0000-000003000000}"/>
    <cellStyle name="Walutowy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32"/>
  <sheetViews>
    <sheetView zoomScale="75" zoomScaleNormal="75" workbookViewId="0">
      <selection activeCell="E3" sqref="E1:E1048576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hidden="1" customWidth="1"/>
    <col min="6" max="6" width="11.7109375" customWidth="1"/>
    <col min="7" max="7" width="10.140625" customWidth="1"/>
    <col min="8" max="8" width="12.7109375" customWidth="1"/>
    <col min="9" max="9" width="14.5703125" style="16" customWidth="1"/>
    <col min="10" max="10" width="14.5703125" style="16" hidden="1" customWidth="1"/>
    <col min="11" max="11" width="11.85546875" customWidth="1"/>
    <col min="12" max="12" width="11.85546875" hidden="1" customWidth="1"/>
    <col min="13" max="13" width="9.42578125" style="33" customWidth="1"/>
    <col min="14" max="14" width="16.85546875" style="51" customWidth="1"/>
    <col min="15" max="15" width="17" style="33" customWidth="1"/>
    <col min="16" max="16" width="27.140625" customWidth="1"/>
    <col min="17" max="17" width="9.140625" hidden="1" customWidth="1"/>
    <col min="18" max="18" width="17" style="7" hidden="1" customWidth="1"/>
    <col min="19" max="19" width="20.28515625" style="7" hidden="1" customWidth="1"/>
    <col min="20" max="20" width="17.42578125" style="7" hidden="1" customWidth="1"/>
    <col min="21" max="21" width="37.140625" style="7" customWidth="1"/>
    <col min="22" max="22" width="41.5703125" customWidth="1"/>
    <col min="23" max="23" width="25.42578125" customWidth="1"/>
  </cols>
  <sheetData>
    <row r="1" spans="2:23" x14ac:dyDescent="0.25">
      <c r="B1" s="173" t="s">
        <v>272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</row>
    <row r="2" spans="2:23" x14ac:dyDescent="0.25">
      <c r="B2" s="173" t="s">
        <v>275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</row>
    <row r="3" spans="2:23" x14ac:dyDescent="0.25">
      <c r="D3" s="32"/>
      <c r="E3" s="32"/>
      <c r="F3" s="32"/>
      <c r="G3" s="32"/>
      <c r="H3" s="32"/>
      <c r="P3" s="11"/>
    </row>
    <row r="4" spans="2:23" ht="15.75" customHeight="1" x14ac:dyDescent="0.25">
      <c r="B4" s="174" t="s">
        <v>430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</row>
    <row r="5" spans="2:23" ht="22.5" customHeight="1" x14ac:dyDescent="0.25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</row>
    <row r="6" spans="2:23" ht="63.75" customHeight="1" x14ac:dyDescent="0.25">
      <c r="B6" s="18" t="s">
        <v>0</v>
      </c>
      <c r="C6" s="18" t="s">
        <v>598</v>
      </c>
      <c r="D6" s="18" t="s">
        <v>123</v>
      </c>
      <c r="E6" s="21" t="s">
        <v>81</v>
      </c>
      <c r="F6" s="18" t="s">
        <v>72</v>
      </c>
      <c r="G6" s="18" t="s">
        <v>2</v>
      </c>
      <c r="H6" s="18" t="s">
        <v>3</v>
      </c>
      <c r="I6" s="46" t="s">
        <v>437</v>
      </c>
      <c r="J6" s="46" t="s">
        <v>437</v>
      </c>
      <c r="K6" s="35" t="s">
        <v>124</v>
      </c>
      <c r="L6" s="35" t="s">
        <v>361</v>
      </c>
      <c r="M6" s="34" t="s">
        <v>125</v>
      </c>
      <c r="N6" s="52" t="s">
        <v>559</v>
      </c>
      <c r="O6" s="52" t="s">
        <v>560</v>
      </c>
      <c r="P6" s="20" t="s">
        <v>80</v>
      </c>
      <c r="R6" s="31" t="s">
        <v>191</v>
      </c>
      <c r="S6" s="30" t="s">
        <v>192</v>
      </c>
      <c r="T6" s="30" t="s">
        <v>193</v>
      </c>
      <c r="U6" s="30" t="s">
        <v>194</v>
      </c>
      <c r="V6" s="30" t="s">
        <v>414</v>
      </c>
      <c r="W6" s="30" t="s">
        <v>561</v>
      </c>
    </row>
    <row r="7" spans="2:23" ht="30" customHeight="1" x14ac:dyDescent="0.25">
      <c r="B7" s="142" t="s">
        <v>4</v>
      </c>
      <c r="C7" s="120" t="s">
        <v>126</v>
      </c>
      <c r="D7" s="120" t="s">
        <v>127</v>
      </c>
      <c r="E7" s="183" t="s">
        <v>245</v>
      </c>
      <c r="F7" s="183" t="s">
        <v>128</v>
      </c>
      <c r="G7" s="119" t="s">
        <v>129</v>
      </c>
      <c r="H7" s="121">
        <v>4944826</v>
      </c>
      <c r="I7" s="66">
        <v>406230</v>
      </c>
      <c r="J7" s="67">
        <f>I7*1.05</f>
        <v>426541.5</v>
      </c>
      <c r="K7" s="68">
        <f>I7/1000</f>
        <v>406.23</v>
      </c>
      <c r="L7" s="122"/>
      <c r="M7" s="123">
        <v>250</v>
      </c>
      <c r="N7" s="124">
        <f>K7</f>
        <v>406.23</v>
      </c>
      <c r="O7" s="124">
        <f>K7</f>
        <v>406.23</v>
      </c>
      <c r="P7" s="95" t="s">
        <v>337</v>
      </c>
      <c r="Q7" s="15"/>
      <c r="R7" s="73" t="s">
        <v>195</v>
      </c>
      <c r="S7" s="30" t="s">
        <v>196</v>
      </c>
      <c r="T7" s="30" t="s">
        <v>197</v>
      </c>
      <c r="U7" s="125" t="s">
        <v>198</v>
      </c>
      <c r="V7" s="170" t="s">
        <v>415</v>
      </c>
      <c r="W7" s="29" t="s">
        <v>562</v>
      </c>
    </row>
    <row r="8" spans="2:23" s="16" customFormat="1" ht="30" x14ac:dyDescent="0.25">
      <c r="B8" s="144" t="s">
        <v>8</v>
      </c>
      <c r="C8" s="96" t="s">
        <v>130</v>
      </c>
      <c r="D8" s="97" t="s">
        <v>131</v>
      </c>
      <c r="E8" s="184"/>
      <c r="F8" s="184"/>
      <c r="G8" s="101" t="s">
        <v>129</v>
      </c>
      <c r="H8" s="116">
        <v>40796975</v>
      </c>
      <c r="I8" s="66">
        <v>887806</v>
      </c>
      <c r="J8" s="67">
        <f t="shared" ref="J8:J24" si="0">I8*1.05</f>
        <v>932196.3</v>
      </c>
      <c r="K8" s="68">
        <f t="shared" ref="K8:K24" si="1">I8/1000</f>
        <v>887.80600000000004</v>
      </c>
      <c r="L8" s="122"/>
      <c r="M8" s="126">
        <v>260</v>
      </c>
      <c r="N8" s="124">
        <f t="shared" ref="N8:N24" si="2">K8</f>
        <v>887.80600000000004</v>
      </c>
      <c r="O8" s="124">
        <f t="shared" ref="O8:O24" si="3">K8</f>
        <v>887.80600000000004</v>
      </c>
      <c r="P8" s="95" t="s">
        <v>325</v>
      </c>
      <c r="Q8" s="127"/>
      <c r="R8" s="101" t="s">
        <v>199</v>
      </c>
      <c r="S8" s="114" t="s">
        <v>200</v>
      </c>
      <c r="T8" s="114" t="s">
        <v>201</v>
      </c>
      <c r="U8" s="125" t="s">
        <v>202</v>
      </c>
      <c r="V8" s="171"/>
      <c r="W8" s="29" t="s">
        <v>562</v>
      </c>
    </row>
    <row r="9" spans="2:23" s="16" customFormat="1" x14ac:dyDescent="0.25">
      <c r="B9" s="144" t="s">
        <v>11</v>
      </c>
      <c r="C9" s="97" t="s">
        <v>132</v>
      </c>
      <c r="D9" s="97" t="s">
        <v>133</v>
      </c>
      <c r="E9" s="184"/>
      <c r="F9" s="184"/>
      <c r="G9" s="101" t="s">
        <v>129</v>
      </c>
      <c r="H9" s="89">
        <v>53500822</v>
      </c>
      <c r="I9" s="66">
        <v>256355</v>
      </c>
      <c r="J9" s="67">
        <f t="shared" si="0"/>
        <v>269172.75</v>
      </c>
      <c r="K9" s="68">
        <f t="shared" si="1"/>
        <v>256.35500000000002</v>
      </c>
      <c r="L9" s="122"/>
      <c r="M9" s="128">
        <v>100</v>
      </c>
      <c r="N9" s="124">
        <f t="shared" si="2"/>
        <v>256.35500000000002</v>
      </c>
      <c r="O9" s="124">
        <f t="shared" si="3"/>
        <v>256.35500000000002</v>
      </c>
      <c r="P9" s="95" t="s">
        <v>343</v>
      </c>
      <c r="Q9" s="127"/>
      <c r="R9" s="101" t="s">
        <v>203</v>
      </c>
      <c r="S9" s="114" t="s">
        <v>204</v>
      </c>
      <c r="T9" s="98"/>
      <c r="U9" s="125" t="s">
        <v>205</v>
      </c>
      <c r="V9" s="171"/>
      <c r="W9" s="29" t="s">
        <v>562</v>
      </c>
    </row>
    <row r="10" spans="2:23" s="16" customFormat="1" ht="30" x14ac:dyDescent="0.25">
      <c r="B10" s="144" t="s">
        <v>14</v>
      </c>
      <c r="C10" s="129" t="s">
        <v>134</v>
      </c>
      <c r="D10" s="129" t="s">
        <v>135</v>
      </c>
      <c r="E10" s="184"/>
      <c r="F10" s="184"/>
      <c r="G10" s="130" t="s">
        <v>129</v>
      </c>
      <c r="H10" s="131">
        <v>53500823</v>
      </c>
      <c r="I10" s="66">
        <v>709189</v>
      </c>
      <c r="J10" s="67">
        <f t="shared" si="0"/>
        <v>744648.45000000007</v>
      </c>
      <c r="K10" s="68">
        <f t="shared" si="1"/>
        <v>709.18899999999996</v>
      </c>
      <c r="L10" s="122"/>
      <c r="M10" s="132">
        <v>286</v>
      </c>
      <c r="N10" s="124">
        <f t="shared" si="2"/>
        <v>709.18899999999996</v>
      </c>
      <c r="O10" s="124">
        <f t="shared" si="3"/>
        <v>709.18899999999996</v>
      </c>
      <c r="P10" s="95" t="s">
        <v>324</v>
      </c>
      <c r="Q10" s="127"/>
      <c r="R10" s="101" t="s">
        <v>206</v>
      </c>
      <c r="S10" s="114" t="s">
        <v>207</v>
      </c>
      <c r="T10" s="98"/>
      <c r="U10" s="125" t="s">
        <v>208</v>
      </c>
      <c r="V10" s="171"/>
      <c r="W10" s="29" t="s">
        <v>562</v>
      </c>
    </row>
    <row r="11" spans="2:23" s="16" customFormat="1" ht="40.5" customHeight="1" x14ac:dyDescent="0.25">
      <c r="B11" s="144" t="s">
        <v>17</v>
      </c>
      <c r="C11" s="96" t="s">
        <v>136</v>
      </c>
      <c r="D11" s="96" t="s">
        <v>183</v>
      </c>
      <c r="E11" s="184"/>
      <c r="F11" s="184"/>
      <c r="G11" s="101" t="s">
        <v>129</v>
      </c>
      <c r="H11" s="89">
        <v>53500567</v>
      </c>
      <c r="I11" s="66">
        <v>489171</v>
      </c>
      <c r="J11" s="67">
        <f t="shared" si="0"/>
        <v>513629.55000000005</v>
      </c>
      <c r="K11" s="68">
        <f t="shared" si="1"/>
        <v>489.17099999999999</v>
      </c>
      <c r="L11" s="122"/>
      <c r="M11" s="128">
        <v>220</v>
      </c>
      <c r="N11" s="124">
        <f t="shared" si="2"/>
        <v>489.17099999999999</v>
      </c>
      <c r="O11" s="124">
        <f t="shared" si="3"/>
        <v>489.17099999999999</v>
      </c>
      <c r="P11" s="95" t="s">
        <v>345</v>
      </c>
      <c r="Q11" s="127"/>
      <c r="R11" s="101" t="s">
        <v>209</v>
      </c>
      <c r="S11" s="114" t="s">
        <v>210</v>
      </c>
      <c r="T11" s="98"/>
      <c r="U11" s="125" t="s">
        <v>182</v>
      </c>
      <c r="V11" s="171"/>
      <c r="W11" s="29" t="s">
        <v>562</v>
      </c>
    </row>
    <row r="12" spans="2:23" s="16" customFormat="1" ht="40.5" customHeight="1" x14ac:dyDescent="0.25">
      <c r="B12" s="144" t="s">
        <v>20</v>
      </c>
      <c r="C12" s="96" t="s">
        <v>137</v>
      </c>
      <c r="D12" s="96" t="s">
        <v>184</v>
      </c>
      <c r="E12" s="184"/>
      <c r="F12" s="184"/>
      <c r="G12" s="101" t="s">
        <v>129</v>
      </c>
      <c r="H12" s="103">
        <v>53500825</v>
      </c>
      <c r="I12" s="66">
        <v>1329620</v>
      </c>
      <c r="J12" s="67">
        <f t="shared" si="0"/>
        <v>1396101</v>
      </c>
      <c r="K12" s="68">
        <f t="shared" si="1"/>
        <v>1329.62</v>
      </c>
      <c r="L12" s="122"/>
      <c r="M12" s="128">
        <v>350</v>
      </c>
      <c r="N12" s="124">
        <f t="shared" si="2"/>
        <v>1329.62</v>
      </c>
      <c r="O12" s="124">
        <f t="shared" si="3"/>
        <v>1329.62</v>
      </c>
      <c r="P12" s="95" t="s">
        <v>336</v>
      </c>
      <c r="Q12" s="127"/>
      <c r="R12" s="101" t="s">
        <v>211</v>
      </c>
      <c r="S12" s="114" t="s">
        <v>212</v>
      </c>
      <c r="T12" s="98"/>
      <c r="U12" s="125" t="s">
        <v>213</v>
      </c>
      <c r="V12" s="171"/>
      <c r="W12" s="29" t="s">
        <v>562</v>
      </c>
    </row>
    <row r="13" spans="2:23" s="16" customFormat="1" ht="40.5" customHeight="1" x14ac:dyDescent="0.25">
      <c r="B13" s="144" t="s">
        <v>22</v>
      </c>
      <c r="C13" s="96" t="s">
        <v>138</v>
      </c>
      <c r="D13" s="96" t="s">
        <v>185</v>
      </c>
      <c r="E13" s="184"/>
      <c r="F13" s="184"/>
      <c r="G13" s="101" t="s">
        <v>129</v>
      </c>
      <c r="H13" s="103">
        <v>50280442</v>
      </c>
      <c r="I13" s="66">
        <v>2972523</v>
      </c>
      <c r="J13" s="67">
        <f t="shared" si="0"/>
        <v>3121149.15</v>
      </c>
      <c r="K13" s="68">
        <f t="shared" si="1"/>
        <v>2972.5230000000001</v>
      </c>
      <c r="L13" s="122"/>
      <c r="M13" s="128">
        <v>800</v>
      </c>
      <c r="N13" s="124">
        <f t="shared" si="2"/>
        <v>2972.5230000000001</v>
      </c>
      <c r="O13" s="124">
        <f t="shared" si="3"/>
        <v>2972.5230000000001</v>
      </c>
      <c r="P13" s="85" t="s">
        <v>323</v>
      </c>
      <c r="Q13" s="127"/>
      <c r="R13" s="101" t="s">
        <v>214</v>
      </c>
      <c r="S13" s="114" t="s">
        <v>215</v>
      </c>
      <c r="T13" s="98"/>
      <c r="U13" s="125" t="s">
        <v>216</v>
      </c>
      <c r="V13" s="171"/>
      <c r="W13" s="29" t="s">
        <v>562</v>
      </c>
    </row>
    <row r="14" spans="2:23" s="16" customFormat="1" ht="40.5" customHeight="1" x14ac:dyDescent="0.25">
      <c r="B14" s="144" t="s">
        <v>25</v>
      </c>
      <c r="C14" s="97" t="s">
        <v>139</v>
      </c>
      <c r="D14" s="96" t="s">
        <v>186</v>
      </c>
      <c r="E14" s="184"/>
      <c r="F14" s="184"/>
      <c r="G14" s="101" t="s">
        <v>129</v>
      </c>
      <c r="H14" s="89">
        <v>53500824</v>
      </c>
      <c r="I14" s="66">
        <v>2354443</v>
      </c>
      <c r="J14" s="67">
        <f t="shared" si="0"/>
        <v>2472165.15</v>
      </c>
      <c r="K14" s="68">
        <f t="shared" si="1"/>
        <v>2354.4430000000002</v>
      </c>
      <c r="L14" s="122"/>
      <c r="M14" s="128">
        <v>600</v>
      </c>
      <c r="N14" s="124">
        <f t="shared" si="2"/>
        <v>2354.4430000000002</v>
      </c>
      <c r="O14" s="124">
        <f t="shared" si="3"/>
        <v>2354.4430000000002</v>
      </c>
      <c r="P14" s="95" t="s">
        <v>326</v>
      </c>
      <c r="Q14" s="127"/>
      <c r="R14" s="101" t="s">
        <v>217</v>
      </c>
      <c r="S14" s="114" t="s">
        <v>218</v>
      </c>
      <c r="T14" s="98"/>
      <c r="U14" s="125" t="s">
        <v>219</v>
      </c>
      <c r="V14" s="171"/>
      <c r="W14" s="29" t="s">
        <v>562</v>
      </c>
    </row>
    <row r="15" spans="2:23" s="16" customFormat="1" ht="40.5" customHeight="1" x14ac:dyDescent="0.25">
      <c r="B15" s="144" t="s">
        <v>27</v>
      </c>
      <c r="C15" s="96" t="s">
        <v>140</v>
      </c>
      <c r="D15" s="96" t="s">
        <v>187</v>
      </c>
      <c r="E15" s="184"/>
      <c r="F15" s="184"/>
      <c r="G15" s="101" t="s">
        <v>129</v>
      </c>
      <c r="H15" s="89">
        <v>53501369</v>
      </c>
      <c r="I15" s="66">
        <v>1371976</v>
      </c>
      <c r="J15" s="67">
        <f t="shared" si="0"/>
        <v>1440574.8</v>
      </c>
      <c r="K15" s="68">
        <f t="shared" si="1"/>
        <v>1371.9760000000001</v>
      </c>
      <c r="L15" s="122"/>
      <c r="M15" s="128">
        <v>350</v>
      </c>
      <c r="N15" s="124">
        <f t="shared" si="2"/>
        <v>1371.9760000000001</v>
      </c>
      <c r="O15" s="124">
        <f t="shared" si="3"/>
        <v>1371.9760000000001</v>
      </c>
      <c r="P15" s="95" t="s">
        <v>342</v>
      </c>
      <c r="Q15" s="127"/>
      <c r="R15" s="101" t="s">
        <v>220</v>
      </c>
      <c r="S15" s="114" t="s">
        <v>221</v>
      </c>
      <c r="T15" s="114" t="s">
        <v>222</v>
      </c>
      <c r="U15" s="125" t="s">
        <v>223</v>
      </c>
      <c r="V15" s="171"/>
      <c r="W15" s="29" t="s">
        <v>562</v>
      </c>
    </row>
    <row r="16" spans="2:23" s="16" customFormat="1" ht="40.5" customHeight="1" x14ac:dyDescent="0.25">
      <c r="B16" s="144" t="s">
        <v>30</v>
      </c>
      <c r="C16" s="96" t="s">
        <v>351</v>
      </c>
      <c r="D16" s="96" t="s">
        <v>188</v>
      </c>
      <c r="E16" s="185"/>
      <c r="F16" s="184"/>
      <c r="G16" s="101" t="s">
        <v>129</v>
      </c>
      <c r="H16" s="89">
        <v>3250022612</v>
      </c>
      <c r="I16" s="66">
        <v>861998</v>
      </c>
      <c r="J16" s="67">
        <f t="shared" si="0"/>
        <v>905097.9</v>
      </c>
      <c r="K16" s="68">
        <f t="shared" si="1"/>
        <v>861.99800000000005</v>
      </c>
      <c r="L16" s="122"/>
      <c r="M16" s="128">
        <v>260</v>
      </c>
      <c r="N16" s="124">
        <f t="shared" si="2"/>
        <v>861.99800000000005</v>
      </c>
      <c r="O16" s="124">
        <f t="shared" si="3"/>
        <v>861.99800000000005</v>
      </c>
      <c r="P16" s="95" t="s">
        <v>334</v>
      </c>
      <c r="Q16" s="127"/>
      <c r="R16" s="101" t="s">
        <v>224</v>
      </c>
      <c r="S16" s="114" t="s">
        <v>225</v>
      </c>
      <c r="T16" s="114" t="s">
        <v>226</v>
      </c>
      <c r="U16" s="125" t="s">
        <v>227</v>
      </c>
      <c r="V16" s="171"/>
      <c r="W16" s="29" t="s">
        <v>562</v>
      </c>
    </row>
    <row r="17" spans="2:23" s="16" customFormat="1" ht="28.5" customHeight="1" x14ac:dyDescent="0.25">
      <c r="B17" s="145"/>
      <c r="C17" s="133" t="s">
        <v>141</v>
      </c>
      <c r="D17" s="96" t="s">
        <v>189</v>
      </c>
      <c r="E17" s="183" t="s">
        <v>357</v>
      </c>
      <c r="F17" s="184"/>
      <c r="G17" s="101"/>
      <c r="H17" s="101"/>
      <c r="I17" s="98"/>
      <c r="J17" s="67"/>
      <c r="K17" s="68"/>
      <c r="L17" s="122"/>
      <c r="M17" s="128"/>
      <c r="N17" s="124"/>
      <c r="O17" s="124"/>
      <c r="P17" s="134"/>
      <c r="Q17" s="127"/>
      <c r="R17" s="125"/>
      <c r="S17" s="114"/>
      <c r="T17" s="114"/>
      <c r="U17" s="114"/>
      <c r="V17" s="171"/>
      <c r="W17" s="29" t="s">
        <v>562</v>
      </c>
    </row>
    <row r="18" spans="2:23" s="16" customFormat="1" x14ac:dyDescent="0.25">
      <c r="B18" s="145" t="s">
        <v>33</v>
      </c>
      <c r="C18" s="97" t="s">
        <v>142</v>
      </c>
      <c r="D18" s="135" t="s">
        <v>421</v>
      </c>
      <c r="E18" s="184"/>
      <c r="F18" s="184"/>
      <c r="G18" s="101" t="s">
        <v>129</v>
      </c>
      <c r="H18" s="89">
        <v>53501316</v>
      </c>
      <c r="I18" s="66">
        <v>715354</v>
      </c>
      <c r="J18" s="67">
        <f t="shared" si="0"/>
        <v>751121.70000000007</v>
      </c>
      <c r="K18" s="68">
        <f t="shared" si="1"/>
        <v>715.35400000000004</v>
      </c>
      <c r="L18" s="122"/>
      <c r="M18" s="128">
        <v>325</v>
      </c>
      <c r="N18" s="124">
        <f t="shared" si="2"/>
        <v>715.35400000000004</v>
      </c>
      <c r="O18" s="124">
        <f t="shared" si="3"/>
        <v>715.35400000000004</v>
      </c>
      <c r="P18" s="95" t="s">
        <v>298</v>
      </c>
      <c r="Q18" s="127"/>
      <c r="R18" s="101" t="s">
        <v>228</v>
      </c>
      <c r="S18" s="114" t="s">
        <v>229</v>
      </c>
      <c r="T18" s="114" t="s">
        <v>230</v>
      </c>
      <c r="U18" s="125" t="s">
        <v>231</v>
      </c>
      <c r="V18" s="171"/>
      <c r="W18" s="29" t="s">
        <v>562</v>
      </c>
    </row>
    <row r="19" spans="2:23" s="16" customFormat="1" x14ac:dyDescent="0.25">
      <c r="B19" s="145" t="s">
        <v>34</v>
      </c>
      <c r="C19" s="97" t="s">
        <v>142</v>
      </c>
      <c r="D19" s="135" t="s">
        <v>421</v>
      </c>
      <c r="E19" s="184"/>
      <c r="F19" s="184"/>
      <c r="G19" s="101" t="s">
        <v>129</v>
      </c>
      <c r="H19" s="89">
        <v>53501317</v>
      </c>
      <c r="I19" s="66">
        <v>981729</v>
      </c>
      <c r="J19" s="67">
        <f t="shared" si="0"/>
        <v>1030815.4500000001</v>
      </c>
      <c r="K19" s="68">
        <f t="shared" si="1"/>
        <v>981.72900000000004</v>
      </c>
      <c r="L19" s="122"/>
      <c r="M19" s="128">
        <v>350</v>
      </c>
      <c r="N19" s="124">
        <f t="shared" si="2"/>
        <v>981.72900000000004</v>
      </c>
      <c r="O19" s="124">
        <f t="shared" si="3"/>
        <v>981.72900000000004</v>
      </c>
      <c r="P19" s="95" t="s">
        <v>299</v>
      </c>
      <c r="Q19" s="127"/>
      <c r="R19" s="101" t="s">
        <v>232</v>
      </c>
      <c r="S19" s="114" t="s">
        <v>229</v>
      </c>
      <c r="T19" s="114" t="s">
        <v>233</v>
      </c>
      <c r="U19" s="125" t="s">
        <v>234</v>
      </c>
      <c r="V19" s="171"/>
      <c r="W19" s="29" t="s">
        <v>562</v>
      </c>
    </row>
    <row r="20" spans="2:23" s="16" customFormat="1" x14ac:dyDescent="0.25">
      <c r="B20" s="145" t="s">
        <v>37</v>
      </c>
      <c r="C20" s="97" t="s">
        <v>143</v>
      </c>
      <c r="D20" s="135" t="s">
        <v>422</v>
      </c>
      <c r="E20" s="184"/>
      <c r="F20" s="184"/>
      <c r="G20" s="101" t="s">
        <v>129</v>
      </c>
      <c r="H20" s="89">
        <v>53501368</v>
      </c>
      <c r="I20" s="66">
        <v>618142</v>
      </c>
      <c r="J20" s="67">
        <f t="shared" si="0"/>
        <v>649049.1</v>
      </c>
      <c r="K20" s="68">
        <f t="shared" si="1"/>
        <v>618.14200000000005</v>
      </c>
      <c r="L20" s="122"/>
      <c r="M20" s="128">
        <v>260</v>
      </c>
      <c r="N20" s="124">
        <f t="shared" si="2"/>
        <v>618.14200000000005</v>
      </c>
      <c r="O20" s="124">
        <f t="shared" si="3"/>
        <v>618.14200000000005</v>
      </c>
      <c r="P20" s="95" t="s">
        <v>300</v>
      </c>
      <c r="Q20" s="127"/>
      <c r="R20" s="101" t="s">
        <v>235</v>
      </c>
      <c r="S20" s="114" t="s">
        <v>236</v>
      </c>
      <c r="T20" s="114" t="s">
        <v>230</v>
      </c>
      <c r="U20" s="125" t="s">
        <v>237</v>
      </c>
      <c r="V20" s="171"/>
      <c r="W20" s="29" t="s">
        <v>562</v>
      </c>
    </row>
    <row r="21" spans="2:23" s="16" customFormat="1" x14ac:dyDescent="0.25">
      <c r="B21" s="145" t="s">
        <v>38</v>
      </c>
      <c r="C21" s="97" t="s">
        <v>143</v>
      </c>
      <c r="D21" s="135" t="s">
        <v>422</v>
      </c>
      <c r="E21" s="184"/>
      <c r="F21" s="184"/>
      <c r="G21" s="101" t="s">
        <v>129</v>
      </c>
      <c r="H21" s="89">
        <v>53501366</v>
      </c>
      <c r="I21" s="66">
        <v>468559</v>
      </c>
      <c r="J21" s="67">
        <f t="shared" si="0"/>
        <v>491986.95</v>
      </c>
      <c r="K21" s="68">
        <f t="shared" si="1"/>
        <v>468.55900000000003</v>
      </c>
      <c r="L21" s="122"/>
      <c r="M21" s="128">
        <v>275</v>
      </c>
      <c r="N21" s="124">
        <f t="shared" si="2"/>
        <v>468.55900000000003</v>
      </c>
      <c r="O21" s="124">
        <f t="shared" si="3"/>
        <v>468.55900000000003</v>
      </c>
      <c r="P21" s="95" t="s">
        <v>301</v>
      </c>
      <c r="Q21" s="127"/>
      <c r="R21" s="101" t="s">
        <v>238</v>
      </c>
      <c r="S21" s="114" t="s">
        <v>236</v>
      </c>
      <c r="T21" s="114" t="s">
        <v>233</v>
      </c>
      <c r="U21" s="125" t="s">
        <v>239</v>
      </c>
      <c r="V21" s="171"/>
      <c r="W21" s="29" t="s">
        <v>562</v>
      </c>
    </row>
    <row r="22" spans="2:23" s="16" customFormat="1" x14ac:dyDescent="0.25">
      <c r="B22" s="145" t="s">
        <v>41</v>
      </c>
      <c r="C22" s="97" t="s">
        <v>144</v>
      </c>
      <c r="D22" s="135" t="s">
        <v>423</v>
      </c>
      <c r="E22" s="184"/>
      <c r="F22" s="184"/>
      <c r="G22" s="101" t="s">
        <v>129</v>
      </c>
      <c r="H22" s="89">
        <v>42203082</v>
      </c>
      <c r="I22" s="66">
        <v>394462</v>
      </c>
      <c r="J22" s="67">
        <f t="shared" si="0"/>
        <v>414185.10000000003</v>
      </c>
      <c r="K22" s="68">
        <f t="shared" si="1"/>
        <v>394.46199999999999</v>
      </c>
      <c r="L22" s="122"/>
      <c r="M22" s="128">
        <v>350</v>
      </c>
      <c r="N22" s="124">
        <f t="shared" si="2"/>
        <v>394.46199999999999</v>
      </c>
      <c r="O22" s="124">
        <f t="shared" si="3"/>
        <v>394.46199999999999</v>
      </c>
      <c r="P22" s="95" t="s">
        <v>302</v>
      </c>
      <c r="Q22" s="127"/>
      <c r="R22" s="101" t="s">
        <v>240</v>
      </c>
      <c r="S22" s="114" t="s">
        <v>241</v>
      </c>
      <c r="T22" s="114" t="s">
        <v>230</v>
      </c>
      <c r="U22" s="125" t="s">
        <v>242</v>
      </c>
      <c r="V22" s="171"/>
      <c r="W22" s="29" t="s">
        <v>562</v>
      </c>
    </row>
    <row r="23" spans="2:23" s="16" customFormat="1" x14ac:dyDescent="0.25">
      <c r="B23" s="145" t="s">
        <v>43</v>
      </c>
      <c r="C23" s="97" t="s">
        <v>144</v>
      </c>
      <c r="D23" s="135" t="s">
        <v>423</v>
      </c>
      <c r="E23" s="185"/>
      <c r="F23" s="185"/>
      <c r="G23" s="101" t="s">
        <v>129</v>
      </c>
      <c r="H23" s="89">
        <v>42203084</v>
      </c>
      <c r="I23" s="66">
        <v>423932</v>
      </c>
      <c r="J23" s="67">
        <f t="shared" si="0"/>
        <v>445128.60000000003</v>
      </c>
      <c r="K23" s="68">
        <f t="shared" si="1"/>
        <v>423.93200000000002</v>
      </c>
      <c r="L23" s="122"/>
      <c r="M23" s="128">
        <v>350</v>
      </c>
      <c r="N23" s="124">
        <f t="shared" si="2"/>
        <v>423.93200000000002</v>
      </c>
      <c r="O23" s="124">
        <f t="shared" si="3"/>
        <v>423.93200000000002</v>
      </c>
      <c r="P23" s="95" t="s">
        <v>303</v>
      </c>
      <c r="Q23" s="127"/>
      <c r="R23" s="101" t="s">
        <v>243</v>
      </c>
      <c r="S23" s="114" t="s">
        <v>241</v>
      </c>
      <c r="T23" s="114" t="s">
        <v>233</v>
      </c>
      <c r="U23" s="125" t="s">
        <v>244</v>
      </c>
      <c r="V23" s="172"/>
      <c r="W23" s="29" t="s">
        <v>562</v>
      </c>
    </row>
    <row r="24" spans="2:23" ht="60" x14ac:dyDescent="0.25">
      <c r="B24" s="146" t="s">
        <v>62</v>
      </c>
      <c r="C24" s="88" t="s">
        <v>145</v>
      </c>
      <c r="D24" s="88" t="s">
        <v>146</v>
      </c>
      <c r="E24" s="104" t="s">
        <v>257</v>
      </c>
      <c r="F24" s="136" t="s">
        <v>148</v>
      </c>
      <c r="G24" s="73" t="s">
        <v>147</v>
      </c>
      <c r="H24" s="89">
        <v>96250840</v>
      </c>
      <c r="I24" s="137">
        <v>303555</v>
      </c>
      <c r="J24" s="67">
        <f t="shared" si="0"/>
        <v>318732.75</v>
      </c>
      <c r="K24" s="68">
        <f t="shared" si="1"/>
        <v>303.55500000000001</v>
      </c>
      <c r="L24" s="122"/>
      <c r="M24" s="138">
        <v>150</v>
      </c>
      <c r="N24" s="124">
        <f t="shared" si="2"/>
        <v>303.55500000000001</v>
      </c>
      <c r="O24" s="124">
        <f t="shared" si="3"/>
        <v>303.55500000000001</v>
      </c>
      <c r="P24" s="85" t="s">
        <v>360</v>
      </c>
      <c r="Q24" s="15"/>
      <c r="R24" s="73"/>
      <c r="S24" s="73"/>
      <c r="T24" s="73"/>
      <c r="U24" s="101" t="s">
        <v>412</v>
      </c>
      <c r="V24" s="73" t="s">
        <v>427</v>
      </c>
      <c r="W24" s="29" t="s">
        <v>562</v>
      </c>
    </row>
    <row r="25" spans="2:23" x14ac:dyDescent="0.25">
      <c r="C25" s="11"/>
      <c r="H25" s="147" t="s">
        <v>60</v>
      </c>
      <c r="I25" s="148">
        <f>SUM(I7:I24)</f>
        <v>15545044</v>
      </c>
      <c r="J25" s="149">
        <f>SUM(J7:J24)</f>
        <v>16322296.199999997</v>
      </c>
      <c r="K25" s="143">
        <f>SUM(K7:K24)</f>
        <v>15545.043999999998</v>
      </c>
      <c r="L25" s="150">
        <f>SUM(L7:L24)</f>
        <v>0</v>
      </c>
      <c r="M25" s="151"/>
      <c r="N25" s="152">
        <f>SUM(N7:N24)</f>
        <v>15545.043999999998</v>
      </c>
      <c r="O25" s="153">
        <f>SUM(O7:O24)</f>
        <v>15545.043999999998</v>
      </c>
    </row>
    <row r="26" spans="2:23" x14ac:dyDescent="0.25">
      <c r="I26" s="3"/>
      <c r="J26" s="3"/>
      <c r="K26" s="14"/>
      <c r="L26" s="14"/>
    </row>
    <row r="28" spans="2:23" x14ac:dyDescent="0.25">
      <c r="B28" s="32"/>
      <c r="C28" s="14"/>
      <c r="E28" s="26" t="s">
        <v>436</v>
      </c>
      <c r="F28" s="27"/>
      <c r="G28" s="61">
        <f>N25</f>
        <v>15545.043999999998</v>
      </c>
      <c r="H28" s="38" t="s">
        <v>190</v>
      </c>
      <c r="I28" s="57"/>
      <c r="J28" s="57"/>
      <c r="K28" s="39"/>
      <c r="L28" s="39"/>
    </row>
    <row r="29" spans="2:23" x14ac:dyDescent="0.25">
      <c r="C29" s="17"/>
      <c r="E29" s="26" t="s">
        <v>434</v>
      </c>
      <c r="F29" s="27"/>
      <c r="G29" s="61">
        <f>O25</f>
        <v>15545.043999999998</v>
      </c>
      <c r="H29" s="38" t="s">
        <v>190</v>
      </c>
      <c r="R29" s="14" t="s">
        <v>278</v>
      </c>
    </row>
    <row r="30" spans="2:23" x14ac:dyDescent="0.25">
      <c r="C30" t="s">
        <v>352</v>
      </c>
      <c r="D30" t="s">
        <v>353</v>
      </c>
      <c r="E30" s="26"/>
      <c r="F30" s="27"/>
      <c r="G30" s="61"/>
      <c r="H30" s="38"/>
    </row>
    <row r="31" spans="2:23" x14ac:dyDescent="0.25">
      <c r="E31" s="26" t="s">
        <v>428</v>
      </c>
      <c r="F31" s="26"/>
      <c r="G31" s="60">
        <v>31090.080000000002</v>
      </c>
      <c r="H31" s="26" t="s">
        <v>424</v>
      </c>
    </row>
    <row r="32" spans="2:23" x14ac:dyDescent="0.25">
      <c r="I32" s="58"/>
      <c r="J32" s="58"/>
    </row>
  </sheetData>
  <mergeCells count="7">
    <mergeCell ref="V7:V23"/>
    <mergeCell ref="B1:P1"/>
    <mergeCell ref="B2:P2"/>
    <mergeCell ref="B4:P5"/>
    <mergeCell ref="E7:E16"/>
    <mergeCell ref="F7:F23"/>
    <mergeCell ref="E17:E23"/>
  </mergeCells>
  <phoneticPr fontId="22" type="noConversion"/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Y62"/>
  <sheetViews>
    <sheetView topLeftCell="A14" zoomScale="75" zoomScaleNormal="75" workbookViewId="0">
      <selection activeCell="M62" sqref="M62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hidden="1" customWidth="1"/>
    <col min="6" max="6" width="17" customWidth="1"/>
    <col min="7" max="7" width="9" style="7" customWidth="1"/>
    <col min="8" max="8" width="16.28515625" customWidth="1"/>
    <col min="9" max="9" width="12.42578125" customWidth="1"/>
    <col min="10" max="10" width="15.42578125" hidden="1" customWidth="1"/>
    <col min="11" max="11" width="10.42578125" customWidth="1"/>
    <col min="12" max="12" width="9.140625" hidden="1" customWidth="1"/>
    <col min="13" max="13" width="9.140625" customWidth="1"/>
    <col min="14" max="14" width="21" style="16" customWidth="1"/>
    <col min="15" max="15" width="21.7109375" style="16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  <col min="23" max="23" width="18.28515625" customWidth="1"/>
  </cols>
  <sheetData>
    <row r="1" spans="2:23" ht="15.75" x14ac:dyDescent="0.25">
      <c r="B1" s="192" t="s">
        <v>273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53"/>
      <c r="O1" s="53"/>
    </row>
    <row r="2" spans="2:23" ht="15.75" x14ac:dyDescent="0.25">
      <c r="B2" s="192" t="s">
        <v>276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53"/>
      <c r="O2" s="53"/>
    </row>
    <row r="3" spans="2:23" x14ac:dyDescent="0.25">
      <c r="D3" s="6"/>
      <c r="P3" s="9"/>
    </row>
    <row r="4" spans="2:23" ht="17.25" x14ac:dyDescent="0.25">
      <c r="B4" s="174" t="s">
        <v>431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54"/>
      <c r="O4" s="54"/>
    </row>
    <row r="5" spans="2:23" ht="25.5" customHeight="1" x14ac:dyDescent="0.25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54"/>
      <c r="O5" s="54"/>
      <c r="P5" s="4"/>
    </row>
    <row r="6" spans="2:23" ht="75" customHeight="1" x14ac:dyDescent="0.25">
      <c r="B6" s="19" t="s">
        <v>0</v>
      </c>
      <c r="C6" s="19" t="s">
        <v>598</v>
      </c>
      <c r="D6" s="19" t="s">
        <v>1</v>
      </c>
      <c r="E6" s="21" t="s">
        <v>81</v>
      </c>
      <c r="F6" s="19" t="s">
        <v>72</v>
      </c>
      <c r="G6" s="19" t="s">
        <v>2</v>
      </c>
      <c r="H6" s="19" t="s">
        <v>3</v>
      </c>
      <c r="I6" s="46" t="s">
        <v>437</v>
      </c>
      <c r="J6" s="46" t="s">
        <v>437</v>
      </c>
      <c r="K6" s="35" t="s">
        <v>124</v>
      </c>
      <c r="L6" s="35" t="s">
        <v>361</v>
      </c>
      <c r="M6" s="36" t="s">
        <v>61</v>
      </c>
      <c r="N6" s="56" t="s">
        <v>559</v>
      </c>
      <c r="O6" s="56" t="s">
        <v>560</v>
      </c>
      <c r="P6" s="2" t="s">
        <v>80</v>
      </c>
      <c r="Q6" s="30" t="s">
        <v>362</v>
      </c>
      <c r="R6" s="28" t="s">
        <v>406</v>
      </c>
      <c r="S6" s="5"/>
      <c r="V6" s="29" t="s">
        <v>414</v>
      </c>
      <c r="W6" s="88" t="s">
        <v>563</v>
      </c>
    </row>
    <row r="7" spans="2:23" ht="15" customHeight="1" x14ac:dyDescent="0.25">
      <c r="B7" s="154">
        <v>1</v>
      </c>
      <c r="C7" s="63" t="s">
        <v>5</v>
      </c>
      <c r="D7" s="63" t="s">
        <v>6</v>
      </c>
      <c r="E7" s="183" t="s">
        <v>82</v>
      </c>
      <c r="F7" s="191" t="s">
        <v>73</v>
      </c>
      <c r="G7" s="64" t="s">
        <v>7</v>
      </c>
      <c r="H7" s="87">
        <v>96862214</v>
      </c>
      <c r="I7" s="66">
        <v>82217</v>
      </c>
      <c r="J7" s="67">
        <f>I7*1.05</f>
        <v>86327.85</v>
      </c>
      <c r="K7" s="68">
        <f>I7/1000</f>
        <v>82.216999999999999</v>
      </c>
      <c r="L7" s="69"/>
      <c r="M7" s="70">
        <v>90</v>
      </c>
      <c r="N7" s="71">
        <f>K7</f>
        <v>82.216999999999999</v>
      </c>
      <c r="O7" s="71">
        <f>K7</f>
        <v>82.216999999999999</v>
      </c>
      <c r="P7" s="72" t="s">
        <v>314</v>
      </c>
      <c r="Q7" s="73" t="s">
        <v>363</v>
      </c>
      <c r="R7" s="63"/>
      <c r="S7" s="74" t="s">
        <v>175</v>
      </c>
      <c r="T7" s="63" t="s">
        <v>157</v>
      </c>
      <c r="U7" s="15"/>
      <c r="V7" s="170" t="s">
        <v>415</v>
      </c>
      <c r="W7" s="29" t="s">
        <v>562</v>
      </c>
    </row>
    <row r="8" spans="2:23" x14ac:dyDescent="0.25">
      <c r="B8" s="154">
        <v>2</v>
      </c>
      <c r="C8" s="63" t="s">
        <v>9</v>
      </c>
      <c r="D8" s="63" t="s">
        <v>10</v>
      </c>
      <c r="E8" s="184"/>
      <c r="F8" s="191"/>
      <c r="G8" s="64" t="s">
        <v>7</v>
      </c>
      <c r="H8" s="65">
        <v>96861337</v>
      </c>
      <c r="I8" s="66">
        <v>42510</v>
      </c>
      <c r="J8" s="67">
        <f t="shared" ref="J8:J43" si="0">I8*1.05</f>
        <v>44635.5</v>
      </c>
      <c r="K8" s="68">
        <f t="shared" ref="K8:K43" si="1">I8/1000</f>
        <v>42.51</v>
      </c>
      <c r="L8" s="69"/>
      <c r="M8" s="70">
        <v>35</v>
      </c>
      <c r="N8" s="71">
        <f t="shared" ref="N8:N43" si="2">K8</f>
        <v>42.51</v>
      </c>
      <c r="O8" s="71">
        <f t="shared" ref="O8:O43" si="3">K8</f>
        <v>42.51</v>
      </c>
      <c r="P8" s="72" t="s">
        <v>320</v>
      </c>
      <c r="Q8" s="73" t="s">
        <v>364</v>
      </c>
      <c r="R8" s="63"/>
      <c r="S8" s="74" t="s">
        <v>9</v>
      </c>
      <c r="T8" s="63" t="s">
        <v>158</v>
      </c>
      <c r="U8" s="15"/>
      <c r="V8" s="171"/>
      <c r="W8" s="29" t="s">
        <v>562</v>
      </c>
    </row>
    <row r="9" spans="2:23" x14ac:dyDescent="0.25">
      <c r="B9" s="154">
        <v>3</v>
      </c>
      <c r="C9" s="63" t="s">
        <v>12</v>
      </c>
      <c r="D9" s="63" t="s">
        <v>13</v>
      </c>
      <c r="E9" s="184"/>
      <c r="F9" s="191"/>
      <c r="G9" s="64" t="s">
        <v>7</v>
      </c>
      <c r="H9" s="76">
        <v>96863218</v>
      </c>
      <c r="I9" s="66">
        <v>356110</v>
      </c>
      <c r="J9" s="67">
        <f t="shared" si="0"/>
        <v>373915.5</v>
      </c>
      <c r="K9" s="68">
        <f t="shared" si="1"/>
        <v>356.11</v>
      </c>
      <c r="L9" s="69"/>
      <c r="M9" s="70">
        <v>150</v>
      </c>
      <c r="N9" s="71">
        <f t="shared" si="2"/>
        <v>356.11</v>
      </c>
      <c r="O9" s="71">
        <f t="shared" si="3"/>
        <v>356.11</v>
      </c>
      <c r="P9" s="72" t="s">
        <v>306</v>
      </c>
      <c r="Q9" s="73" t="s">
        <v>365</v>
      </c>
      <c r="R9" s="63"/>
      <c r="S9" s="74" t="s">
        <v>12</v>
      </c>
      <c r="T9" s="63" t="s">
        <v>159</v>
      </c>
      <c r="U9" s="15"/>
      <c r="V9" s="171"/>
      <c r="W9" s="29" t="s">
        <v>562</v>
      </c>
    </row>
    <row r="10" spans="2:23" x14ac:dyDescent="0.25">
      <c r="B10" s="154">
        <v>4</v>
      </c>
      <c r="C10" s="63" t="s">
        <v>15</v>
      </c>
      <c r="D10" s="63" t="s">
        <v>16</v>
      </c>
      <c r="E10" s="184"/>
      <c r="F10" s="191"/>
      <c r="G10" s="64" t="s">
        <v>7</v>
      </c>
      <c r="H10" s="65">
        <v>38893556</v>
      </c>
      <c r="I10" s="66">
        <v>88134</v>
      </c>
      <c r="J10" s="67">
        <f t="shared" si="0"/>
        <v>92540.7</v>
      </c>
      <c r="K10" s="68">
        <f t="shared" si="1"/>
        <v>88.134</v>
      </c>
      <c r="L10" s="69"/>
      <c r="M10" s="70">
        <v>56</v>
      </c>
      <c r="N10" s="71">
        <f t="shared" si="2"/>
        <v>88.134</v>
      </c>
      <c r="O10" s="71">
        <f t="shared" si="3"/>
        <v>88.134</v>
      </c>
      <c r="P10" s="72" t="s">
        <v>309</v>
      </c>
      <c r="Q10" s="73" t="s">
        <v>366</v>
      </c>
      <c r="R10" s="63"/>
      <c r="S10" s="74" t="s">
        <v>15</v>
      </c>
      <c r="T10" s="63" t="s">
        <v>160</v>
      </c>
      <c r="U10" s="15"/>
      <c r="V10" s="171"/>
      <c r="W10" s="29" t="s">
        <v>562</v>
      </c>
    </row>
    <row r="11" spans="2:23" x14ac:dyDescent="0.25">
      <c r="B11" s="154">
        <v>5</v>
      </c>
      <c r="C11" s="63" t="s">
        <v>18</v>
      </c>
      <c r="D11" s="63" t="s">
        <v>19</v>
      </c>
      <c r="E11" s="184"/>
      <c r="F11" s="191"/>
      <c r="G11" s="64" t="s">
        <v>7</v>
      </c>
      <c r="H11" s="65">
        <v>96859430</v>
      </c>
      <c r="I11" s="66">
        <v>24309</v>
      </c>
      <c r="J11" s="67">
        <f t="shared" si="0"/>
        <v>25524.45</v>
      </c>
      <c r="K11" s="68">
        <f t="shared" si="1"/>
        <v>24.309000000000001</v>
      </c>
      <c r="L11" s="69"/>
      <c r="M11" s="70">
        <v>21</v>
      </c>
      <c r="N11" s="71">
        <f t="shared" si="2"/>
        <v>24.309000000000001</v>
      </c>
      <c r="O11" s="71">
        <f t="shared" si="3"/>
        <v>24.309000000000001</v>
      </c>
      <c r="P11" s="72" t="s">
        <v>315</v>
      </c>
      <c r="Q11" s="73" t="s">
        <v>367</v>
      </c>
      <c r="R11" s="63"/>
      <c r="S11" s="74" t="s">
        <v>18</v>
      </c>
      <c r="T11" s="63" t="s">
        <v>161</v>
      </c>
      <c r="U11" s="15"/>
      <c r="V11" s="171"/>
      <c r="W11" s="29" t="s">
        <v>562</v>
      </c>
    </row>
    <row r="12" spans="2:23" ht="15" customHeight="1" x14ac:dyDescent="0.25">
      <c r="B12" s="154">
        <v>6</v>
      </c>
      <c r="C12" s="63" t="s">
        <v>18</v>
      </c>
      <c r="D12" s="63" t="s">
        <v>21</v>
      </c>
      <c r="E12" s="184"/>
      <c r="F12" s="191"/>
      <c r="G12" s="64" t="s">
        <v>7</v>
      </c>
      <c r="H12" s="65">
        <v>96799248</v>
      </c>
      <c r="I12" s="66">
        <v>47070</v>
      </c>
      <c r="J12" s="67">
        <f t="shared" si="0"/>
        <v>49423.5</v>
      </c>
      <c r="K12" s="68">
        <f t="shared" si="1"/>
        <v>47.07</v>
      </c>
      <c r="L12" s="69"/>
      <c r="M12" s="70">
        <v>60</v>
      </c>
      <c r="N12" s="71">
        <f t="shared" si="2"/>
        <v>47.07</v>
      </c>
      <c r="O12" s="71">
        <f t="shared" si="3"/>
        <v>47.07</v>
      </c>
      <c r="P12" s="72" t="s">
        <v>312</v>
      </c>
      <c r="Q12" s="73" t="s">
        <v>368</v>
      </c>
      <c r="R12" s="63"/>
      <c r="S12" s="74" t="s">
        <v>18</v>
      </c>
      <c r="T12" s="63" t="s">
        <v>162</v>
      </c>
      <c r="U12" s="15"/>
      <c r="V12" s="171"/>
      <c r="W12" s="29" t="s">
        <v>562</v>
      </c>
    </row>
    <row r="13" spans="2:23" x14ac:dyDescent="0.25">
      <c r="B13" s="154">
        <v>7</v>
      </c>
      <c r="C13" s="63" t="s">
        <v>23</v>
      </c>
      <c r="D13" s="63" t="s">
        <v>24</v>
      </c>
      <c r="E13" s="184"/>
      <c r="F13" s="191"/>
      <c r="G13" s="64" t="s">
        <v>7</v>
      </c>
      <c r="H13" s="65">
        <v>51161206</v>
      </c>
      <c r="I13" s="66">
        <v>12787</v>
      </c>
      <c r="J13" s="67">
        <f t="shared" si="0"/>
        <v>13426.35</v>
      </c>
      <c r="K13" s="68">
        <f t="shared" si="1"/>
        <v>12.787000000000001</v>
      </c>
      <c r="L13" s="69"/>
      <c r="M13" s="70">
        <v>45</v>
      </c>
      <c r="N13" s="71">
        <f t="shared" si="2"/>
        <v>12.787000000000001</v>
      </c>
      <c r="O13" s="71">
        <f t="shared" si="3"/>
        <v>12.787000000000001</v>
      </c>
      <c r="P13" s="72" t="s">
        <v>307</v>
      </c>
      <c r="Q13" s="73" t="s">
        <v>369</v>
      </c>
      <c r="R13" s="63"/>
      <c r="S13" s="74" t="s">
        <v>23</v>
      </c>
      <c r="T13" s="63" t="s">
        <v>163</v>
      </c>
      <c r="U13" s="15"/>
      <c r="V13" s="171"/>
      <c r="W13" s="29" t="s">
        <v>562</v>
      </c>
    </row>
    <row r="14" spans="2:23" s="5" customFormat="1" ht="15" customHeight="1" x14ac:dyDescent="0.25">
      <c r="B14" s="154">
        <v>8</v>
      </c>
      <c r="C14" s="81" t="s">
        <v>92</v>
      </c>
      <c r="D14" s="81" t="s">
        <v>26</v>
      </c>
      <c r="E14" s="184"/>
      <c r="F14" s="191"/>
      <c r="G14" s="82" t="s">
        <v>56</v>
      </c>
      <c r="H14" s="83">
        <v>96859643</v>
      </c>
      <c r="I14" s="66">
        <v>20572</v>
      </c>
      <c r="J14" s="67">
        <f t="shared" si="0"/>
        <v>21600.600000000002</v>
      </c>
      <c r="K14" s="68">
        <f t="shared" si="1"/>
        <v>20.571999999999999</v>
      </c>
      <c r="L14" s="69"/>
      <c r="M14" s="84">
        <v>14</v>
      </c>
      <c r="N14" s="71">
        <f t="shared" si="2"/>
        <v>20.571999999999999</v>
      </c>
      <c r="O14" s="71">
        <f t="shared" si="3"/>
        <v>20.571999999999999</v>
      </c>
      <c r="P14" s="85" t="s">
        <v>317</v>
      </c>
      <c r="Q14" s="82" t="s">
        <v>370</v>
      </c>
      <c r="R14" s="75"/>
      <c r="S14" s="74" t="s">
        <v>92</v>
      </c>
      <c r="T14" s="63" t="s">
        <v>164</v>
      </c>
      <c r="U14" s="86"/>
      <c r="V14" s="171"/>
      <c r="W14" s="29" t="s">
        <v>562</v>
      </c>
    </row>
    <row r="15" spans="2:23" x14ac:dyDescent="0.25">
      <c r="B15" s="154">
        <v>9</v>
      </c>
      <c r="C15" s="63" t="s">
        <v>28</v>
      </c>
      <c r="D15" s="63" t="s">
        <v>29</v>
      </c>
      <c r="E15" s="184"/>
      <c r="F15" s="191"/>
      <c r="G15" s="64" t="s">
        <v>7</v>
      </c>
      <c r="H15" s="65">
        <v>96862956</v>
      </c>
      <c r="I15" s="66">
        <v>222359</v>
      </c>
      <c r="J15" s="67">
        <f t="shared" si="0"/>
        <v>233476.95</v>
      </c>
      <c r="K15" s="68">
        <f t="shared" si="1"/>
        <v>222.35900000000001</v>
      </c>
      <c r="L15" s="69"/>
      <c r="M15" s="70">
        <v>140</v>
      </c>
      <c r="N15" s="71">
        <f t="shared" si="2"/>
        <v>222.35900000000001</v>
      </c>
      <c r="O15" s="71">
        <f t="shared" si="3"/>
        <v>222.35900000000001</v>
      </c>
      <c r="P15" s="72" t="s">
        <v>318</v>
      </c>
      <c r="Q15" s="73" t="s">
        <v>371</v>
      </c>
      <c r="R15" s="63"/>
      <c r="S15" s="74" t="s">
        <v>28</v>
      </c>
      <c r="T15" s="63" t="s">
        <v>165</v>
      </c>
      <c r="U15" s="15"/>
      <c r="V15" s="171"/>
      <c r="W15" s="29" t="s">
        <v>562</v>
      </c>
    </row>
    <row r="16" spans="2:23" ht="15" customHeight="1" x14ac:dyDescent="0.25">
      <c r="B16" s="154">
        <v>10</v>
      </c>
      <c r="C16" s="75" t="s">
        <v>31</v>
      </c>
      <c r="D16" s="63" t="s">
        <v>32</v>
      </c>
      <c r="E16" s="184"/>
      <c r="F16" s="191"/>
      <c r="G16" s="64" t="s">
        <v>7</v>
      </c>
      <c r="H16" s="65">
        <v>96863897</v>
      </c>
      <c r="I16" s="66">
        <v>77865</v>
      </c>
      <c r="J16" s="67">
        <f t="shared" si="0"/>
        <v>81758.25</v>
      </c>
      <c r="K16" s="68">
        <f t="shared" si="1"/>
        <v>77.864999999999995</v>
      </c>
      <c r="L16" s="69"/>
      <c r="M16" s="70">
        <v>45</v>
      </c>
      <c r="N16" s="71">
        <f t="shared" si="2"/>
        <v>77.864999999999995</v>
      </c>
      <c r="O16" s="71">
        <f t="shared" si="3"/>
        <v>77.864999999999995</v>
      </c>
      <c r="P16" s="72" t="s">
        <v>305</v>
      </c>
      <c r="Q16" s="73" t="s">
        <v>372</v>
      </c>
      <c r="R16" s="63"/>
      <c r="S16" s="74" t="s">
        <v>31</v>
      </c>
      <c r="T16" s="63" t="s">
        <v>166</v>
      </c>
      <c r="U16" s="15"/>
      <c r="V16" s="171"/>
      <c r="W16" s="29" t="s">
        <v>562</v>
      </c>
    </row>
    <row r="17" spans="2:25" x14ac:dyDescent="0.25">
      <c r="B17" s="154">
        <v>11</v>
      </c>
      <c r="C17" s="63" t="s">
        <v>349</v>
      </c>
      <c r="D17" s="63" t="s">
        <v>36</v>
      </c>
      <c r="E17" s="184"/>
      <c r="F17" s="191"/>
      <c r="G17" s="64" t="s">
        <v>7</v>
      </c>
      <c r="H17" s="87">
        <v>51163838</v>
      </c>
      <c r="I17" s="66">
        <v>138594</v>
      </c>
      <c r="J17" s="67">
        <f t="shared" si="0"/>
        <v>145523.70000000001</v>
      </c>
      <c r="K17" s="68">
        <f t="shared" si="1"/>
        <v>138.59399999999999</v>
      </c>
      <c r="L17" s="69"/>
      <c r="M17" s="70">
        <v>120</v>
      </c>
      <c r="N17" s="71">
        <f t="shared" si="2"/>
        <v>138.59399999999999</v>
      </c>
      <c r="O17" s="71">
        <f t="shared" si="3"/>
        <v>138.59399999999999</v>
      </c>
      <c r="P17" s="72" t="s">
        <v>341</v>
      </c>
      <c r="Q17" s="73" t="s">
        <v>373</v>
      </c>
      <c r="R17" s="63"/>
      <c r="S17" s="74" t="s">
        <v>35</v>
      </c>
      <c r="T17" s="63" t="s">
        <v>167</v>
      </c>
      <c r="U17" s="15"/>
      <c r="V17" s="171"/>
      <c r="W17" s="29" t="s">
        <v>562</v>
      </c>
    </row>
    <row r="18" spans="2:25" ht="15" customHeight="1" x14ac:dyDescent="0.25">
      <c r="B18" s="154">
        <v>12</v>
      </c>
      <c r="C18" s="63" t="s">
        <v>39</v>
      </c>
      <c r="D18" s="63" t="s">
        <v>40</v>
      </c>
      <c r="E18" s="184"/>
      <c r="F18" s="191"/>
      <c r="G18" s="64" t="s">
        <v>7</v>
      </c>
      <c r="H18" s="65">
        <v>96860696</v>
      </c>
      <c r="I18" s="66">
        <v>86236</v>
      </c>
      <c r="J18" s="67">
        <f t="shared" si="0"/>
        <v>90547.8</v>
      </c>
      <c r="K18" s="68">
        <f t="shared" si="1"/>
        <v>86.236000000000004</v>
      </c>
      <c r="L18" s="69"/>
      <c r="M18" s="70">
        <v>65</v>
      </c>
      <c r="N18" s="71">
        <f t="shared" si="2"/>
        <v>86.236000000000004</v>
      </c>
      <c r="O18" s="71">
        <f t="shared" si="3"/>
        <v>86.236000000000004</v>
      </c>
      <c r="P18" s="72" t="s">
        <v>310</v>
      </c>
      <c r="Q18" s="73" t="s">
        <v>374</v>
      </c>
      <c r="R18" s="63"/>
      <c r="S18" s="74" t="s">
        <v>39</v>
      </c>
      <c r="T18" s="63" t="s">
        <v>168</v>
      </c>
      <c r="U18" s="15"/>
      <c r="V18" s="171"/>
      <c r="W18" s="29" t="s">
        <v>562</v>
      </c>
    </row>
    <row r="19" spans="2:25" x14ac:dyDescent="0.25">
      <c r="B19" s="154">
        <v>13</v>
      </c>
      <c r="C19" s="63" t="s">
        <v>42</v>
      </c>
      <c r="D19" s="63" t="s">
        <v>93</v>
      </c>
      <c r="E19" s="184"/>
      <c r="F19" s="191"/>
      <c r="G19" s="64" t="s">
        <v>7</v>
      </c>
      <c r="H19" s="65">
        <v>96774885</v>
      </c>
      <c r="I19" s="66">
        <v>62299</v>
      </c>
      <c r="J19" s="67">
        <f t="shared" si="0"/>
        <v>65413.950000000004</v>
      </c>
      <c r="K19" s="68">
        <f t="shared" si="1"/>
        <v>62.298999999999999</v>
      </c>
      <c r="L19" s="69"/>
      <c r="M19" s="70">
        <v>60</v>
      </c>
      <c r="N19" s="71">
        <f t="shared" si="2"/>
        <v>62.298999999999999</v>
      </c>
      <c r="O19" s="71">
        <f t="shared" si="3"/>
        <v>62.298999999999999</v>
      </c>
      <c r="P19" s="72" t="s">
        <v>311</v>
      </c>
      <c r="Q19" s="73" t="s">
        <v>375</v>
      </c>
      <c r="R19" s="63"/>
      <c r="S19" s="74" t="s">
        <v>42</v>
      </c>
      <c r="T19" s="63" t="s">
        <v>169</v>
      </c>
      <c r="U19" s="15"/>
      <c r="V19" s="171"/>
      <c r="W19" s="29" t="s">
        <v>562</v>
      </c>
    </row>
    <row r="20" spans="2:25" x14ac:dyDescent="0.25">
      <c r="B20" s="154">
        <v>14</v>
      </c>
      <c r="C20" s="63" t="s">
        <v>149</v>
      </c>
      <c r="D20" s="100" t="s">
        <v>109</v>
      </c>
      <c r="E20" s="184"/>
      <c r="F20" s="191"/>
      <c r="G20" s="64" t="s">
        <v>7</v>
      </c>
      <c r="H20" s="89">
        <v>378919982</v>
      </c>
      <c r="I20" s="66">
        <v>127738</v>
      </c>
      <c r="J20" s="67">
        <f t="shared" si="0"/>
        <v>134124.9</v>
      </c>
      <c r="K20" s="68">
        <f t="shared" si="1"/>
        <v>127.738</v>
      </c>
      <c r="L20" s="69"/>
      <c r="M20" s="93">
        <v>70</v>
      </c>
      <c r="N20" s="71">
        <f t="shared" si="2"/>
        <v>127.738</v>
      </c>
      <c r="O20" s="71">
        <f t="shared" si="3"/>
        <v>127.738</v>
      </c>
      <c r="P20" s="85" t="s">
        <v>308</v>
      </c>
      <c r="Q20" s="73" t="s">
        <v>380</v>
      </c>
      <c r="R20" s="63"/>
      <c r="S20" s="74" t="s">
        <v>149</v>
      </c>
      <c r="T20" s="63" t="s">
        <v>177</v>
      </c>
      <c r="U20" s="15"/>
      <c r="V20" s="171"/>
      <c r="W20" s="29" t="s">
        <v>562</v>
      </c>
    </row>
    <row r="21" spans="2:25" x14ac:dyDescent="0.25">
      <c r="B21" s="154">
        <v>15</v>
      </c>
      <c r="C21" s="63" t="s">
        <v>44</v>
      </c>
      <c r="D21" s="63" t="s">
        <v>358</v>
      </c>
      <c r="E21" s="184"/>
      <c r="F21" s="191"/>
      <c r="G21" s="64" t="s">
        <v>7</v>
      </c>
      <c r="H21" s="87">
        <v>4944268</v>
      </c>
      <c r="I21" s="66">
        <v>378225</v>
      </c>
      <c r="J21" s="67">
        <f t="shared" si="0"/>
        <v>397136.25</v>
      </c>
      <c r="K21" s="68">
        <f t="shared" si="1"/>
        <v>378.22500000000002</v>
      </c>
      <c r="L21" s="69"/>
      <c r="M21" s="70">
        <v>100</v>
      </c>
      <c r="N21" s="71">
        <f t="shared" si="2"/>
        <v>378.22500000000002</v>
      </c>
      <c r="O21" s="71">
        <f t="shared" si="3"/>
        <v>378.22500000000002</v>
      </c>
      <c r="P21" s="72" t="s">
        <v>319</v>
      </c>
      <c r="Q21" s="73" t="s">
        <v>376</v>
      </c>
      <c r="R21" s="63"/>
      <c r="S21" s="74" t="s">
        <v>44</v>
      </c>
      <c r="T21" s="63" t="s">
        <v>170</v>
      </c>
      <c r="U21" s="15"/>
      <c r="V21" s="171"/>
      <c r="W21" s="29" t="s">
        <v>562</v>
      </c>
      <c r="Y21" s="14"/>
    </row>
    <row r="22" spans="2:25" x14ac:dyDescent="0.25">
      <c r="B22" s="154">
        <v>16</v>
      </c>
      <c r="C22" s="63" t="s">
        <v>45</v>
      </c>
      <c r="D22" s="63" t="s">
        <v>358</v>
      </c>
      <c r="E22" s="184"/>
      <c r="F22" s="191"/>
      <c r="G22" s="64" t="s">
        <v>7</v>
      </c>
      <c r="H22" s="65">
        <v>96859464</v>
      </c>
      <c r="I22" s="66">
        <v>182446</v>
      </c>
      <c r="J22" s="67">
        <f t="shared" si="0"/>
        <v>191568.30000000002</v>
      </c>
      <c r="K22" s="68">
        <f t="shared" si="1"/>
        <v>182.446</v>
      </c>
      <c r="L22" s="69"/>
      <c r="M22" s="70">
        <v>100</v>
      </c>
      <c r="N22" s="71">
        <f t="shared" si="2"/>
        <v>182.446</v>
      </c>
      <c r="O22" s="71">
        <f t="shared" si="3"/>
        <v>182.446</v>
      </c>
      <c r="P22" s="72" t="s">
        <v>313</v>
      </c>
      <c r="Q22" s="73" t="s">
        <v>377</v>
      </c>
      <c r="R22" s="63"/>
      <c r="S22" s="74" t="s">
        <v>45</v>
      </c>
      <c r="T22" s="63" t="s">
        <v>171</v>
      </c>
      <c r="U22" s="15"/>
      <c r="V22" s="171"/>
      <c r="W22" s="29" t="s">
        <v>562</v>
      </c>
    </row>
    <row r="23" spans="2:25" ht="15" customHeight="1" x14ac:dyDescent="0.25">
      <c r="B23" s="154">
        <v>17</v>
      </c>
      <c r="C23" s="77" t="s">
        <v>5</v>
      </c>
      <c r="D23" s="77" t="s">
        <v>46</v>
      </c>
      <c r="E23" s="184"/>
      <c r="F23" s="191"/>
      <c r="G23" s="78" t="s">
        <v>7</v>
      </c>
      <c r="H23" s="79">
        <v>96774920</v>
      </c>
      <c r="I23" s="66">
        <v>125278</v>
      </c>
      <c r="J23" s="67">
        <f t="shared" si="0"/>
        <v>131541.9</v>
      </c>
      <c r="K23" s="68">
        <f t="shared" si="1"/>
        <v>125.27800000000001</v>
      </c>
      <c r="L23" s="69"/>
      <c r="M23" s="80">
        <v>90</v>
      </c>
      <c r="N23" s="71">
        <f t="shared" si="2"/>
        <v>125.27800000000001</v>
      </c>
      <c r="O23" s="71">
        <f t="shared" si="3"/>
        <v>125.27800000000001</v>
      </c>
      <c r="P23" s="72" t="s">
        <v>322</v>
      </c>
      <c r="Q23" s="73" t="s">
        <v>378</v>
      </c>
      <c r="R23" s="63"/>
      <c r="S23" s="74" t="s">
        <v>176</v>
      </c>
      <c r="T23" s="63" t="s">
        <v>172</v>
      </c>
      <c r="U23" s="15"/>
      <c r="V23" s="171"/>
      <c r="W23" s="29" t="s">
        <v>562</v>
      </c>
    </row>
    <row r="24" spans="2:25" x14ac:dyDescent="0.25">
      <c r="B24" s="154">
        <v>18</v>
      </c>
      <c r="C24" s="63" t="s">
        <v>48</v>
      </c>
      <c r="D24" s="63" t="s">
        <v>49</v>
      </c>
      <c r="E24" s="184"/>
      <c r="F24" s="191"/>
      <c r="G24" s="64" t="s">
        <v>47</v>
      </c>
      <c r="H24" s="65">
        <v>26182340</v>
      </c>
      <c r="I24" s="66">
        <v>386</v>
      </c>
      <c r="J24" s="67">
        <f t="shared" si="0"/>
        <v>405.3</v>
      </c>
      <c r="K24" s="68">
        <f t="shared" si="1"/>
        <v>0.38600000000000001</v>
      </c>
      <c r="L24" s="69"/>
      <c r="M24" s="70">
        <v>4</v>
      </c>
      <c r="N24" s="71">
        <f t="shared" si="2"/>
        <v>0.38600000000000001</v>
      </c>
      <c r="O24" s="71">
        <f t="shared" si="3"/>
        <v>0.38600000000000001</v>
      </c>
      <c r="P24" s="72" t="s">
        <v>328</v>
      </c>
      <c r="Q24" s="73" t="s">
        <v>408</v>
      </c>
      <c r="R24" s="63"/>
      <c r="S24" s="74" t="s">
        <v>48</v>
      </c>
      <c r="T24" s="63" t="s">
        <v>173</v>
      </c>
      <c r="U24" s="15"/>
      <c r="V24" s="171"/>
      <c r="W24" s="29" t="s">
        <v>564</v>
      </c>
    </row>
    <row r="25" spans="2:25" ht="15" customHeight="1" x14ac:dyDescent="0.25">
      <c r="B25" s="154">
        <v>19</v>
      </c>
      <c r="C25" s="63" t="s">
        <v>70</v>
      </c>
      <c r="D25" s="63" t="s">
        <v>359</v>
      </c>
      <c r="E25" s="184"/>
      <c r="F25" s="191"/>
      <c r="G25" s="64" t="s">
        <v>47</v>
      </c>
      <c r="H25" s="65">
        <v>51164234</v>
      </c>
      <c r="I25" s="66">
        <v>7993</v>
      </c>
      <c r="J25" s="67">
        <f t="shared" si="0"/>
        <v>8392.65</v>
      </c>
      <c r="K25" s="68">
        <f t="shared" si="1"/>
        <v>7.9930000000000003</v>
      </c>
      <c r="L25" s="69"/>
      <c r="M25" s="70">
        <v>27</v>
      </c>
      <c r="N25" s="71">
        <f t="shared" si="2"/>
        <v>7.9930000000000003</v>
      </c>
      <c r="O25" s="71">
        <f t="shared" si="3"/>
        <v>7.9930000000000003</v>
      </c>
      <c r="P25" s="72" t="s">
        <v>347</v>
      </c>
      <c r="Q25" s="73" t="s">
        <v>379</v>
      </c>
      <c r="R25" s="63"/>
      <c r="S25" s="74" t="s">
        <v>70</v>
      </c>
      <c r="T25" s="63" t="s">
        <v>174</v>
      </c>
      <c r="U25" s="15"/>
      <c r="V25" s="171"/>
      <c r="W25" s="29" t="s">
        <v>564</v>
      </c>
    </row>
    <row r="26" spans="2:25" ht="15" customHeight="1" x14ac:dyDescent="0.25">
      <c r="B26" s="154">
        <v>20</v>
      </c>
      <c r="C26" s="63" t="s">
        <v>69</v>
      </c>
      <c r="D26" s="63" t="s">
        <v>50</v>
      </c>
      <c r="E26" s="184"/>
      <c r="F26" s="191"/>
      <c r="G26" s="64" t="s">
        <v>47</v>
      </c>
      <c r="H26" s="65">
        <v>46791912</v>
      </c>
      <c r="I26" s="66">
        <v>8324</v>
      </c>
      <c r="J26" s="67">
        <f t="shared" si="0"/>
        <v>8740.2000000000007</v>
      </c>
      <c r="K26" s="68">
        <f t="shared" si="1"/>
        <v>8.3239999999999998</v>
      </c>
      <c r="L26" s="69"/>
      <c r="M26" s="70">
        <v>9</v>
      </c>
      <c r="N26" s="71">
        <f t="shared" si="2"/>
        <v>8.3239999999999998</v>
      </c>
      <c r="O26" s="71">
        <f t="shared" si="3"/>
        <v>8.3239999999999998</v>
      </c>
      <c r="P26" s="72" t="s">
        <v>340</v>
      </c>
      <c r="Q26" s="73" t="s">
        <v>407</v>
      </c>
      <c r="R26" s="63"/>
      <c r="S26" s="74" t="s">
        <v>69</v>
      </c>
      <c r="T26" s="63"/>
      <c r="U26" s="15"/>
      <c r="V26" s="171"/>
      <c r="W26" s="29" t="s">
        <v>564</v>
      </c>
    </row>
    <row r="27" spans="2:25" ht="15" customHeight="1" x14ac:dyDescent="0.25">
      <c r="B27" s="154">
        <v>21</v>
      </c>
      <c r="C27" s="81" t="s">
        <v>596</v>
      </c>
      <c r="D27" s="88" t="s">
        <v>597</v>
      </c>
      <c r="E27" s="184"/>
      <c r="F27" s="191"/>
      <c r="G27" s="73" t="s">
        <v>7</v>
      </c>
      <c r="H27" s="89">
        <v>50521667</v>
      </c>
      <c r="I27" s="117">
        <v>60113</v>
      </c>
      <c r="J27" s="67">
        <f t="shared" si="0"/>
        <v>63118.65</v>
      </c>
      <c r="K27" s="68">
        <f t="shared" si="1"/>
        <v>60.113</v>
      </c>
      <c r="L27" s="69"/>
      <c r="M27" s="93">
        <v>60</v>
      </c>
      <c r="N27" s="71">
        <f t="shared" si="2"/>
        <v>60.113</v>
      </c>
      <c r="O27" s="71">
        <f t="shared" si="3"/>
        <v>60.113</v>
      </c>
      <c r="P27" s="102" t="s">
        <v>285</v>
      </c>
      <c r="Q27" s="73" t="s">
        <v>381</v>
      </c>
      <c r="R27" s="63"/>
      <c r="S27" s="105" t="s">
        <v>91</v>
      </c>
      <c r="T27" s="115" t="s">
        <v>180</v>
      </c>
      <c r="U27" s="15"/>
      <c r="V27" s="171"/>
      <c r="W27" s="29" t="s">
        <v>562</v>
      </c>
    </row>
    <row r="28" spans="2:25" ht="21" customHeight="1" x14ac:dyDescent="0.25">
      <c r="B28" s="154">
        <v>22</v>
      </c>
      <c r="C28" s="81" t="s">
        <v>416</v>
      </c>
      <c r="D28" s="88" t="s">
        <v>417</v>
      </c>
      <c r="E28" s="184"/>
      <c r="F28" s="191"/>
      <c r="G28" s="73" t="s">
        <v>418</v>
      </c>
      <c r="H28" s="103">
        <v>63041667</v>
      </c>
      <c r="I28" s="104">
        <v>2000</v>
      </c>
      <c r="J28" s="67">
        <f t="shared" si="0"/>
        <v>2100</v>
      </c>
      <c r="K28" s="68">
        <f t="shared" si="1"/>
        <v>2</v>
      </c>
      <c r="L28" s="69"/>
      <c r="M28" s="84">
        <v>11</v>
      </c>
      <c r="N28" s="71">
        <f t="shared" si="2"/>
        <v>2</v>
      </c>
      <c r="O28" s="71">
        <f t="shared" si="3"/>
        <v>2</v>
      </c>
      <c r="P28" s="102" t="s">
        <v>419</v>
      </c>
      <c r="Q28" s="73" t="s">
        <v>420</v>
      </c>
      <c r="R28" s="63"/>
      <c r="S28" s="105" t="s">
        <v>53</v>
      </c>
      <c r="T28" s="64"/>
      <c r="U28" s="15"/>
      <c r="V28" s="171"/>
      <c r="W28" s="29" t="s">
        <v>564</v>
      </c>
    </row>
    <row r="29" spans="2:25" ht="27.75" customHeight="1" x14ac:dyDescent="0.25">
      <c r="B29" s="154">
        <v>23</v>
      </c>
      <c r="C29" s="75" t="s">
        <v>95</v>
      </c>
      <c r="D29" s="88" t="s">
        <v>54</v>
      </c>
      <c r="E29" s="184"/>
      <c r="F29" s="191"/>
      <c r="G29" s="73" t="s">
        <v>7</v>
      </c>
      <c r="H29" s="116">
        <v>96864092</v>
      </c>
      <c r="I29" s="104">
        <v>109013</v>
      </c>
      <c r="J29" s="67">
        <f t="shared" si="0"/>
        <v>114463.65000000001</v>
      </c>
      <c r="K29" s="68">
        <f t="shared" si="1"/>
        <v>109.01300000000001</v>
      </c>
      <c r="L29" s="69"/>
      <c r="M29" s="93">
        <v>100</v>
      </c>
      <c r="N29" s="71">
        <f t="shared" si="2"/>
        <v>109.01300000000001</v>
      </c>
      <c r="O29" s="71">
        <f t="shared" si="3"/>
        <v>109.01300000000001</v>
      </c>
      <c r="P29" s="102" t="s">
        <v>286</v>
      </c>
      <c r="Q29" s="73" t="s">
        <v>382</v>
      </c>
      <c r="R29" s="63"/>
      <c r="S29" s="105" t="s">
        <v>95</v>
      </c>
      <c r="T29" s="115" t="s">
        <v>181</v>
      </c>
      <c r="U29" s="15"/>
      <c r="V29" s="171"/>
      <c r="W29" s="29" t="s">
        <v>562</v>
      </c>
    </row>
    <row r="30" spans="2:25" ht="30" customHeight="1" x14ac:dyDescent="0.25">
      <c r="B30" s="154">
        <v>24</v>
      </c>
      <c r="C30" s="75" t="s">
        <v>155</v>
      </c>
      <c r="D30" s="88" t="s">
        <v>55</v>
      </c>
      <c r="E30" s="184"/>
      <c r="F30" s="191"/>
      <c r="G30" s="73" t="s">
        <v>7</v>
      </c>
      <c r="H30" s="89">
        <v>96061096</v>
      </c>
      <c r="I30" s="104">
        <v>88605</v>
      </c>
      <c r="J30" s="67">
        <f t="shared" si="0"/>
        <v>93035.25</v>
      </c>
      <c r="K30" s="68">
        <f t="shared" si="1"/>
        <v>88.605000000000004</v>
      </c>
      <c r="L30" s="69"/>
      <c r="M30" s="93">
        <v>69</v>
      </c>
      <c r="N30" s="71">
        <f t="shared" si="2"/>
        <v>88.605000000000004</v>
      </c>
      <c r="O30" s="71">
        <f t="shared" si="3"/>
        <v>88.605000000000004</v>
      </c>
      <c r="P30" s="102" t="s">
        <v>287</v>
      </c>
      <c r="Q30" s="73" t="s">
        <v>383</v>
      </c>
      <c r="R30" s="63"/>
      <c r="S30" s="105" t="s">
        <v>155</v>
      </c>
      <c r="T30" s="115" t="s">
        <v>179</v>
      </c>
      <c r="U30" s="15"/>
      <c r="V30" s="171"/>
      <c r="W30" s="29" t="s">
        <v>562</v>
      </c>
    </row>
    <row r="31" spans="2:25" ht="29.25" customHeight="1" x14ac:dyDescent="0.25">
      <c r="B31" s="154">
        <v>25</v>
      </c>
      <c r="C31" s="75" t="s">
        <v>94</v>
      </c>
      <c r="D31" s="88" t="s">
        <v>55</v>
      </c>
      <c r="E31" s="185"/>
      <c r="F31" s="191"/>
      <c r="G31" s="73" t="s">
        <v>47</v>
      </c>
      <c r="H31" s="89">
        <v>27664816</v>
      </c>
      <c r="I31" s="104">
        <v>5000</v>
      </c>
      <c r="J31" s="67">
        <f t="shared" si="0"/>
        <v>5250</v>
      </c>
      <c r="K31" s="68">
        <f t="shared" si="1"/>
        <v>5</v>
      </c>
      <c r="L31" s="69"/>
      <c r="M31" s="93">
        <v>4</v>
      </c>
      <c r="N31" s="71">
        <f t="shared" si="2"/>
        <v>5</v>
      </c>
      <c r="O31" s="71">
        <f t="shared" si="3"/>
        <v>5</v>
      </c>
      <c r="P31" s="102" t="s">
        <v>288</v>
      </c>
      <c r="Q31" s="73" t="s">
        <v>384</v>
      </c>
      <c r="R31" s="63"/>
      <c r="S31" s="105" t="s">
        <v>94</v>
      </c>
      <c r="T31" s="63"/>
      <c r="U31" s="15"/>
      <c r="V31" s="171"/>
      <c r="W31" s="169" t="s">
        <v>564</v>
      </c>
    </row>
    <row r="32" spans="2:25" x14ac:dyDescent="0.25">
      <c r="B32" s="154">
        <v>26</v>
      </c>
      <c r="C32" s="77" t="s">
        <v>51</v>
      </c>
      <c r="D32" s="77" t="s">
        <v>52</v>
      </c>
      <c r="E32" s="114" t="s">
        <v>83</v>
      </c>
      <c r="F32" s="191"/>
      <c r="G32" s="78" t="s">
        <v>7</v>
      </c>
      <c r="H32" s="118">
        <v>96775009</v>
      </c>
      <c r="I32" s="104">
        <v>240223</v>
      </c>
      <c r="J32" s="67">
        <f t="shared" si="0"/>
        <v>252234.15000000002</v>
      </c>
      <c r="K32" s="68">
        <f t="shared" si="1"/>
        <v>240.22300000000001</v>
      </c>
      <c r="L32" s="69"/>
      <c r="M32" s="80">
        <v>130</v>
      </c>
      <c r="N32" s="71">
        <f t="shared" si="2"/>
        <v>240.22300000000001</v>
      </c>
      <c r="O32" s="71">
        <f t="shared" si="3"/>
        <v>240.22300000000001</v>
      </c>
      <c r="P32" s="72" t="s">
        <v>289</v>
      </c>
      <c r="Q32" s="73" t="s">
        <v>385</v>
      </c>
      <c r="R32" s="63"/>
      <c r="S32" s="74" t="s">
        <v>51</v>
      </c>
      <c r="T32" s="63" t="s">
        <v>178</v>
      </c>
      <c r="U32" s="15"/>
      <c r="V32" s="171"/>
      <c r="W32" s="169" t="s">
        <v>562</v>
      </c>
    </row>
    <row r="33" spans="2:23" x14ac:dyDescent="0.25">
      <c r="B33" s="154">
        <v>27</v>
      </c>
      <c r="C33" s="81" t="s">
        <v>57</v>
      </c>
      <c r="D33" s="88" t="s">
        <v>90</v>
      </c>
      <c r="E33" s="114" t="s">
        <v>84</v>
      </c>
      <c r="F33" s="191"/>
      <c r="G33" s="73" t="s">
        <v>47</v>
      </c>
      <c r="H33" s="65">
        <v>92103441</v>
      </c>
      <c r="I33" s="104">
        <v>3517</v>
      </c>
      <c r="J33" s="67">
        <f t="shared" si="0"/>
        <v>3692.8500000000004</v>
      </c>
      <c r="K33" s="68">
        <f t="shared" si="1"/>
        <v>3.5169999999999999</v>
      </c>
      <c r="L33" s="69"/>
      <c r="M33" s="93">
        <v>11</v>
      </c>
      <c r="N33" s="71">
        <f t="shared" si="2"/>
        <v>3.5169999999999999</v>
      </c>
      <c r="O33" s="71">
        <f t="shared" si="3"/>
        <v>3.5169999999999999</v>
      </c>
      <c r="P33" s="102" t="s">
        <v>290</v>
      </c>
      <c r="Q33" s="73" t="s">
        <v>386</v>
      </c>
      <c r="R33" s="63"/>
      <c r="S33" s="74" t="s">
        <v>57</v>
      </c>
      <c r="T33" s="64"/>
      <c r="U33" s="15"/>
      <c r="V33" s="171"/>
      <c r="W33" s="169" t="s">
        <v>564</v>
      </c>
    </row>
    <row r="34" spans="2:23" x14ac:dyDescent="0.25">
      <c r="B34" s="154">
        <v>28</v>
      </c>
      <c r="C34" s="110" t="s">
        <v>58</v>
      </c>
      <c r="D34" s="63" t="s">
        <v>71</v>
      </c>
      <c r="E34" s="181" t="s">
        <v>85</v>
      </c>
      <c r="F34" s="191"/>
      <c r="G34" s="73" t="s">
        <v>7</v>
      </c>
      <c r="H34" s="89">
        <v>96811590</v>
      </c>
      <c r="I34" s="104">
        <v>259151</v>
      </c>
      <c r="J34" s="67">
        <f t="shared" si="0"/>
        <v>272108.55</v>
      </c>
      <c r="K34" s="68">
        <f t="shared" si="1"/>
        <v>259.15100000000001</v>
      </c>
      <c r="L34" s="69"/>
      <c r="M34" s="93">
        <v>160</v>
      </c>
      <c r="N34" s="71">
        <f t="shared" si="2"/>
        <v>259.15100000000001</v>
      </c>
      <c r="O34" s="71">
        <f t="shared" si="3"/>
        <v>259.15100000000001</v>
      </c>
      <c r="P34" s="111" t="s">
        <v>291</v>
      </c>
      <c r="Q34" s="73" t="s">
        <v>387</v>
      </c>
      <c r="R34" s="63"/>
      <c r="S34" s="74" t="s">
        <v>58</v>
      </c>
      <c r="T34" s="64"/>
      <c r="U34" s="15" t="s">
        <v>246</v>
      </c>
      <c r="V34" s="171"/>
      <c r="W34" s="169" t="s">
        <v>562</v>
      </c>
    </row>
    <row r="35" spans="2:23" x14ac:dyDescent="0.25">
      <c r="B35" s="154">
        <v>29</v>
      </c>
      <c r="C35" s="110" t="s">
        <v>59</v>
      </c>
      <c r="D35" s="63" t="s">
        <v>71</v>
      </c>
      <c r="E35" s="181"/>
      <c r="F35" s="191"/>
      <c r="G35" s="73" t="s">
        <v>7</v>
      </c>
      <c r="H35" s="89">
        <v>96722229</v>
      </c>
      <c r="I35" s="104">
        <v>272045</v>
      </c>
      <c r="J35" s="67">
        <f t="shared" si="0"/>
        <v>285647.25</v>
      </c>
      <c r="K35" s="68">
        <f t="shared" si="1"/>
        <v>272.04500000000002</v>
      </c>
      <c r="L35" s="69"/>
      <c r="M35" s="93">
        <v>150</v>
      </c>
      <c r="N35" s="71">
        <f t="shared" si="2"/>
        <v>272.04500000000002</v>
      </c>
      <c r="O35" s="71">
        <f t="shared" si="3"/>
        <v>272.04500000000002</v>
      </c>
      <c r="P35" s="111" t="s">
        <v>292</v>
      </c>
      <c r="Q35" s="73" t="s">
        <v>388</v>
      </c>
      <c r="R35" s="63"/>
      <c r="S35" s="74" t="s">
        <v>156</v>
      </c>
      <c r="T35" s="64"/>
      <c r="U35" s="15" t="s">
        <v>246</v>
      </c>
      <c r="V35" s="171"/>
      <c r="W35" s="169" t="s">
        <v>562</v>
      </c>
    </row>
    <row r="36" spans="2:23" x14ac:dyDescent="0.25">
      <c r="B36" s="154">
        <v>30</v>
      </c>
      <c r="C36" s="110" t="s">
        <v>150</v>
      </c>
      <c r="D36" s="63" t="s">
        <v>71</v>
      </c>
      <c r="E36" s="182"/>
      <c r="F36" s="191"/>
      <c r="G36" s="73" t="s">
        <v>56</v>
      </c>
      <c r="H36" s="89">
        <v>96861393</v>
      </c>
      <c r="I36" s="104">
        <v>71429</v>
      </c>
      <c r="J36" s="67">
        <f t="shared" si="0"/>
        <v>75000.45</v>
      </c>
      <c r="K36" s="68">
        <f t="shared" si="1"/>
        <v>71.429000000000002</v>
      </c>
      <c r="L36" s="69"/>
      <c r="M36" s="93">
        <v>80</v>
      </c>
      <c r="N36" s="71">
        <f t="shared" si="2"/>
        <v>71.429000000000002</v>
      </c>
      <c r="O36" s="71">
        <f t="shared" si="3"/>
        <v>71.429000000000002</v>
      </c>
      <c r="P36" s="111" t="s">
        <v>293</v>
      </c>
      <c r="Q36" s="73" t="s">
        <v>389</v>
      </c>
      <c r="R36" s="63"/>
      <c r="S36" s="74" t="s">
        <v>150</v>
      </c>
      <c r="T36" s="64"/>
      <c r="U36" s="15" t="s">
        <v>246</v>
      </c>
      <c r="V36" s="172"/>
      <c r="W36" s="169" t="s">
        <v>562</v>
      </c>
    </row>
    <row r="37" spans="2:23" ht="15" customHeight="1" x14ac:dyDescent="0.25">
      <c r="B37" s="154">
        <v>31</v>
      </c>
      <c r="C37" s="110" t="s">
        <v>77</v>
      </c>
      <c r="D37" s="110" t="s">
        <v>74</v>
      </c>
      <c r="E37" s="106" t="s">
        <v>86</v>
      </c>
      <c r="F37" s="190" t="s">
        <v>76</v>
      </c>
      <c r="G37" s="101" t="s">
        <v>47</v>
      </c>
      <c r="H37" s="89">
        <v>58003095</v>
      </c>
      <c r="I37" s="104">
        <v>29698</v>
      </c>
      <c r="J37" s="67">
        <f t="shared" si="0"/>
        <v>31182.9</v>
      </c>
      <c r="K37" s="68">
        <f t="shared" si="1"/>
        <v>29.698</v>
      </c>
      <c r="L37" s="69"/>
      <c r="M37" s="93">
        <v>39</v>
      </c>
      <c r="N37" s="71">
        <f t="shared" si="2"/>
        <v>29.698</v>
      </c>
      <c r="O37" s="71">
        <f t="shared" si="3"/>
        <v>29.698</v>
      </c>
      <c r="P37" s="72" t="s">
        <v>348</v>
      </c>
      <c r="Q37" s="73" t="s">
        <v>390</v>
      </c>
      <c r="R37" s="63"/>
      <c r="S37" s="74" t="s">
        <v>77</v>
      </c>
      <c r="T37" s="64"/>
      <c r="U37" s="15" t="s">
        <v>246</v>
      </c>
      <c r="V37" s="187" t="s">
        <v>413</v>
      </c>
      <c r="W37" s="29" t="s">
        <v>564</v>
      </c>
    </row>
    <row r="38" spans="2:23" ht="15" customHeight="1" x14ac:dyDescent="0.25">
      <c r="B38" s="154">
        <v>32</v>
      </c>
      <c r="C38" s="97" t="s">
        <v>78</v>
      </c>
      <c r="D38" s="97" t="s">
        <v>89</v>
      </c>
      <c r="E38" s="106" t="s">
        <v>87</v>
      </c>
      <c r="F38" s="190"/>
      <c r="G38" s="101" t="s">
        <v>47</v>
      </c>
      <c r="H38" s="89">
        <v>30003665</v>
      </c>
      <c r="I38" s="104">
        <v>16068</v>
      </c>
      <c r="J38" s="67">
        <f t="shared" si="0"/>
        <v>16871.400000000001</v>
      </c>
      <c r="K38" s="68">
        <f t="shared" si="1"/>
        <v>16.068000000000001</v>
      </c>
      <c r="L38" s="69"/>
      <c r="M38" s="93">
        <v>40</v>
      </c>
      <c r="N38" s="71">
        <f t="shared" si="2"/>
        <v>16.068000000000001</v>
      </c>
      <c r="O38" s="71">
        <f t="shared" si="3"/>
        <v>16.068000000000001</v>
      </c>
      <c r="P38" s="72" t="s">
        <v>350</v>
      </c>
      <c r="Q38" s="73" t="s">
        <v>391</v>
      </c>
      <c r="R38" s="63"/>
      <c r="S38" s="74" t="s">
        <v>78</v>
      </c>
      <c r="T38" s="64"/>
      <c r="U38" s="15"/>
      <c r="V38" s="188"/>
      <c r="W38" s="29" t="s">
        <v>564</v>
      </c>
    </row>
    <row r="39" spans="2:23" x14ac:dyDescent="0.25">
      <c r="B39" s="154">
        <v>33</v>
      </c>
      <c r="C39" s="102" t="s">
        <v>79</v>
      </c>
      <c r="D39" s="102" t="s">
        <v>75</v>
      </c>
      <c r="E39" s="106" t="s">
        <v>259</v>
      </c>
      <c r="F39" s="114" t="s">
        <v>151</v>
      </c>
      <c r="G39" s="101" t="s">
        <v>47</v>
      </c>
      <c r="H39" s="89" t="s">
        <v>356</v>
      </c>
      <c r="I39" s="104">
        <v>11</v>
      </c>
      <c r="J39" s="67">
        <f t="shared" si="0"/>
        <v>11.55</v>
      </c>
      <c r="K39" s="68">
        <f t="shared" si="1"/>
        <v>1.0999999999999999E-2</v>
      </c>
      <c r="L39" s="69"/>
      <c r="M39" s="93">
        <v>22</v>
      </c>
      <c r="N39" s="71">
        <f t="shared" si="2"/>
        <v>1.0999999999999999E-2</v>
      </c>
      <c r="O39" s="71">
        <f t="shared" si="3"/>
        <v>1.0999999999999999E-2</v>
      </c>
      <c r="P39" s="102" t="s">
        <v>355</v>
      </c>
      <c r="Q39" s="73" t="s">
        <v>392</v>
      </c>
      <c r="R39" s="63"/>
      <c r="S39" s="74" t="s">
        <v>79</v>
      </c>
      <c r="T39" s="64"/>
      <c r="U39" s="15" t="s">
        <v>246</v>
      </c>
      <c r="V39" s="73" t="s">
        <v>425</v>
      </c>
      <c r="W39" s="29" t="s">
        <v>564</v>
      </c>
    </row>
    <row r="40" spans="2:23" ht="15" customHeight="1" x14ac:dyDescent="0.25">
      <c r="B40" s="154">
        <v>34</v>
      </c>
      <c r="C40" s="63" t="s">
        <v>249</v>
      </c>
      <c r="D40" s="63" t="s">
        <v>247</v>
      </c>
      <c r="E40" s="180" t="s">
        <v>88</v>
      </c>
      <c r="F40" s="190" t="s">
        <v>76</v>
      </c>
      <c r="G40" s="64" t="s">
        <v>47</v>
      </c>
      <c r="H40" s="65">
        <v>30056092</v>
      </c>
      <c r="I40" s="104">
        <v>1509</v>
      </c>
      <c r="J40" s="67">
        <f t="shared" si="0"/>
        <v>1584.45</v>
      </c>
      <c r="K40" s="68">
        <f t="shared" si="1"/>
        <v>1.5089999999999999</v>
      </c>
      <c r="L40" s="69"/>
      <c r="M40" s="41">
        <v>17</v>
      </c>
      <c r="N40" s="71">
        <f t="shared" si="2"/>
        <v>1.5089999999999999</v>
      </c>
      <c r="O40" s="71">
        <f t="shared" si="3"/>
        <v>1.5089999999999999</v>
      </c>
      <c r="P40" s="102" t="s">
        <v>294</v>
      </c>
      <c r="Q40" s="73" t="s">
        <v>393</v>
      </c>
      <c r="R40" s="63"/>
      <c r="S40" s="15"/>
      <c r="T40" s="15"/>
      <c r="U40" s="15"/>
      <c r="V40" s="187" t="s">
        <v>413</v>
      </c>
      <c r="W40" s="29" t="s">
        <v>564</v>
      </c>
    </row>
    <row r="41" spans="2:23" x14ac:dyDescent="0.25">
      <c r="B41" s="154">
        <v>35</v>
      </c>
      <c r="C41" s="63" t="s">
        <v>250</v>
      </c>
      <c r="D41" s="63" t="s">
        <v>247</v>
      </c>
      <c r="E41" s="182"/>
      <c r="F41" s="190"/>
      <c r="G41" s="64" t="s">
        <v>47</v>
      </c>
      <c r="H41" s="87">
        <v>30056090</v>
      </c>
      <c r="I41" s="104">
        <v>20000</v>
      </c>
      <c r="J41" s="67">
        <f t="shared" si="0"/>
        <v>21000</v>
      </c>
      <c r="K41" s="68">
        <f t="shared" si="1"/>
        <v>20</v>
      </c>
      <c r="L41" s="69"/>
      <c r="M41" s="41">
        <v>39</v>
      </c>
      <c r="N41" s="71">
        <f t="shared" si="2"/>
        <v>20</v>
      </c>
      <c r="O41" s="71">
        <f t="shared" si="3"/>
        <v>20</v>
      </c>
      <c r="P41" s="102" t="s">
        <v>295</v>
      </c>
      <c r="Q41" s="73" t="s">
        <v>394</v>
      </c>
      <c r="R41" s="63"/>
      <c r="S41" s="15"/>
      <c r="T41" s="15"/>
      <c r="U41" s="15"/>
      <c r="V41" s="189"/>
      <c r="W41" s="29" t="s">
        <v>564</v>
      </c>
    </row>
    <row r="42" spans="2:23" ht="30" x14ac:dyDescent="0.25">
      <c r="B42" s="154">
        <v>36</v>
      </c>
      <c r="C42" s="81" t="s">
        <v>251</v>
      </c>
      <c r="D42" s="88" t="s">
        <v>252</v>
      </c>
      <c r="E42" s="106" t="s">
        <v>153</v>
      </c>
      <c r="F42" s="190"/>
      <c r="G42" s="64" t="s">
        <v>47</v>
      </c>
      <c r="H42" s="65">
        <v>56017598</v>
      </c>
      <c r="I42" s="104">
        <v>9993</v>
      </c>
      <c r="J42" s="67">
        <f t="shared" si="0"/>
        <v>10492.65</v>
      </c>
      <c r="K42" s="68">
        <f t="shared" si="1"/>
        <v>9.9930000000000003</v>
      </c>
      <c r="L42" s="69"/>
      <c r="M42" s="41">
        <v>15</v>
      </c>
      <c r="N42" s="71">
        <f t="shared" si="2"/>
        <v>9.9930000000000003</v>
      </c>
      <c r="O42" s="71">
        <f t="shared" si="3"/>
        <v>9.9930000000000003</v>
      </c>
      <c r="P42" s="72" t="s">
        <v>296</v>
      </c>
      <c r="Q42" s="73" t="s">
        <v>395</v>
      </c>
      <c r="R42" s="63"/>
      <c r="S42" s="15"/>
      <c r="T42" s="15"/>
      <c r="U42" s="15"/>
      <c r="V42" s="188"/>
      <c r="W42" s="29" t="s">
        <v>562</v>
      </c>
    </row>
    <row r="43" spans="2:23" ht="29.25" customHeight="1" x14ac:dyDescent="0.25">
      <c r="B43" s="154">
        <v>37</v>
      </c>
      <c r="C43" s="81" t="s">
        <v>253</v>
      </c>
      <c r="D43" s="88" t="s">
        <v>254</v>
      </c>
      <c r="E43" s="106" t="s">
        <v>260</v>
      </c>
      <c r="F43" s="114" t="s">
        <v>73</v>
      </c>
      <c r="G43" s="64" t="s">
        <v>47</v>
      </c>
      <c r="H43" s="65">
        <v>76347709</v>
      </c>
      <c r="I43" s="104">
        <v>10885</v>
      </c>
      <c r="J43" s="67">
        <f t="shared" si="0"/>
        <v>11429.25</v>
      </c>
      <c r="K43" s="68">
        <f t="shared" si="1"/>
        <v>10.885</v>
      </c>
      <c r="L43" s="69"/>
      <c r="M43" s="41">
        <v>33</v>
      </c>
      <c r="N43" s="71">
        <f t="shared" si="2"/>
        <v>10.885</v>
      </c>
      <c r="O43" s="71">
        <f t="shared" si="3"/>
        <v>10.885</v>
      </c>
      <c r="P43" s="72" t="s">
        <v>297</v>
      </c>
      <c r="Q43" s="73" t="s">
        <v>396</v>
      </c>
      <c r="R43" s="63"/>
      <c r="S43" s="15"/>
      <c r="T43" s="15"/>
      <c r="U43" s="15"/>
      <c r="V43" s="73" t="s">
        <v>426</v>
      </c>
      <c r="W43" s="29" t="s">
        <v>564</v>
      </c>
    </row>
    <row r="44" spans="2:23" x14ac:dyDescent="0.25">
      <c r="F44" s="25"/>
      <c r="H44" s="155" t="s">
        <v>60</v>
      </c>
      <c r="I44" s="156">
        <f>SUM(I7:I43)</f>
        <v>3290712</v>
      </c>
      <c r="J44" s="157">
        <f>SUM(J7:J43)</f>
        <v>3455247.5999999992</v>
      </c>
      <c r="K44" s="158">
        <f>SUM(K7:K43)</f>
        <v>3290.7119999999995</v>
      </c>
      <c r="L44" s="159">
        <f>SUM(L7:L43)</f>
        <v>0</v>
      </c>
      <c r="M44" s="155"/>
      <c r="N44" s="160">
        <f>SUM(N7:N43)</f>
        <v>3290.7119999999995</v>
      </c>
      <c r="O44" s="160">
        <f>SUM(O7:O43)</f>
        <v>3290.7119999999995</v>
      </c>
    </row>
    <row r="45" spans="2:23" x14ac:dyDescent="0.25">
      <c r="F45" s="25"/>
      <c r="H45" s="10"/>
      <c r="I45" s="37"/>
      <c r="J45" s="37"/>
      <c r="K45" s="40"/>
      <c r="L45" s="40"/>
      <c r="M45" s="10"/>
      <c r="N45" s="55"/>
      <c r="O45" s="55"/>
    </row>
    <row r="46" spans="2:23" hidden="1" x14ac:dyDescent="0.25">
      <c r="B46" s="23" t="s">
        <v>83</v>
      </c>
      <c r="C46" s="3" t="s">
        <v>261</v>
      </c>
    </row>
    <row r="47" spans="2:23" hidden="1" x14ac:dyDescent="0.25">
      <c r="B47" s="23" t="s">
        <v>84</v>
      </c>
      <c r="C47" s="3" t="s">
        <v>262</v>
      </c>
      <c r="H47" s="1"/>
      <c r="I47" s="8"/>
      <c r="J47" s="8"/>
      <c r="K47" s="8"/>
      <c r="L47" s="8"/>
      <c r="P47" s="8"/>
    </row>
    <row r="48" spans="2:23" hidden="1" x14ac:dyDescent="0.25">
      <c r="B48" s="23" t="s">
        <v>85</v>
      </c>
      <c r="C48" s="3" t="s">
        <v>263</v>
      </c>
      <c r="P48" s="8"/>
    </row>
    <row r="49" spans="2:19" hidden="1" x14ac:dyDescent="0.25">
      <c r="B49" s="23" t="s">
        <v>86</v>
      </c>
      <c r="C49" s="3" t="s">
        <v>264</v>
      </c>
      <c r="S49" s="22" t="s">
        <v>154</v>
      </c>
    </row>
    <row r="50" spans="2:19" hidden="1" x14ac:dyDescent="0.25">
      <c r="B50" s="23" t="s">
        <v>87</v>
      </c>
      <c r="C50" s="3" t="s">
        <v>265</v>
      </c>
    </row>
    <row r="51" spans="2:19" hidden="1" x14ac:dyDescent="0.25">
      <c r="B51" s="23" t="s">
        <v>259</v>
      </c>
      <c r="C51" s="3" t="s">
        <v>266</v>
      </c>
    </row>
    <row r="52" spans="2:19" hidden="1" x14ac:dyDescent="0.25">
      <c r="B52" s="23" t="s">
        <v>88</v>
      </c>
      <c r="C52" s="3" t="s">
        <v>267</v>
      </c>
    </row>
    <row r="53" spans="2:19" hidden="1" x14ac:dyDescent="0.25">
      <c r="B53" s="23" t="s">
        <v>153</v>
      </c>
      <c r="C53" s="3" t="s">
        <v>268</v>
      </c>
    </row>
    <row r="54" spans="2:19" hidden="1" x14ac:dyDescent="0.25">
      <c r="B54" s="23" t="s">
        <v>260</v>
      </c>
      <c r="C54" s="3" t="s">
        <v>269</v>
      </c>
    </row>
    <row r="55" spans="2:19" x14ac:dyDescent="0.25">
      <c r="C55" s="11"/>
    </row>
    <row r="56" spans="2:19" x14ac:dyDescent="0.25">
      <c r="E56" s="186" t="s">
        <v>435</v>
      </c>
      <c r="F56" s="186"/>
      <c r="G56" s="60">
        <f>N44</f>
        <v>3290.7119999999995</v>
      </c>
      <c r="H56" s="26" t="s">
        <v>190</v>
      </c>
    </row>
    <row r="57" spans="2:19" x14ac:dyDescent="0.25">
      <c r="E57" s="26" t="s">
        <v>434</v>
      </c>
      <c r="F57" s="27"/>
      <c r="G57" s="61">
        <f>O44</f>
        <v>3290.7119999999995</v>
      </c>
      <c r="H57" s="38" t="s">
        <v>190</v>
      </c>
    </row>
    <row r="58" spans="2:19" x14ac:dyDescent="0.25">
      <c r="E58" s="26"/>
      <c r="F58" s="27"/>
      <c r="G58" s="61"/>
      <c r="H58" s="38"/>
    </row>
    <row r="59" spans="2:19" x14ac:dyDescent="0.25">
      <c r="E59" s="26" t="s">
        <v>429</v>
      </c>
      <c r="F59" s="26"/>
      <c r="G59" s="62">
        <f>G57+G56+G58</f>
        <v>6581.4239999999991</v>
      </c>
      <c r="H59" s="26" t="s">
        <v>190</v>
      </c>
    </row>
    <row r="61" spans="2:19" x14ac:dyDescent="0.25">
      <c r="K61" s="195"/>
    </row>
    <row r="62" spans="2:19" x14ac:dyDescent="0.25">
      <c r="K62" s="194"/>
    </row>
  </sheetData>
  <mergeCells count="13">
    <mergeCell ref="B1:M1"/>
    <mergeCell ref="B2:M2"/>
    <mergeCell ref="B4:M5"/>
    <mergeCell ref="E7:E31"/>
    <mergeCell ref="E34:E36"/>
    <mergeCell ref="E56:F56"/>
    <mergeCell ref="V7:V36"/>
    <mergeCell ref="V37:V38"/>
    <mergeCell ref="V40:V42"/>
    <mergeCell ref="F40:F42"/>
    <mergeCell ref="F37:F38"/>
    <mergeCell ref="F7:F36"/>
    <mergeCell ref="E40:E41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T66"/>
  <sheetViews>
    <sheetView tabSelected="1" topLeftCell="A33" zoomScale="85" zoomScaleNormal="85" workbookViewId="0">
      <selection activeCell="K70" sqref="K70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hidden="1" customWidth="1"/>
    <col min="6" max="6" width="14.5703125" customWidth="1"/>
    <col min="7" max="7" width="8" customWidth="1"/>
    <col min="8" max="8" width="14.140625" customWidth="1"/>
    <col min="9" max="9" width="12.7109375" customWidth="1"/>
    <col min="10" max="10" width="12.7109375" hidden="1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  <col min="20" max="20" width="20.85546875" customWidth="1"/>
  </cols>
  <sheetData>
    <row r="1" spans="2:20" x14ac:dyDescent="0.25">
      <c r="B1" s="173" t="s">
        <v>274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49"/>
      <c r="O1" s="49"/>
    </row>
    <row r="2" spans="2:20" x14ac:dyDescent="0.25">
      <c r="B2" s="173" t="s">
        <v>277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49"/>
      <c r="O2" s="49"/>
    </row>
    <row r="4" spans="2:20" ht="17.25" x14ac:dyDescent="0.25">
      <c r="B4" s="174" t="s">
        <v>432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50"/>
      <c r="O4" s="50"/>
      <c r="P4" s="12"/>
    </row>
    <row r="5" spans="2:20" ht="20.25" customHeight="1" x14ac:dyDescent="0.25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50"/>
      <c r="O5" s="50"/>
    </row>
    <row r="6" spans="2:20" ht="58.5" customHeight="1" x14ac:dyDescent="0.25">
      <c r="B6" s="42" t="s">
        <v>0</v>
      </c>
      <c r="C6" s="42" t="s">
        <v>598</v>
      </c>
      <c r="D6" s="42" t="s">
        <v>1</v>
      </c>
      <c r="E6" s="24" t="s">
        <v>81</v>
      </c>
      <c r="F6" s="59" t="s">
        <v>72</v>
      </c>
      <c r="G6" s="42" t="s">
        <v>2</v>
      </c>
      <c r="H6" s="42" t="s">
        <v>3</v>
      </c>
      <c r="I6" s="46" t="s">
        <v>437</v>
      </c>
      <c r="J6" s="46" t="s">
        <v>437</v>
      </c>
      <c r="K6" s="43" t="s">
        <v>124</v>
      </c>
      <c r="L6" s="43" t="s">
        <v>361</v>
      </c>
      <c r="M6" s="44" t="s">
        <v>61</v>
      </c>
      <c r="N6" s="56" t="s">
        <v>559</v>
      </c>
      <c r="O6" s="56" t="s">
        <v>560</v>
      </c>
      <c r="P6" s="13" t="s">
        <v>80</v>
      </c>
      <c r="Q6" s="47" t="s">
        <v>362</v>
      </c>
      <c r="R6" s="48" t="s">
        <v>406</v>
      </c>
      <c r="S6" s="29" t="s">
        <v>414</v>
      </c>
      <c r="T6" s="73" t="s">
        <v>561</v>
      </c>
    </row>
    <row r="7" spans="2:20" ht="24.75" customHeight="1" x14ac:dyDescent="0.25">
      <c r="B7" s="146" t="s">
        <v>4</v>
      </c>
      <c r="C7" s="96" t="s">
        <v>96</v>
      </c>
      <c r="D7" s="97" t="s">
        <v>97</v>
      </c>
      <c r="E7" s="176" t="s">
        <v>82</v>
      </c>
      <c r="F7" s="177" t="s">
        <v>270</v>
      </c>
      <c r="G7" s="98" t="s">
        <v>98</v>
      </c>
      <c r="H7" s="89">
        <v>37820130</v>
      </c>
      <c r="I7" s="91">
        <v>310972</v>
      </c>
      <c r="J7" s="91">
        <f>I7*1.05</f>
        <v>326520.60000000003</v>
      </c>
      <c r="K7" s="92">
        <f>I7/1000</f>
        <v>310.97199999999998</v>
      </c>
      <c r="L7" s="45"/>
      <c r="M7" s="99">
        <v>270</v>
      </c>
      <c r="N7" s="94">
        <f>K7</f>
        <v>310.97199999999998</v>
      </c>
      <c r="O7" s="94">
        <f>K7</f>
        <v>310.97199999999998</v>
      </c>
      <c r="P7" s="95" t="s">
        <v>329</v>
      </c>
      <c r="Q7" s="73" t="s">
        <v>397</v>
      </c>
      <c r="R7" s="63"/>
      <c r="S7" s="170" t="s">
        <v>415</v>
      </c>
      <c r="T7" s="29" t="s">
        <v>564</v>
      </c>
    </row>
    <row r="8" spans="2:20" ht="21" customHeight="1" x14ac:dyDescent="0.25">
      <c r="B8" s="146" t="s">
        <v>8</v>
      </c>
      <c r="C8" s="88" t="s">
        <v>99</v>
      </c>
      <c r="D8" s="88" t="s">
        <v>100</v>
      </c>
      <c r="E8" s="176"/>
      <c r="F8" s="178"/>
      <c r="G8" s="73" t="s">
        <v>98</v>
      </c>
      <c r="H8" s="89">
        <v>24863444</v>
      </c>
      <c r="I8" s="90">
        <v>573</v>
      </c>
      <c r="J8" s="91">
        <f t="shared" ref="J8:J57" si="0">I8*1.05</f>
        <v>601.65</v>
      </c>
      <c r="K8" s="92">
        <f t="shared" ref="K8:K57" si="1">I8/1000</f>
        <v>0.57299999999999995</v>
      </c>
      <c r="L8" s="45"/>
      <c r="M8" s="93">
        <v>4</v>
      </c>
      <c r="N8" s="94">
        <f t="shared" ref="N8:N57" si="2">K8</f>
        <v>0.57299999999999995</v>
      </c>
      <c r="O8" s="94">
        <f t="shared" ref="O8:O57" si="3">K8</f>
        <v>0.57299999999999995</v>
      </c>
      <c r="P8" s="95" t="s">
        <v>330</v>
      </c>
      <c r="Q8" s="73" t="s">
        <v>398</v>
      </c>
      <c r="R8" s="63"/>
      <c r="S8" s="171"/>
      <c r="T8" s="29" t="s">
        <v>564</v>
      </c>
    </row>
    <row r="9" spans="2:20" ht="19.5" customHeight="1" x14ac:dyDescent="0.25">
      <c r="B9" s="146" t="s">
        <v>11</v>
      </c>
      <c r="C9" s="81" t="s">
        <v>101</v>
      </c>
      <c r="D9" s="88" t="s">
        <v>50</v>
      </c>
      <c r="E9" s="176"/>
      <c r="F9" s="178"/>
      <c r="G9" s="73" t="s">
        <v>98</v>
      </c>
      <c r="H9" s="89">
        <v>51162942</v>
      </c>
      <c r="I9" s="90">
        <v>120623</v>
      </c>
      <c r="J9" s="91">
        <f t="shared" si="0"/>
        <v>126654.15000000001</v>
      </c>
      <c r="K9" s="92">
        <f t="shared" si="1"/>
        <v>120.623</v>
      </c>
      <c r="L9" s="45"/>
      <c r="M9" s="93">
        <v>70</v>
      </c>
      <c r="N9" s="94">
        <f t="shared" si="2"/>
        <v>120.623</v>
      </c>
      <c r="O9" s="94">
        <f t="shared" si="3"/>
        <v>120.623</v>
      </c>
      <c r="P9" s="95" t="s">
        <v>338</v>
      </c>
      <c r="Q9" s="73" t="s">
        <v>409</v>
      </c>
      <c r="R9" s="63"/>
      <c r="S9" s="171"/>
      <c r="T9" s="29" t="s">
        <v>564</v>
      </c>
    </row>
    <row r="10" spans="2:20" ht="15" customHeight="1" x14ac:dyDescent="0.25">
      <c r="B10" s="146" t="s">
        <v>14</v>
      </c>
      <c r="C10" s="88" t="s">
        <v>99</v>
      </c>
      <c r="D10" s="88" t="s">
        <v>102</v>
      </c>
      <c r="E10" s="176"/>
      <c r="F10" s="178"/>
      <c r="G10" s="73" t="s">
        <v>98</v>
      </c>
      <c r="H10" s="89">
        <v>83046906</v>
      </c>
      <c r="I10" s="90">
        <v>221</v>
      </c>
      <c r="J10" s="91">
        <f t="shared" si="0"/>
        <v>232.05</v>
      </c>
      <c r="K10" s="92">
        <f t="shared" si="1"/>
        <v>0.221</v>
      </c>
      <c r="L10" s="45"/>
      <c r="M10" s="93">
        <v>3</v>
      </c>
      <c r="N10" s="94">
        <f t="shared" si="2"/>
        <v>0.221</v>
      </c>
      <c r="O10" s="94">
        <f t="shared" si="3"/>
        <v>0.221</v>
      </c>
      <c r="P10" s="95" t="s">
        <v>332</v>
      </c>
      <c r="Q10" s="73" t="s">
        <v>398</v>
      </c>
      <c r="R10" s="63"/>
      <c r="S10" s="171"/>
      <c r="T10" s="29" t="s">
        <v>564</v>
      </c>
    </row>
    <row r="11" spans="2:20" ht="15" customHeight="1" x14ac:dyDescent="0.25">
      <c r="B11" s="146" t="s">
        <v>17</v>
      </c>
      <c r="C11" s="88" t="s">
        <v>99</v>
      </c>
      <c r="D11" s="88" t="s">
        <v>103</v>
      </c>
      <c r="E11" s="176"/>
      <c r="F11" s="178"/>
      <c r="G11" s="73" t="s">
        <v>98</v>
      </c>
      <c r="H11" s="89">
        <v>99000850</v>
      </c>
      <c r="I11" s="90">
        <v>174</v>
      </c>
      <c r="J11" s="91">
        <f t="shared" si="0"/>
        <v>182.70000000000002</v>
      </c>
      <c r="K11" s="92">
        <f t="shared" si="1"/>
        <v>0.17399999999999999</v>
      </c>
      <c r="L11" s="45"/>
      <c r="M11" s="93">
        <v>4</v>
      </c>
      <c r="N11" s="94">
        <f t="shared" si="2"/>
        <v>0.17399999999999999</v>
      </c>
      <c r="O11" s="94">
        <f t="shared" si="3"/>
        <v>0.17399999999999999</v>
      </c>
      <c r="P11" s="95" t="s">
        <v>346</v>
      </c>
      <c r="Q11" s="73" t="s">
        <v>398</v>
      </c>
      <c r="R11" s="63"/>
      <c r="S11" s="171"/>
      <c r="T11" s="29" t="s">
        <v>564</v>
      </c>
    </row>
    <row r="12" spans="2:20" ht="15" customHeight="1" x14ac:dyDescent="0.25">
      <c r="B12" s="146" t="s">
        <v>20</v>
      </c>
      <c r="C12" s="88" t="s">
        <v>99</v>
      </c>
      <c r="D12" s="88" t="s">
        <v>104</v>
      </c>
      <c r="E12" s="176"/>
      <c r="F12" s="178"/>
      <c r="G12" s="73" t="s">
        <v>98</v>
      </c>
      <c r="H12" s="89">
        <v>83046867</v>
      </c>
      <c r="I12" s="90">
        <v>842</v>
      </c>
      <c r="J12" s="91">
        <f t="shared" si="0"/>
        <v>884.1</v>
      </c>
      <c r="K12" s="92">
        <f t="shared" si="1"/>
        <v>0.84199999999999997</v>
      </c>
      <c r="L12" s="45"/>
      <c r="M12" s="93">
        <v>3</v>
      </c>
      <c r="N12" s="94">
        <f t="shared" si="2"/>
        <v>0.84199999999999997</v>
      </c>
      <c r="O12" s="94">
        <f t="shared" si="3"/>
        <v>0.84199999999999997</v>
      </c>
      <c r="P12" s="95" t="s">
        <v>333</v>
      </c>
      <c r="Q12" s="73" t="s">
        <v>398</v>
      </c>
      <c r="R12" s="63"/>
      <c r="S12" s="171"/>
      <c r="T12" s="29" t="s">
        <v>564</v>
      </c>
    </row>
    <row r="13" spans="2:20" ht="15" customHeight="1" x14ac:dyDescent="0.25">
      <c r="B13" s="146" t="s">
        <v>22</v>
      </c>
      <c r="C13" s="88" t="s">
        <v>99</v>
      </c>
      <c r="D13" s="88" t="s">
        <v>105</v>
      </c>
      <c r="E13" s="176"/>
      <c r="F13" s="178"/>
      <c r="G13" s="73" t="s">
        <v>98</v>
      </c>
      <c r="H13" s="89">
        <v>23058322</v>
      </c>
      <c r="I13" s="90">
        <v>11</v>
      </c>
      <c r="J13" s="91">
        <f t="shared" si="0"/>
        <v>11.55</v>
      </c>
      <c r="K13" s="92">
        <f t="shared" si="1"/>
        <v>1.0999999999999999E-2</v>
      </c>
      <c r="L13" s="45"/>
      <c r="M13" s="93">
        <v>3</v>
      </c>
      <c r="N13" s="94">
        <f t="shared" si="2"/>
        <v>1.0999999999999999E-2</v>
      </c>
      <c r="O13" s="94">
        <f t="shared" si="3"/>
        <v>1.0999999999999999E-2</v>
      </c>
      <c r="P13" s="95" t="s">
        <v>331</v>
      </c>
      <c r="Q13" s="73" t="s">
        <v>398</v>
      </c>
      <c r="R13" s="63"/>
      <c r="S13" s="171"/>
      <c r="T13" s="29" t="s">
        <v>564</v>
      </c>
    </row>
    <row r="14" spans="2:20" ht="15" customHeight="1" x14ac:dyDescent="0.25">
      <c r="B14" s="146" t="s">
        <v>25</v>
      </c>
      <c r="C14" s="88" t="s">
        <v>99</v>
      </c>
      <c r="D14" s="88" t="s">
        <v>106</v>
      </c>
      <c r="E14" s="176"/>
      <c r="F14" s="178"/>
      <c r="G14" s="73" t="s">
        <v>98</v>
      </c>
      <c r="H14" s="89">
        <v>25953595</v>
      </c>
      <c r="I14" s="90">
        <v>578</v>
      </c>
      <c r="J14" s="91">
        <f t="shared" si="0"/>
        <v>606.9</v>
      </c>
      <c r="K14" s="92">
        <f t="shared" si="1"/>
        <v>0.57799999999999996</v>
      </c>
      <c r="L14" s="45"/>
      <c r="M14" s="93">
        <v>3</v>
      </c>
      <c r="N14" s="94">
        <f t="shared" si="2"/>
        <v>0.57799999999999996</v>
      </c>
      <c r="O14" s="94">
        <f t="shared" si="3"/>
        <v>0.57799999999999996</v>
      </c>
      <c r="P14" s="95" t="s">
        <v>304</v>
      </c>
      <c r="Q14" s="73" t="s">
        <v>398</v>
      </c>
      <c r="R14" s="63"/>
      <c r="S14" s="171"/>
      <c r="T14" s="29" t="s">
        <v>564</v>
      </c>
    </row>
    <row r="15" spans="2:20" ht="20.25" customHeight="1" x14ac:dyDescent="0.25">
      <c r="B15" s="146" t="s">
        <v>27</v>
      </c>
      <c r="C15" s="81" t="s">
        <v>107</v>
      </c>
      <c r="D15" s="88" t="s">
        <v>26</v>
      </c>
      <c r="E15" s="176"/>
      <c r="F15" s="178"/>
      <c r="G15" s="73" t="s">
        <v>98</v>
      </c>
      <c r="H15" s="89">
        <v>51165379</v>
      </c>
      <c r="I15" s="90">
        <v>212247</v>
      </c>
      <c r="J15" s="91">
        <f t="shared" si="0"/>
        <v>222859.35</v>
      </c>
      <c r="K15" s="92">
        <f t="shared" si="1"/>
        <v>212.24700000000001</v>
      </c>
      <c r="L15" s="45"/>
      <c r="M15" s="93">
        <v>90</v>
      </c>
      <c r="N15" s="94">
        <f t="shared" si="2"/>
        <v>212.24700000000001</v>
      </c>
      <c r="O15" s="94">
        <f t="shared" si="3"/>
        <v>212.24700000000001</v>
      </c>
      <c r="P15" s="85" t="s">
        <v>335</v>
      </c>
      <c r="Q15" s="73" t="s">
        <v>410</v>
      </c>
      <c r="R15" s="63"/>
      <c r="S15" s="171"/>
      <c r="T15" s="29" t="s">
        <v>564</v>
      </c>
    </row>
    <row r="16" spans="2:20" ht="20.25" customHeight="1" x14ac:dyDescent="0.25">
      <c r="B16" s="146" t="s">
        <v>30</v>
      </c>
      <c r="C16" s="81" t="s">
        <v>108</v>
      </c>
      <c r="D16" s="88" t="s">
        <v>26</v>
      </c>
      <c r="E16" s="176"/>
      <c r="F16" s="178"/>
      <c r="G16" s="73" t="s">
        <v>98</v>
      </c>
      <c r="H16" s="89">
        <v>51158894</v>
      </c>
      <c r="I16" s="90">
        <v>143917</v>
      </c>
      <c r="J16" s="91">
        <f t="shared" si="0"/>
        <v>151112.85</v>
      </c>
      <c r="K16" s="92">
        <f t="shared" si="1"/>
        <v>143.917</v>
      </c>
      <c r="L16" s="45"/>
      <c r="M16" s="93">
        <v>107</v>
      </c>
      <c r="N16" s="94">
        <f t="shared" si="2"/>
        <v>143.917</v>
      </c>
      <c r="O16" s="94">
        <f t="shared" si="3"/>
        <v>143.917</v>
      </c>
      <c r="P16" s="85" t="s">
        <v>339</v>
      </c>
      <c r="Q16" s="73" t="s">
        <v>411</v>
      </c>
      <c r="R16" s="63"/>
      <c r="S16" s="171"/>
      <c r="T16" s="29" t="s">
        <v>564</v>
      </c>
    </row>
    <row r="17" spans="2:20" ht="20.25" customHeight="1" x14ac:dyDescent="0.25">
      <c r="B17" s="146" t="s">
        <v>33</v>
      </c>
      <c r="C17" s="81" t="s">
        <v>152</v>
      </c>
      <c r="D17" s="88" t="s">
        <v>110</v>
      </c>
      <c r="E17" s="176"/>
      <c r="F17" s="178"/>
      <c r="G17" s="73" t="s">
        <v>98</v>
      </c>
      <c r="H17" s="89">
        <v>9112761</v>
      </c>
      <c r="I17" s="90">
        <v>1293</v>
      </c>
      <c r="J17" s="91">
        <f t="shared" si="0"/>
        <v>1357.65</v>
      </c>
      <c r="K17" s="92">
        <f t="shared" si="1"/>
        <v>1.2929999999999999</v>
      </c>
      <c r="L17" s="45"/>
      <c r="M17" s="93">
        <v>11</v>
      </c>
      <c r="N17" s="94">
        <f t="shared" si="2"/>
        <v>1.2929999999999999</v>
      </c>
      <c r="O17" s="94">
        <f t="shared" si="3"/>
        <v>1.2929999999999999</v>
      </c>
      <c r="P17" s="85" t="s">
        <v>321</v>
      </c>
      <c r="Q17" s="73" t="s">
        <v>398</v>
      </c>
      <c r="R17" s="63"/>
      <c r="S17" s="171"/>
      <c r="T17" s="29" t="s">
        <v>564</v>
      </c>
    </row>
    <row r="18" spans="2:20" ht="15" customHeight="1" x14ac:dyDescent="0.25">
      <c r="B18" s="146" t="s">
        <v>34</v>
      </c>
      <c r="C18" s="81" t="s">
        <v>111</v>
      </c>
      <c r="D18" s="88" t="s">
        <v>112</v>
      </c>
      <c r="E18" s="176"/>
      <c r="F18" s="178"/>
      <c r="G18" s="73" t="s">
        <v>98</v>
      </c>
      <c r="H18" s="89">
        <v>4634390</v>
      </c>
      <c r="I18" s="90">
        <v>48111</v>
      </c>
      <c r="J18" s="91">
        <f t="shared" si="0"/>
        <v>50516.55</v>
      </c>
      <c r="K18" s="92">
        <f t="shared" si="1"/>
        <v>48.110999999999997</v>
      </c>
      <c r="L18" s="45"/>
      <c r="M18" s="93">
        <v>53</v>
      </c>
      <c r="N18" s="94">
        <f t="shared" si="2"/>
        <v>48.110999999999997</v>
      </c>
      <c r="O18" s="94">
        <f t="shared" si="3"/>
        <v>48.110999999999997</v>
      </c>
      <c r="P18" s="95" t="s">
        <v>327</v>
      </c>
      <c r="Q18" s="73" t="s">
        <v>398</v>
      </c>
      <c r="R18" s="63"/>
      <c r="S18" s="171"/>
      <c r="T18" s="29" t="s">
        <v>564</v>
      </c>
    </row>
    <row r="19" spans="2:20" ht="15" customHeight="1" x14ac:dyDescent="0.25">
      <c r="B19" s="146" t="s">
        <v>37</v>
      </c>
      <c r="C19" s="88" t="s">
        <v>99</v>
      </c>
      <c r="D19" s="88" t="s">
        <v>113</v>
      </c>
      <c r="E19" s="176"/>
      <c r="F19" s="178"/>
      <c r="G19" s="73" t="s">
        <v>98</v>
      </c>
      <c r="H19" s="89">
        <v>22057267</v>
      </c>
      <c r="I19" s="90">
        <v>690</v>
      </c>
      <c r="J19" s="91">
        <f t="shared" si="0"/>
        <v>724.5</v>
      </c>
      <c r="K19" s="92">
        <f t="shared" si="1"/>
        <v>0.69</v>
      </c>
      <c r="L19" s="45"/>
      <c r="M19" s="93">
        <v>3</v>
      </c>
      <c r="N19" s="94">
        <f t="shared" si="2"/>
        <v>0.69</v>
      </c>
      <c r="O19" s="94">
        <f t="shared" si="3"/>
        <v>0.69</v>
      </c>
      <c r="P19" s="95" t="s">
        <v>316</v>
      </c>
      <c r="Q19" s="73" t="s">
        <v>398</v>
      </c>
      <c r="R19" s="63"/>
      <c r="S19" s="171"/>
      <c r="T19" s="29" t="s">
        <v>564</v>
      </c>
    </row>
    <row r="20" spans="2:20" ht="15" customHeight="1" x14ac:dyDescent="0.25">
      <c r="B20" s="146" t="s">
        <v>38</v>
      </c>
      <c r="C20" s="112" t="s">
        <v>114</v>
      </c>
      <c r="D20" s="113" t="s">
        <v>115</v>
      </c>
      <c r="E20" s="180" t="s">
        <v>258</v>
      </c>
      <c r="F20" s="178"/>
      <c r="G20" s="107" t="s">
        <v>98</v>
      </c>
      <c r="H20" s="108">
        <v>96860783</v>
      </c>
      <c r="I20" s="90">
        <v>158984</v>
      </c>
      <c r="J20" s="91">
        <f t="shared" si="0"/>
        <v>166933.20000000001</v>
      </c>
      <c r="K20" s="92">
        <f t="shared" si="1"/>
        <v>158.98400000000001</v>
      </c>
      <c r="L20" s="45"/>
      <c r="M20" s="109">
        <v>125</v>
      </c>
      <c r="N20" s="94">
        <f t="shared" si="2"/>
        <v>158.98400000000001</v>
      </c>
      <c r="O20" s="94">
        <f t="shared" si="3"/>
        <v>158.98400000000001</v>
      </c>
      <c r="P20" s="95" t="s">
        <v>279</v>
      </c>
      <c r="Q20" s="73" t="s">
        <v>399</v>
      </c>
      <c r="R20" s="63"/>
      <c r="S20" s="171"/>
      <c r="T20" s="29" t="s">
        <v>562</v>
      </c>
    </row>
    <row r="21" spans="2:20" ht="15" customHeight="1" x14ac:dyDescent="0.25">
      <c r="B21" s="146" t="s">
        <v>41</v>
      </c>
      <c r="C21" s="112" t="s">
        <v>116</v>
      </c>
      <c r="D21" s="113" t="s">
        <v>117</v>
      </c>
      <c r="E21" s="181"/>
      <c r="F21" s="178"/>
      <c r="G21" s="107" t="s">
        <v>98</v>
      </c>
      <c r="H21" s="108">
        <v>96867089</v>
      </c>
      <c r="I21" s="90">
        <v>151556</v>
      </c>
      <c r="J21" s="91">
        <f t="shared" si="0"/>
        <v>159133.80000000002</v>
      </c>
      <c r="K21" s="92">
        <f t="shared" si="1"/>
        <v>151.55600000000001</v>
      </c>
      <c r="L21" s="45"/>
      <c r="M21" s="109">
        <v>125</v>
      </c>
      <c r="N21" s="94">
        <f t="shared" si="2"/>
        <v>151.55600000000001</v>
      </c>
      <c r="O21" s="94">
        <f t="shared" si="3"/>
        <v>151.55600000000001</v>
      </c>
      <c r="P21" s="95" t="s">
        <v>280</v>
      </c>
      <c r="Q21" s="73" t="s">
        <v>400</v>
      </c>
      <c r="R21" s="63"/>
      <c r="S21" s="171"/>
      <c r="T21" s="29" t="s">
        <v>562</v>
      </c>
    </row>
    <row r="22" spans="2:20" ht="15" customHeight="1" x14ac:dyDescent="0.25">
      <c r="B22" s="146" t="s">
        <v>43</v>
      </c>
      <c r="C22" s="112" t="s">
        <v>118</v>
      </c>
      <c r="D22" s="113" t="s">
        <v>119</v>
      </c>
      <c r="E22" s="181"/>
      <c r="F22" s="178"/>
      <c r="G22" s="107" t="s">
        <v>98</v>
      </c>
      <c r="H22" s="108">
        <v>96751410</v>
      </c>
      <c r="I22" s="90">
        <v>36748</v>
      </c>
      <c r="J22" s="91">
        <f t="shared" si="0"/>
        <v>38585.4</v>
      </c>
      <c r="K22" s="92">
        <f t="shared" si="1"/>
        <v>36.747999999999998</v>
      </c>
      <c r="L22" s="45"/>
      <c r="M22" s="109">
        <v>62</v>
      </c>
      <c r="N22" s="94">
        <f t="shared" si="2"/>
        <v>36.747999999999998</v>
      </c>
      <c r="O22" s="94">
        <f t="shared" si="3"/>
        <v>36.747999999999998</v>
      </c>
      <c r="P22" s="95" t="s">
        <v>281</v>
      </c>
      <c r="Q22" s="73" t="s">
        <v>401</v>
      </c>
      <c r="R22" s="63"/>
      <c r="S22" s="171"/>
      <c r="T22" s="29" t="s">
        <v>562</v>
      </c>
    </row>
    <row r="23" spans="2:20" ht="15" customHeight="1" x14ac:dyDescent="0.25">
      <c r="B23" s="146" t="s">
        <v>62</v>
      </c>
      <c r="C23" s="112" t="s">
        <v>120</v>
      </c>
      <c r="D23" s="113" t="s">
        <v>119</v>
      </c>
      <c r="E23" s="181"/>
      <c r="F23" s="178"/>
      <c r="G23" s="107" t="s">
        <v>98</v>
      </c>
      <c r="H23" s="108">
        <v>96799239</v>
      </c>
      <c r="I23" s="90">
        <v>42605</v>
      </c>
      <c r="J23" s="91">
        <f t="shared" si="0"/>
        <v>44735.25</v>
      </c>
      <c r="K23" s="92">
        <f t="shared" si="1"/>
        <v>42.604999999999997</v>
      </c>
      <c r="L23" s="45"/>
      <c r="M23" s="109">
        <v>104</v>
      </c>
      <c r="N23" s="94">
        <f t="shared" si="2"/>
        <v>42.604999999999997</v>
      </c>
      <c r="O23" s="94">
        <f t="shared" si="3"/>
        <v>42.604999999999997</v>
      </c>
      <c r="P23" s="95" t="s">
        <v>282</v>
      </c>
      <c r="Q23" s="73" t="s">
        <v>402</v>
      </c>
      <c r="R23" s="63"/>
      <c r="S23" s="171"/>
      <c r="T23" s="29" t="s">
        <v>562</v>
      </c>
    </row>
    <row r="24" spans="2:20" ht="25.5" customHeight="1" x14ac:dyDescent="0.25">
      <c r="B24" s="146" t="s">
        <v>63</v>
      </c>
      <c r="C24" s="112" t="s">
        <v>121</v>
      </c>
      <c r="D24" s="113" t="s">
        <v>122</v>
      </c>
      <c r="E24" s="181"/>
      <c r="F24" s="178"/>
      <c r="G24" s="107" t="s">
        <v>98</v>
      </c>
      <c r="H24" s="140">
        <v>96588460</v>
      </c>
      <c r="I24" s="90">
        <v>107306</v>
      </c>
      <c r="J24" s="91">
        <f t="shared" si="0"/>
        <v>112671.3</v>
      </c>
      <c r="K24" s="92">
        <f t="shared" si="1"/>
        <v>107.306</v>
      </c>
      <c r="L24" s="45"/>
      <c r="M24" s="139">
        <v>113</v>
      </c>
      <c r="N24" s="94">
        <f t="shared" si="2"/>
        <v>107.306</v>
      </c>
      <c r="O24" s="94">
        <f t="shared" si="3"/>
        <v>107.306</v>
      </c>
      <c r="P24" s="116" t="s">
        <v>283</v>
      </c>
      <c r="Q24" s="73" t="s">
        <v>403</v>
      </c>
      <c r="R24" s="63"/>
      <c r="S24" s="171"/>
      <c r="T24" s="29" t="s">
        <v>562</v>
      </c>
    </row>
    <row r="25" spans="2:20" ht="15" customHeight="1" x14ac:dyDescent="0.25">
      <c r="B25" s="146" t="s">
        <v>64</v>
      </c>
      <c r="C25" s="112" t="s">
        <v>438</v>
      </c>
      <c r="D25" s="141" t="s">
        <v>439</v>
      </c>
      <c r="E25" s="181"/>
      <c r="F25" s="178"/>
      <c r="G25" s="107" t="s">
        <v>98</v>
      </c>
      <c r="H25" s="108">
        <v>9168964</v>
      </c>
      <c r="I25" s="90">
        <v>2830</v>
      </c>
      <c r="J25" s="91">
        <f t="shared" si="0"/>
        <v>2971.5</v>
      </c>
      <c r="K25" s="92">
        <f t="shared" si="1"/>
        <v>2.83</v>
      </c>
      <c r="L25" s="45"/>
      <c r="M25" s="109">
        <v>12</v>
      </c>
      <c r="N25" s="94">
        <f t="shared" si="2"/>
        <v>2.83</v>
      </c>
      <c r="O25" s="94">
        <f t="shared" si="3"/>
        <v>2.83</v>
      </c>
      <c r="P25" s="95" t="s">
        <v>528</v>
      </c>
      <c r="Q25" s="73" t="s">
        <v>585</v>
      </c>
      <c r="R25" s="63"/>
      <c r="S25" s="171"/>
      <c r="T25" s="29" t="s">
        <v>564</v>
      </c>
    </row>
    <row r="26" spans="2:20" ht="15" customHeight="1" x14ac:dyDescent="0.25">
      <c r="B26" s="146" t="s">
        <v>65</v>
      </c>
      <c r="C26" s="112" t="s">
        <v>440</v>
      </c>
      <c r="D26" s="141" t="s">
        <v>441</v>
      </c>
      <c r="E26" s="181"/>
      <c r="F26" s="178"/>
      <c r="G26" s="107" t="s">
        <v>98</v>
      </c>
      <c r="H26" s="108">
        <v>8669403</v>
      </c>
      <c r="I26" s="90">
        <v>2830</v>
      </c>
      <c r="J26" s="91">
        <f t="shared" si="0"/>
        <v>2971.5</v>
      </c>
      <c r="K26" s="92">
        <f t="shared" si="1"/>
        <v>2.83</v>
      </c>
      <c r="L26" s="45"/>
      <c r="M26" s="109">
        <v>12</v>
      </c>
      <c r="N26" s="94">
        <f t="shared" si="2"/>
        <v>2.83</v>
      </c>
      <c r="O26" s="94">
        <f t="shared" si="3"/>
        <v>2.83</v>
      </c>
      <c r="P26" s="95" t="s">
        <v>529</v>
      </c>
      <c r="Q26" s="73" t="s">
        <v>588</v>
      </c>
      <c r="R26" s="63"/>
      <c r="S26" s="171"/>
      <c r="T26" s="29" t="s">
        <v>564</v>
      </c>
    </row>
    <row r="27" spans="2:20" ht="15" customHeight="1" x14ac:dyDescent="0.25">
      <c r="B27" s="146" t="s">
        <v>66</v>
      </c>
      <c r="C27" s="112" t="s">
        <v>442</v>
      </c>
      <c r="D27" s="141" t="s">
        <v>443</v>
      </c>
      <c r="E27" s="181"/>
      <c r="F27" s="178"/>
      <c r="G27" s="107" t="s">
        <v>98</v>
      </c>
      <c r="H27" s="108">
        <v>10723252</v>
      </c>
      <c r="I27" s="90">
        <v>2830</v>
      </c>
      <c r="J27" s="91">
        <f t="shared" si="0"/>
        <v>2971.5</v>
      </c>
      <c r="K27" s="92">
        <f t="shared" si="1"/>
        <v>2.83</v>
      </c>
      <c r="L27" s="45"/>
      <c r="M27" s="109">
        <v>12</v>
      </c>
      <c r="N27" s="94">
        <f t="shared" si="2"/>
        <v>2.83</v>
      </c>
      <c r="O27" s="94">
        <f t="shared" si="3"/>
        <v>2.83</v>
      </c>
      <c r="P27" s="95" t="s">
        <v>530</v>
      </c>
      <c r="Q27" s="73" t="s">
        <v>586</v>
      </c>
      <c r="R27" s="63"/>
      <c r="S27" s="171"/>
      <c r="T27" s="29" t="s">
        <v>564</v>
      </c>
    </row>
    <row r="28" spans="2:20" ht="15" customHeight="1" x14ac:dyDescent="0.25">
      <c r="B28" s="146" t="s">
        <v>67</v>
      </c>
      <c r="C28" s="112" t="s">
        <v>444</v>
      </c>
      <c r="D28" s="141" t="s">
        <v>445</v>
      </c>
      <c r="E28" s="181"/>
      <c r="F28" s="178"/>
      <c r="G28" s="107" t="s">
        <v>98</v>
      </c>
      <c r="H28" s="108">
        <v>8810264</v>
      </c>
      <c r="I28" s="90">
        <v>2830</v>
      </c>
      <c r="J28" s="91">
        <f t="shared" si="0"/>
        <v>2971.5</v>
      </c>
      <c r="K28" s="92">
        <f t="shared" si="1"/>
        <v>2.83</v>
      </c>
      <c r="L28" s="45"/>
      <c r="M28" s="109">
        <v>12</v>
      </c>
      <c r="N28" s="94">
        <f t="shared" si="2"/>
        <v>2.83</v>
      </c>
      <c r="O28" s="94">
        <f t="shared" si="3"/>
        <v>2.83</v>
      </c>
      <c r="P28" s="95" t="s">
        <v>531</v>
      </c>
      <c r="Q28" s="73" t="s">
        <v>572</v>
      </c>
      <c r="R28" s="63"/>
      <c r="S28" s="171"/>
      <c r="T28" s="29" t="s">
        <v>564</v>
      </c>
    </row>
    <row r="29" spans="2:20" ht="15" customHeight="1" x14ac:dyDescent="0.25">
      <c r="B29" s="146" t="s">
        <v>68</v>
      </c>
      <c r="C29" s="112" t="s">
        <v>446</v>
      </c>
      <c r="D29" s="141" t="s">
        <v>447</v>
      </c>
      <c r="E29" s="181"/>
      <c r="F29" s="178"/>
      <c r="G29" s="107" t="s">
        <v>98</v>
      </c>
      <c r="H29" s="108">
        <v>9346157</v>
      </c>
      <c r="I29" s="90">
        <v>2830</v>
      </c>
      <c r="J29" s="91">
        <f t="shared" si="0"/>
        <v>2971.5</v>
      </c>
      <c r="K29" s="92">
        <f t="shared" si="1"/>
        <v>2.83</v>
      </c>
      <c r="L29" s="45"/>
      <c r="M29" s="109">
        <v>12</v>
      </c>
      <c r="N29" s="94">
        <f t="shared" si="2"/>
        <v>2.83</v>
      </c>
      <c r="O29" s="94">
        <f t="shared" si="3"/>
        <v>2.83</v>
      </c>
      <c r="P29" s="95" t="s">
        <v>532</v>
      </c>
      <c r="Q29" s="73" t="s">
        <v>568</v>
      </c>
      <c r="R29" s="63"/>
      <c r="S29" s="171"/>
      <c r="T29" s="29" t="s">
        <v>564</v>
      </c>
    </row>
    <row r="30" spans="2:20" ht="15" customHeight="1" x14ac:dyDescent="0.25">
      <c r="B30" s="146" t="s">
        <v>500</v>
      </c>
      <c r="C30" s="112" t="s">
        <v>448</v>
      </c>
      <c r="D30" s="141" t="s">
        <v>449</v>
      </c>
      <c r="E30" s="181"/>
      <c r="F30" s="178"/>
      <c r="G30" s="107" t="s">
        <v>98</v>
      </c>
      <c r="H30" s="108">
        <v>9420128</v>
      </c>
      <c r="I30" s="90">
        <v>2830</v>
      </c>
      <c r="J30" s="91">
        <f t="shared" si="0"/>
        <v>2971.5</v>
      </c>
      <c r="K30" s="92">
        <f t="shared" si="1"/>
        <v>2.83</v>
      </c>
      <c r="L30" s="45"/>
      <c r="M30" s="109">
        <v>12</v>
      </c>
      <c r="N30" s="94">
        <f t="shared" si="2"/>
        <v>2.83</v>
      </c>
      <c r="O30" s="94">
        <f t="shared" si="3"/>
        <v>2.83</v>
      </c>
      <c r="P30" s="95" t="s">
        <v>533</v>
      </c>
      <c r="Q30" s="73" t="s">
        <v>594</v>
      </c>
      <c r="R30" s="63"/>
      <c r="S30" s="171"/>
      <c r="T30" s="29" t="s">
        <v>564</v>
      </c>
    </row>
    <row r="31" spans="2:20" ht="15" customHeight="1" x14ac:dyDescent="0.25">
      <c r="B31" s="146" t="s">
        <v>501</v>
      </c>
      <c r="C31" s="112" t="s">
        <v>450</v>
      </c>
      <c r="D31" s="141" t="s">
        <v>451</v>
      </c>
      <c r="E31" s="181"/>
      <c r="F31" s="178"/>
      <c r="G31" s="107" t="s">
        <v>98</v>
      </c>
      <c r="H31" s="108">
        <v>8733020</v>
      </c>
      <c r="I31" s="90">
        <v>2830</v>
      </c>
      <c r="J31" s="91">
        <f t="shared" si="0"/>
        <v>2971.5</v>
      </c>
      <c r="K31" s="92">
        <f t="shared" si="1"/>
        <v>2.83</v>
      </c>
      <c r="L31" s="45"/>
      <c r="M31" s="109">
        <v>12</v>
      </c>
      <c r="N31" s="94">
        <f t="shared" si="2"/>
        <v>2.83</v>
      </c>
      <c r="O31" s="94">
        <f t="shared" si="3"/>
        <v>2.83</v>
      </c>
      <c r="P31" s="95" t="s">
        <v>534</v>
      </c>
      <c r="Q31" s="73" t="s">
        <v>595</v>
      </c>
      <c r="R31" s="63"/>
      <c r="S31" s="171"/>
      <c r="T31" s="29" t="s">
        <v>564</v>
      </c>
    </row>
    <row r="32" spans="2:20" ht="15" customHeight="1" x14ac:dyDescent="0.25">
      <c r="B32" s="146" t="s">
        <v>502</v>
      </c>
      <c r="C32" s="112" t="s">
        <v>452</v>
      </c>
      <c r="D32" s="141" t="s">
        <v>453</v>
      </c>
      <c r="E32" s="181"/>
      <c r="F32" s="178"/>
      <c r="G32" s="107" t="s">
        <v>98</v>
      </c>
      <c r="H32" s="108">
        <v>9528390</v>
      </c>
      <c r="I32" s="90">
        <v>2830</v>
      </c>
      <c r="J32" s="91">
        <f t="shared" si="0"/>
        <v>2971.5</v>
      </c>
      <c r="K32" s="92">
        <f t="shared" si="1"/>
        <v>2.83</v>
      </c>
      <c r="L32" s="45"/>
      <c r="M32" s="109">
        <v>12</v>
      </c>
      <c r="N32" s="94">
        <f t="shared" si="2"/>
        <v>2.83</v>
      </c>
      <c r="O32" s="94">
        <f t="shared" si="3"/>
        <v>2.83</v>
      </c>
      <c r="P32" s="95" t="s">
        <v>535</v>
      </c>
      <c r="Q32" s="73" t="s">
        <v>584</v>
      </c>
      <c r="R32" s="63"/>
      <c r="S32" s="171"/>
      <c r="T32" s="29" t="s">
        <v>564</v>
      </c>
    </row>
    <row r="33" spans="2:20" ht="15" customHeight="1" x14ac:dyDescent="0.25">
      <c r="B33" s="146" t="s">
        <v>503</v>
      </c>
      <c r="C33" s="112" t="s">
        <v>454</v>
      </c>
      <c r="D33" s="141" t="s">
        <v>455</v>
      </c>
      <c r="E33" s="181"/>
      <c r="F33" s="178"/>
      <c r="G33" s="107" t="s">
        <v>98</v>
      </c>
      <c r="H33" s="108">
        <v>8867862</v>
      </c>
      <c r="I33" s="90">
        <v>2830</v>
      </c>
      <c r="J33" s="91">
        <f t="shared" si="0"/>
        <v>2971.5</v>
      </c>
      <c r="K33" s="92">
        <f t="shared" si="1"/>
        <v>2.83</v>
      </c>
      <c r="L33" s="45"/>
      <c r="M33" s="109">
        <v>12</v>
      </c>
      <c r="N33" s="94">
        <f t="shared" si="2"/>
        <v>2.83</v>
      </c>
      <c r="O33" s="94">
        <f t="shared" si="3"/>
        <v>2.83</v>
      </c>
      <c r="P33" s="95" t="s">
        <v>536</v>
      </c>
      <c r="Q33" s="73" t="s">
        <v>579</v>
      </c>
      <c r="R33" s="63"/>
      <c r="S33" s="171"/>
      <c r="T33" s="29" t="s">
        <v>564</v>
      </c>
    </row>
    <row r="34" spans="2:20" ht="15" customHeight="1" x14ac:dyDescent="0.25">
      <c r="B34" s="146" t="s">
        <v>504</v>
      </c>
      <c r="C34" s="112" t="s">
        <v>456</v>
      </c>
      <c r="D34" s="141" t="s">
        <v>457</v>
      </c>
      <c r="E34" s="181"/>
      <c r="F34" s="178"/>
      <c r="G34" s="107" t="s">
        <v>98</v>
      </c>
      <c r="H34" s="108">
        <v>7589150</v>
      </c>
      <c r="I34" s="90">
        <v>2830</v>
      </c>
      <c r="J34" s="91">
        <f t="shared" si="0"/>
        <v>2971.5</v>
      </c>
      <c r="K34" s="92">
        <f t="shared" si="1"/>
        <v>2.83</v>
      </c>
      <c r="L34" s="45"/>
      <c r="M34" s="109">
        <v>12</v>
      </c>
      <c r="N34" s="94">
        <f t="shared" si="2"/>
        <v>2.83</v>
      </c>
      <c r="O34" s="94">
        <f t="shared" si="3"/>
        <v>2.83</v>
      </c>
      <c r="P34" s="95" t="s">
        <v>537</v>
      </c>
      <c r="Q34" s="73" t="s">
        <v>576</v>
      </c>
      <c r="R34" s="63"/>
      <c r="S34" s="171"/>
      <c r="T34" s="29" t="s">
        <v>564</v>
      </c>
    </row>
    <row r="35" spans="2:20" ht="15" customHeight="1" x14ac:dyDescent="0.25">
      <c r="B35" s="146" t="s">
        <v>505</v>
      </c>
      <c r="C35" s="112" t="s">
        <v>458</v>
      </c>
      <c r="D35" s="141" t="s">
        <v>459</v>
      </c>
      <c r="E35" s="181"/>
      <c r="F35" s="178"/>
      <c r="G35" s="107" t="s">
        <v>98</v>
      </c>
      <c r="H35" s="108">
        <v>8950723</v>
      </c>
      <c r="I35" s="90">
        <v>2830</v>
      </c>
      <c r="J35" s="91">
        <f t="shared" si="0"/>
        <v>2971.5</v>
      </c>
      <c r="K35" s="92">
        <f t="shared" si="1"/>
        <v>2.83</v>
      </c>
      <c r="L35" s="45"/>
      <c r="M35" s="109">
        <v>12</v>
      </c>
      <c r="N35" s="94">
        <f t="shared" si="2"/>
        <v>2.83</v>
      </c>
      <c r="O35" s="94">
        <f t="shared" si="3"/>
        <v>2.83</v>
      </c>
      <c r="P35" s="95" t="s">
        <v>538</v>
      </c>
      <c r="Q35" s="73" t="s">
        <v>565</v>
      </c>
      <c r="R35" s="63"/>
      <c r="S35" s="171"/>
      <c r="T35" s="29" t="s">
        <v>564</v>
      </c>
    </row>
    <row r="36" spans="2:20" ht="15" customHeight="1" x14ac:dyDescent="0.25">
      <c r="B36" s="146" t="s">
        <v>506</v>
      </c>
      <c r="C36" s="112" t="s">
        <v>460</v>
      </c>
      <c r="D36" s="141" t="s">
        <v>461</v>
      </c>
      <c r="E36" s="181"/>
      <c r="F36" s="178"/>
      <c r="G36" s="107" t="s">
        <v>98</v>
      </c>
      <c r="H36" s="108">
        <v>8802729</v>
      </c>
      <c r="I36" s="90">
        <v>2830</v>
      </c>
      <c r="J36" s="91">
        <f t="shared" si="0"/>
        <v>2971.5</v>
      </c>
      <c r="K36" s="92">
        <f t="shared" si="1"/>
        <v>2.83</v>
      </c>
      <c r="L36" s="45"/>
      <c r="M36" s="109">
        <v>12</v>
      </c>
      <c r="N36" s="94">
        <f t="shared" si="2"/>
        <v>2.83</v>
      </c>
      <c r="O36" s="94">
        <f t="shared" si="3"/>
        <v>2.83</v>
      </c>
      <c r="P36" s="95" t="s">
        <v>539</v>
      </c>
      <c r="Q36" s="73" t="s">
        <v>592</v>
      </c>
      <c r="R36" s="63"/>
      <c r="S36" s="171"/>
      <c r="T36" s="29" t="s">
        <v>564</v>
      </c>
    </row>
    <row r="37" spans="2:20" ht="15" customHeight="1" x14ac:dyDescent="0.25">
      <c r="B37" s="146" t="s">
        <v>507</v>
      </c>
      <c r="C37" s="112" t="s">
        <v>462</v>
      </c>
      <c r="D37" s="141" t="s">
        <v>463</v>
      </c>
      <c r="E37" s="181"/>
      <c r="F37" s="178"/>
      <c r="G37" s="107" t="s">
        <v>98</v>
      </c>
      <c r="H37" s="108">
        <v>7925375</v>
      </c>
      <c r="I37" s="90">
        <v>2830</v>
      </c>
      <c r="J37" s="91">
        <f t="shared" si="0"/>
        <v>2971.5</v>
      </c>
      <c r="K37" s="92">
        <f t="shared" si="1"/>
        <v>2.83</v>
      </c>
      <c r="L37" s="45"/>
      <c r="M37" s="109">
        <v>12</v>
      </c>
      <c r="N37" s="94">
        <f t="shared" si="2"/>
        <v>2.83</v>
      </c>
      <c r="O37" s="94">
        <f t="shared" si="3"/>
        <v>2.83</v>
      </c>
      <c r="P37" s="95" t="s">
        <v>540</v>
      </c>
      <c r="Q37" s="73" t="s">
        <v>582</v>
      </c>
      <c r="R37" s="63"/>
      <c r="S37" s="171"/>
      <c r="T37" s="29" t="s">
        <v>564</v>
      </c>
    </row>
    <row r="38" spans="2:20" ht="15" customHeight="1" x14ac:dyDescent="0.25">
      <c r="B38" s="146" t="s">
        <v>508</v>
      </c>
      <c r="C38" s="112" t="s">
        <v>464</v>
      </c>
      <c r="D38" s="141" t="s">
        <v>465</v>
      </c>
      <c r="E38" s="181"/>
      <c r="F38" s="178"/>
      <c r="G38" s="107" t="s">
        <v>98</v>
      </c>
      <c r="H38" s="108">
        <v>9035014</v>
      </c>
      <c r="I38" s="90">
        <v>2830</v>
      </c>
      <c r="J38" s="91">
        <f t="shared" si="0"/>
        <v>2971.5</v>
      </c>
      <c r="K38" s="92">
        <f t="shared" si="1"/>
        <v>2.83</v>
      </c>
      <c r="L38" s="45"/>
      <c r="M38" s="109">
        <v>12</v>
      </c>
      <c r="N38" s="94">
        <f t="shared" si="2"/>
        <v>2.83</v>
      </c>
      <c r="O38" s="94">
        <f t="shared" si="3"/>
        <v>2.83</v>
      </c>
      <c r="P38" s="95" t="s">
        <v>541</v>
      </c>
      <c r="Q38" s="73" t="s">
        <v>587</v>
      </c>
      <c r="R38" s="63"/>
      <c r="S38" s="171"/>
      <c r="T38" s="29" t="s">
        <v>564</v>
      </c>
    </row>
    <row r="39" spans="2:20" ht="15" customHeight="1" x14ac:dyDescent="0.25">
      <c r="B39" s="146" t="s">
        <v>509</v>
      </c>
      <c r="C39" s="112" t="s">
        <v>466</v>
      </c>
      <c r="D39" s="141" t="s">
        <v>467</v>
      </c>
      <c r="E39" s="181"/>
      <c r="F39" s="178"/>
      <c r="G39" s="107" t="s">
        <v>98</v>
      </c>
      <c r="H39" s="108">
        <v>10038343</v>
      </c>
      <c r="I39" s="90">
        <v>2830</v>
      </c>
      <c r="J39" s="91">
        <f t="shared" si="0"/>
        <v>2971.5</v>
      </c>
      <c r="K39" s="92">
        <f t="shared" si="1"/>
        <v>2.83</v>
      </c>
      <c r="L39" s="45"/>
      <c r="M39" s="109">
        <v>12</v>
      </c>
      <c r="N39" s="94">
        <f t="shared" si="2"/>
        <v>2.83</v>
      </c>
      <c r="O39" s="94">
        <f t="shared" si="3"/>
        <v>2.83</v>
      </c>
      <c r="P39" s="95" t="s">
        <v>542</v>
      </c>
      <c r="Q39" s="73" t="s">
        <v>577</v>
      </c>
      <c r="R39" s="63"/>
      <c r="S39" s="171"/>
      <c r="T39" s="29" t="s">
        <v>564</v>
      </c>
    </row>
    <row r="40" spans="2:20" ht="15" customHeight="1" x14ac:dyDescent="0.25">
      <c r="B40" s="146" t="s">
        <v>510</v>
      </c>
      <c r="C40" s="112" t="s">
        <v>468</v>
      </c>
      <c r="D40" s="141" t="s">
        <v>469</v>
      </c>
      <c r="E40" s="181"/>
      <c r="F40" s="178"/>
      <c r="G40" s="107" t="s">
        <v>98</v>
      </c>
      <c r="H40" s="108">
        <v>11253304</v>
      </c>
      <c r="I40" s="90">
        <v>2830</v>
      </c>
      <c r="J40" s="91">
        <f t="shared" si="0"/>
        <v>2971.5</v>
      </c>
      <c r="K40" s="92">
        <f t="shared" si="1"/>
        <v>2.83</v>
      </c>
      <c r="L40" s="45"/>
      <c r="M40" s="109">
        <v>12</v>
      </c>
      <c r="N40" s="94">
        <f t="shared" si="2"/>
        <v>2.83</v>
      </c>
      <c r="O40" s="94">
        <f t="shared" si="3"/>
        <v>2.83</v>
      </c>
      <c r="P40" s="95" t="s">
        <v>543</v>
      </c>
      <c r="Q40" s="73" t="s">
        <v>570</v>
      </c>
      <c r="R40" s="63"/>
      <c r="S40" s="171"/>
      <c r="T40" s="29" t="s">
        <v>564</v>
      </c>
    </row>
    <row r="41" spans="2:20" ht="15" customHeight="1" x14ac:dyDescent="0.25">
      <c r="B41" s="146" t="s">
        <v>511</v>
      </c>
      <c r="C41" s="112" t="s">
        <v>470</v>
      </c>
      <c r="D41" s="141" t="s">
        <v>471</v>
      </c>
      <c r="E41" s="181"/>
      <c r="F41" s="178"/>
      <c r="G41" s="107" t="s">
        <v>98</v>
      </c>
      <c r="H41" s="108">
        <v>8452142</v>
      </c>
      <c r="I41" s="90">
        <v>2830</v>
      </c>
      <c r="J41" s="91">
        <f t="shared" si="0"/>
        <v>2971.5</v>
      </c>
      <c r="K41" s="92">
        <f t="shared" si="1"/>
        <v>2.83</v>
      </c>
      <c r="L41" s="45"/>
      <c r="M41" s="109">
        <v>12</v>
      </c>
      <c r="N41" s="94">
        <f t="shared" si="2"/>
        <v>2.83</v>
      </c>
      <c r="O41" s="94">
        <f t="shared" si="3"/>
        <v>2.83</v>
      </c>
      <c r="P41" s="95" t="s">
        <v>544</v>
      </c>
      <c r="Q41" s="73" t="s">
        <v>567</v>
      </c>
      <c r="R41" s="63"/>
      <c r="S41" s="171"/>
      <c r="T41" s="29" t="s">
        <v>564</v>
      </c>
    </row>
    <row r="42" spans="2:20" ht="15" customHeight="1" x14ac:dyDescent="0.25">
      <c r="B42" s="146" t="s">
        <v>512</v>
      </c>
      <c r="C42" s="112" t="s">
        <v>472</v>
      </c>
      <c r="D42" s="141" t="s">
        <v>473</v>
      </c>
      <c r="E42" s="181"/>
      <c r="F42" s="178"/>
      <c r="G42" s="107" t="s">
        <v>98</v>
      </c>
      <c r="H42" s="108">
        <v>8526787</v>
      </c>
      <c r="I42" s="90">
        <v>2830</v>
      </c>
      <c r="J42" s="91">
        <f t="shared" si="0"/>
        <v>2971.5</v>
      </c>
      <c r="K42" s="92">
        <f t="shared" si="1"/>
        <v>2.83</v>
      </c>
      <c r="L42" s="45"/>
      <c r="M42" s="109">
        <v>12</v>
      </c>
      <c r="N42" s="94">
        <f t="shared" si="2"/>
        <v>2.83</v>
      </c>
      <c r="O42" s="94">
        <f t="shared" si="3"/>
        <v>2.83</v>
      </c>
      <c r="P42" s="95" t="s">
        <v>545</v>
      </c>
      <c r="Q42" s="73" t="s">
        <v>573</v>
      </c>
      <c r="R42" s="63"/>
      <c r="S42" s="171"/>
      <c r="T42" s="29" t="s">
        <v>564</v>
      </c>
    </row>
    <row r="43" spans="2:20" ht="15" customHeight="1" x14ac:dyDescent="0.25">
      <c r="B43" s="146" t="s">
        <v>513</v>
      </c>
      <c r="C43" s="112" t="s">
        <v>474</v>
      </c>
      <c r="D43" s="141" t="s">
        <v>475</v>
      </c>
      <c r="E43" s="181"/>
      <c r="F43" s="178"/>
      <c r="G43" s="107" t="s">
        <v>98</v>
      </c>
      <c r="H43" s="108">
        <v>8572753</v>
      </c>
      <c r="I43" s="90">
        <v>2830</v>
      </c>
      <c r="J43" s="91">
        <f t="shared" si="0"/>
        <v>2971.5</v>
      </c>
      <c r="K43" s="92">
        <f t="shared" si="1"/>
        <v>2.83</v>
      </c>
      <c r="L43" s="45"/>
      <c r="M43" s="109">
        <v>12</v>
      </c>
      <c r="N43" s="94">
        <f t="shared" si="2"/>
        <v>2.83</v>
      </c>
      <c r="O43" s="94">
        <f t="shared" si="3"/>
        <v>2.83</v>
      </c>
      <c r="P43" s="95" t="s">
        <v>546</v>
      </c>
      <c r="Q43" s="73" t="s">
        <v>580</v>
      </c>
      <c r="R43" s="63"/>
      <c r="S43" s="171"/>
      <c r="T43" s="29" t="s">
        <v>564</v>
      </c>
    </row>
    <row r="44" spans="2:20" ht="15" customHeight="1" x14ac:dyDescent="0.25">
      <c r="B44" s="146" t="s">
        <v>514</v>
      </c>
      <c r="C44" s="112" t="s">
        <v>476</v>
      </c>
      <c r="D44" s="141" t="s">
        <v>477</v>
      </c>
      <c r="E44" s="181"/>
      <c r="F44" s="178"/>
      <c r="G44" s="107" t="s">
        <v>98</v>
      </c>
      <c r="H44" s="108">
        <v>8974899</v>
      </c>
      <c r="I44" s="90">
        <v>2830</v>
      </c>
      <c r="J44" s="91">
        <f t="shared" si="0"/>
        <v>2971.5</v>
      </c>
      <c r="K44" s="92">
        <f t="shared" si="1"/>
        <v>2.83</v>
      </c>
      <c r="L44" s="45"/>
      <c r="M44" s="109">
        <v>12</v>
      </c>
      <c r="N44" s="94">
        <f t="shared" si="2"/>
        <v>2.83</v>
      </c>
      <c r="O44" s="94">
        <f t="shared" si="3"/>
        <v>2.83</v>
      </c>
      <c r="P44" s="95" t="s">
        <v>547</v>
      </c>
      <c r="Q44" s="73" t="s">
        <v>571</v>
      </c>
      <c r="R44" s="63"/>
      <c r="S44" s="171"/>
      <c r="T44" s="29" t="s">
        <v>564</v>
      </c>
    </row>
    <row r="45" spans="2:20" ht="15" customHeight="1" x14ac:dyDescent="0.25">
      <c r="B45" s="146" t="s">
        <v>515</v>
      </c>
      <c r="C45" s="112" t="s">
        <v>478</v>
      </c>
      <c r="D45" s="141" t="s">
        <v>479</v>
      </c>
      <c r="E45" s="181"/>
      <c r="F45" s="178"/>
      <c r="G45" s="107" t="s">
        <v>98</v>
      </c>
      <c r="H45" s="108">
        <v>63017460</v>
      </c>
      <c r="I45" s="90">
        <v>2830</v>
      </c>
      <c r="J45" s="91">
        <f t="shared" si="0"/>
        <v>2971.5</v>
      </c>
      <c r="K45" s="92">
        <f t="shared" si="1"/>
        <v>2.83</v>
      </c>
      <c r="L45" s="45"/>
      <c r="M45" s="109">
        <v>12</v>
      </c>
      <c r="N45" s="94">
        <f t="shared" si="2"/>
        <v>2.83</v>
      </c>
      <c r="O45" s="94">
        <f t="shared" si="3"/>
        <v>2.83</v>
      </c>
      <c r="P45" s="95" t="s">
        <v>548</v>
      </c>
      <c r="Q45" s="73" t="s">
        <v>574</v>
      </c>
      <c r="R45" s="63"/>
      <c r="S45" s="171"/>
      <c r="T45" s="29" t="s">
        <v>564</v>
      </c>
    </row>
    <row r="46" spans="2:20" ht="15" customHeight="1" x14ac:dyDescent="0.25">
      <c r="B46" s="146" t="s">
        <v>516</v>
      </c>
      <c r="C46" s="112" t="s">
        <v>480</v>
      </c>
      <c r="D46" s="141" t="s">
        <v>481</v>
      </c>
      <c r="E46" s="181"/>
      <c r="F46" s="178"/>
      <c r="G46" s="107" t="s">
        <v>98</v>
      </c>
      <c r="H46" s="108">
        <v>9007164</v>
      </c>
      <c r="I46" s="90">
        <v>2830</v>
      </c>
      <c r="J46" s="91">
        <f t="shared" si="0"/>
        <v>2971.5</v>
      </c>
      <c r="K46" s="92">
        <f t="shared" si="1"/>
        <v>2.83</v>
      </c>
      <c r="L46" s="45"/>
      <c r="M46" s="109">
        <v>12</v>
      </c>
      <c r="N46" s="94">
        <f t="shared" si="2"/>
        <v>2.83</v>
      </c>
      <c r="O46" s="94">
        <f t="shared" si="3"/>
        <v>2.83</v>
      </c>
      <c r="P46" s="95" t="s">
        <v>549</v>
      </c>
      <c r="Q46" s="73" t="s">
        <v>578</v>
      </c>
      <c r="R46" s="63"/>
      <c r="S46" s="171"/>
      <c r="T46" s="29" t="s">
        <v>564</v>
      </c>
    </row>
    <row r="47" spans="2:20" ht="15" customHeight="1" x14ac:dyDescent="0.25">
      <c r="B47" s="146" t="s">
        <v>517</v>
      </c>
      <c r="C47" s="112" t="s">
        <v>482</v>
      </c>
      <c r="D47" s="141" t="s">
        <v>483</v>
      </c>
      <c r="E47" s="181"/>
      <c r="F47" s="178"/>
      <c r="G47" s="107" t="s">
        <v>98</v>
      </c>
      <c r="H47" s="108">
        <v>8474017</v>
      </c>
      <c r="I47" s="90">
        <v>2830</v>
      </c>
      <c r="J47" s="91">
        <f t="shared" si="0"/>
        <v>2971.5</v>
      </c>
      <c r="K47" s="92">
        <f t="shared" si="1"/>
        <v>2.83</v>
      </c>
      <c r="L47" s="45"/>
      <c r="M47" s="109">
        <v>12</v>
      </c>
      <c r="N47" s="94">
        <f t="shared" si="2"/>
        <v>2.83</v>
      </c>
      <c r="O47" s="94">
        <f t="shared" si="3"/>
        <v>2.83</v>
      </c>
      <c r="P47" s="95" t="s">
        <v>550</v>
      </c>
      <c r="Q47" s="73" t="s">
        <v>581</v>
      </c>
      <c r="R47" s="63"/>
      <c r="S47" s="171"/>
      <c r="T47" s="29" t="s">
        <v>564</v>
      </c>
    </row>
    <row r="48" spans="2:20" ht="15" customHeight="1" x14ac:dyDescent="0.25">
      <c r="B48" s="146" t="s">
        <v>518</v>
      </c>
      <c r="C48" s="112" t="s">
        <v>484</v>
      </c>
      <c r="D48" s="141" t="s">
        <v>485</v>
      </c>
      <c r="E48" s="181"/>
      <c r="F48" s="178"/>
      <c r="G48" s="107" t="s">
        <v>98</v>
      </c>
      <c r="H48" s="108">
        <v>9589720</v>
      </c>
      <c r="I48" s="90">
        <v>2830</v>
      </c>
      <c r="J48" s="91">
        <f t="shared" si="0"/>
        <v>2971.5</v>
      </c>
      <c r="K48" s="92">
        <f t="shared" si="1"/>
        <v>2.83</v>
      </c>
      <c r="L48" s="45"/>
      <c r="M48" s="109">
        <v>12</v>
      </c>
      <c r="N48" s="94">
        <f t="shared" si="2"/>
        <v>2.83</v>
      </c>
      <c r="O48" s="94">
        <f t="shared" si="3"/>
        <v>2.83</v>
      </c>
      <c r="P48" s="95" t="s">
        <v>551</v>
      </c>
      <c r="Q48" s="73" t="s">
        <v>593</v>
      </c>
      <c r="R48" s="63"/>
      <c r="S48" s="171"/>
      <c r="T48" s="29" t="s">
        <v>564</v>
      </c>
    </row>
    <row r="49" spans="2:20" ht="15" customHeight="1" x14ac:dyDescent="0.25">
      <c r="B49" s="146" t="s">
        <v>519</v>
      </c>
      <c r="C49" s="112" t="s">
        <v>486</v>
      </c>
      <c r="D49" s="141" t="s">
        <v>487</v>
      </c>
      <c r="E49" s="181"/>
      <c r="F49" s="178"/>
      <c r="G49" s="107" t="s">
        <v>98</v>
      </c>
      <c r="H49" s="108">
        <v>7542847</v>
      </c>
      <c r="I49" s="90">
        <v>2830</v>
      </c>
      <c r="J49" s="91">
        <f t="shared" si="0"/>
        <v>2971.5</v>
      </c>
      <c r="K49" s="92">
        <f t="shared" si="1"/>
        <v>2.83</v>
      </c>
      <c r="L49" s="45"/>
      <c r="M49" s="109">
        <v>12</v>
      </c>
      <c r="N49" s="94">
        <f t="shared" si="2"/>
        <v>2.83</v>
      </c>
      <c r="O49" s="94">
        <f t="shared" si="3"/>
        <v>2.83</v>
      </c>
      <c r="P49" s="95" t="s">
        <v>552</v>
      </c>
      <c r="Q49" s="73" t="s">
        <v>591</v>
      </c>
      <c r="R49" s="63"/>
      <c r="S49" s="171"/>
      <c r="T49" s="29" t="s">
        <v>564</v>
      </c>
    </row>
    <row r="50" spans="2:20" ht="15" customHeight="1" x14ac:dyDescent="0.25">
      <c r="B50" s="146" t="s">
        <v>520</v>
      </c>
      <c r="C50" s="112" t="s">
        <v>488</v>
      </c>
      <c r="D50" s="141" t="s">
        <v>489</v>
      </c>
      <c r="E50" s="181"/>
      <c r="F50" s="178"/>
      <c r="G50" s="107" t="s">
        <v>98</v>
      </c>
      <c r="H50" s="108">
        <v>9931881</v>
      </c>
      <c r="I50" s="90">
        <v>2830</v>
      </c>
      <c r="J50" s="91">
        <f t="shared" si="0"/>
        <v>2971.5</v>
      </c>
      <c r="K50" s="92">
        <f t="shared" si="1"/>
        <v>2.83</v>
      </c>
      <c r="L50" s="45"/>
      <c r="M50" s="109">
        <v>12</v>
      </c>
      <c r="N50" s="94">
        <f t="shared" si="2"/>
        <v>2.83</v>
      </c>
      <c r="O50" s="94">
        <f t="shared" si="3"/>
        <v>2.83</v>
      </c>
      <c r="P50" s="95" t="s">
        <v>553</v>
      </c>
      <c r="Q50" s="73" t="s">
        <v>590</v>
      </c>
      <c r="R50" s="63"/>
      <c r="S50" s="171"/>
      <c r="T50" s="29" t="s">
        <v>564</v>
      </c>
    </row>
    <row r="51" spans="2:20" ht="15" customHeight="1" x14ac:dyDescent="0.25">
      <c r="B51" s="146" t="s">
        <v>521</v>
      </c>
      <c r="C51" s="112" t="s">
        <v>490</v>
      </c>
      <c r="D51" s="141" t="s">
        <v>491</v>
      </c>
      <c r="E51" s="181"/>
      <c r="F51" s="178"/>
      <c r="G51" s="107" t="s">
        <v>98</v>
      </c>
      <c r="H51" s="108">
        <v>8754855</v>
      </c>
      <c r="I51" s="90">
        <v>2830</v>
      </c>
      <c r="J51" s="91">
        <f t="shared" si="0"/>
        <v>2971.5</v>
      </c>
      <c r="K51" s="92">
        <f t="shared" si="1"/>
        <v>2.83</v>
      </c>
      <c r="L51" s="45"/>
      <c r="M51" s="109">
        <v>12</v>
      </c>
      <c r="N51" s="94">
        <f t="shared" si="2"/>
        <v>2.83</v>
      </c>
      <c r="O51" s="94">
        <f t="shared" si="3"/>
        <v>2.83</v>
      </c>
      <c r="P51" s="95" t="s">
        <v>554</v>
      </c>
      <c r="Q51" s="73" t="s">
        <v>589</v>
      </c>
      <c r="R51" s="63"/>
      <c r="S51" s="171"/>
      <c r="T51" s="29" t="s">
        <v>564</v>
      </c>
    </row>
    <row r="52" spans="2:20" ht="15" customHeight="1" x14ac:dyDescent="0.25">
      <c r="B52" s="146" t="s">
        <v>522</v>
      </c>
      <c r="C52" s="112" t="s">
        <v>492</v>
      </c>
      <c r="D52" s="141" t="s">
        <v>493</v>
      </c>
      <c r="E52" s="181"/>
      <c r="F52" s="178"/>
      <c r="G52" s="107" t="s">
        <v>98</v>
      </c>
      <c r="H52" s="108">
        <v>8800047</v>
      </c>
      <c r="I52" s="90">
        <v>2830</v>
      </c>
      <c r="J52" s="91">
        <f t="shared" si="0"/>
        <v>2971.5</v>
      </c>
      <c r="K52" s="92">
        <f t="shared" si="1"/>
        <v>2.83</v>
      </c>
      <c r="L52" s="45"/>
      <c r="M52" s="109">
        <v>12</v>
      </c>
      <c r="N52" s="94">
        <f t="shared" si="2"/>
        <v>2.83</v>
      </c>
      <c r="O52" s="94">
        <f t="shared" si="3"/>
        <v>2.83</v>
      </c>
      <c r="P52" s="95" t="s">
        <v>555</v>
      </c>
      <c r="Q52" s="73" t="s">
        <v>575</v>
      </c>
      <c r="R52" s="63"/>
      <c r="S52" s="171"/>
      <c r="T52" s="29" t="s">
        <v>564</v>
      </c>
    </row>
    <row r="53" spans="2:20" ht="15" customHeight="1" x14ac:dyDescent="0.25">
      <c r="B53" s="146" t="s">
        <v>523</v>
      </c>
      <c r="C53" s="112" t="s">
        <v>494</v>
      </c>
      <c r="D53" s="141" t="s">
        <v>495</v>
      </c>
      <c r="E53" s="181"/>
      <c r="F53" s="178"/>
      <c r="G53" s="107" t="s">
        <v>98</v>
      </c>
      <c r="H53" s="108">
        <v>9423236</v>
      </c>
      <c r="I53" s="90">
        <v>2830</v>
      </c>
      <c r="J53" s="91">
        <f t="shared" si="0"/>
        <v>2971.5</v>
      </c>
      <c r="K53" s="92">
        <f t="shared" si="1"/>
        <v>2.83</v>
      </c>
      <c r="L53" s="45"/>
      <c r="M53" s="109">
        <v>12</v>
      </c>
      <c r="N53" s="94">
        <f t="shared" si="2"/>
        <v>2.83</v>
      </c>
      <c r="O53" s="94">
        <f t="shared" si="3"/>
        <v>2.83</v>
      </c>
      <c r="P53" s="95" t="s">
        <v>556</v>
      </c>
      <c r="Q53" s="73" t="s">
        <v>569</v>
      </c>
      <c r="R53" s="63"/>
      <c r="S53" s="171"/>
      <c r="T53" s="29" t="s">
        <v>564</v>
      </c>
    </row>
    <row r="54" spans="2:20" ht="15" customHeight="1" x14ac:dyDescent="0.25">
      <c r="B54" s="146" t="s">
        <v>524</v>
      </c>
      <c r="C54" s="112" t="s">
        <v>496</v>
      </c>
      <c r="D54" s="141" t="s">
        <v>497</v>
      </c>
      <c r="E54" s="181"/>
      <c r="F54" s="178"/>
      <c r="G54" s="107" t="s">
        <v>98</v>
      </c>
      <c r="H54" s="108">
        <v>8923779</v>
      </c>
      <c r="I54" s="90">
        <v>2830</v>
      </c>
      <c r="J54" s="91">
        <f t="shared" si="0"/>
        <v>2971.5</v>
      </c>
      <c r="K54" s="92">
        <f t="shared" si="1"/>
        <v>2.83</v>
      </c>
      <c r="L54" s="45"/>
      <c r="M54" s="109">
        <v>12</v>
      </c>
      <c r="N54" s="94">
        <f t="shared" si="2"/>
        <v>2.83</v>
      </c>
      <c r="O54" s="94">
        <f t="shared" si="3"/>
        <v>2.83</v>
      </c>
      <c r="P54" s="95" t="s">
        <v>557</v>
      </c>
      <c r="Q54" s="73" t="s">
        <v>583</v>
      </c>
      <c r="R54" s="63"/>
      <c r="S54" s="171"/>
      <c r="T54" s="29" t="s">
        <v>564</v>
      </c>
    </row>
    <row r="55" spans="2:20" ht="15" customHeight="1" x14ac:dyDescent="0.25">
      <c r="B55" s="146" t="s">
        <v>525</v>
      </c>
      <c r="C55" s="112" t="s">
        <v>498</v>
      </c>
      <c r="D55" s="141" t="s">
        <v>499</v>
      </c>
      <c r="E55" s="182"/>
      <c r="F55" s="178"/>
      <c r="G55" s="107" t="s">
        <v>98</v>
      </c>
      <c r="H55" s="108">
        <v>8279383</v>
      </c>
      <c r="I55" s="90">
        <v>2830</v>
      </c>
      <c r="J55" s="91">
        <f t="shared" si="0"/>
        <v>2971.5</v>
      </c>
      <c r="K55" s="92">
        <f t="shared" si="1"/>
        <v>2.83</v>
      </c>
      <c r="L55" s="45"/>
      <c r="M55" s="109">
        <v>12</v>
      </c>
      <c r="N55" s="94">
        <f t="shared" si="2"/>
        <v>2.83</v>
      </c>
      <c r="O55" s="94">
        <f t="shared" si="3"/>
        <v>2.83</v>
      </c>
      <c r="P55" s="95" t="s">
        <v>558</v>
      </c>
      <c r="Q55" s="73" t="s">
        <v>566</v>
      </c>
      <c r="R55" s="63"/>
      <c r="S55" s="171"/>
      <c r="T55" s="29" t="s">
        <v>564</v>
      </c>
    </row>
    <row r="56" spans="2:20" ht="21.75" customHeight="1" x14ac:dyDescent="0.25">
      <c r="B56" s="146" t="s">
        <v>526</v>
      </c>
      <c r="C56" s="96" t="s">
        <v>96</v>
      </c>
      <c r="D56" s="97" t="s">
        <v>97</v>
      </c>
      <c r="E56" s="106" t="s">
        <v>248</v>
      </c>
      <c r="F56" s="178"/>
      <c r="G56" s="107" t="s">
        <v>256</v>
      </c>
      <c r="H56" s="108" t="s">
        <v>354</v>
      </c>
      <c r="I56" s="90">
        <v>0</v>
      </c>
      <c r="J56" s="91">
        <f t="shared" si="0"/>
        <v>0</v>
      </c>
      <c r="K56" s="92">
        <f t="shared" si="1"/>
        <v>0</v>
      </c>
      <c r="L56" s="45"/>
      <c r="M56" s="109">
        <v>80</v>
      </c>
      <c r="N56" s="94">
        <f t="shared" si="2"/>
        <v>0</v>
      </c>
      <c r="O56" s="94">
        <f t="shared" si="3"/>
        <v>0</v>
      </c>
      <c r="P56" s="95" t="s">
        <v>344</v>
      </c>
      <c r="Q56" s="73" t="s">
        <v>404</v>
      </c>
      <c r="R56" s="63"/>
      <c r="S56" s="171"/>
      <c r="T56" s="29" t="s">
        <v>564</v>
      </c>
    </row>
    <row r="57" spans="2:20" ht="15" customHeight="1" x14ac:dyDescent="0.25">
      <c r="B57" s="146" t="s">
        <v>527</v>
      </c>
      <c r="C57" s="112" t="s">
        <v>255</v>
      </c>
      <c r="D57" s="113" t="s">
        <v>254</v>
      </c>
      <c r="E57" s="106" t="s">
        <v>271</v>
      </c>
      <c r="F57" s="179"/>
      <c r="G57" s="107" t="s">
        <v>256</v>
      </c>
      <c r="H57" s="108">
        <v>8300233</v>
      </c>
      <c r="I57" s="90">
        <v>1807</v>
      </c>
      <c r="J57" s="91">
        <f t="shared" si="0"/>
        <v>1897.3500000000001</v>
      </c>
      <c r="K57" s="92">
        <f t="shared" si="1"/>
        <v>1.8069999999999999</v>
      </c>
      <c r="L57" s="45"/>
      <c r="M57" s="109">
        <v>9</v>
      </c>
      <c r="N57" s="94">
        <f t="shared" si="2"/>
        <v>1.8069999999999999</v>
      </c>
      <c r="O57" s="94">
        <f t="shared" si="3"/>
        <v>1.8069999999999999</v>
      </c>
      <c r="P57" s="95" t="s">
        <v>284</v>
      </c>
      <c r="Q57" s="73" t="s">
        <v>405</v>
      </c>
      <c r="R57" s="63"/>
      <c r="S57" s="172"/>
      <c r="T57" s="29" t="s">
        <v>564</v>
      </c>
    </row>
    <row r="58" spans="2:20" x14ac:dyDescent="0.25">
      <c r="H58" s="163" t="s">
        <v>60</v>
      </c>
      <c r="I58" s="150">
        <f>SUM(I7:I57)</f>
        <v>1426988</v>
      </c>
      <c r="J58" s="164">
        <f>SUM(J7:J57)</f>
        <v>1498337.4000000001</v>
      </c>
      <c r="K58" s="161">
        <f>SUM(K7:K57)</f>
        <v>1426.987999999998</v>
      </c>
      <c r="L58" s="162">
        <f>SUM(L7:L57)</f>
        <v>0</v>
      </c>
      <c r="M58" s="165"/>
      <c r="N58" s="153">
        <f>SUM(N7:N57)</f>
        <v>1426.987999999998</v>
      </c>
      <c r="O58" s="153">
        <f>SUM(O7:O57)</f>
        <v>1426.987999999998</v>
      </c>
    </row>
    <row r="59" spans="2:20" x14ac:dyDescent="0.25">
      <c r="H59" s="166"/>
      <c r="I59" s="167"/>
      <c r="J59" s="167"/>
      <c r="K59" s="168"/>
      <c r="L59" s="168"/>
      <c r="M59" s="14"/>
      <c r="N59" s="14"/>
      <c r="O59" s="14"/>
    </row>
    <row r="60" spans="2:20" hidden="1" x14ac:dyDescent="0.25">
      <c r="B60" s="23" t="s">
        <v>271</v>
      </c>
      <c r="C60" s="3" t="s">
        <v>269</v>
      </c>
    </row>
    <row r="63" spans="2:20" x14ac:dyDescent="0.25">
      <c r="C63" s="3"/>
      <c r="E63" s="26" t="s">
        <v>433</v>
      </c>
      <c r="F63" s="26"/>
      <c r="G63" s="60">
        <f>N58</f>
        <v>1426.987999999998</v>
      </c>
      <c r="H63" s="26" t="s">
        <v>190</v>
      </c>
    </row>
    <row r="64" spans="2:20" x14ac:dyDescent="0.25">
      <c r="E64" s="26" t="s">
        <v>434</v>
      </c>
      <c r="F64" s="27"/>
      <c r="G64" s="61">
        <f>O58</f>
        <v>1426.987999999998</v>
      </c>
      <c r="H64" s="38" t="s">
        <v>190</v>
      </c>
    </row>
    <row r="65" spans="5:8" x14ac:dyDescent="0.25">
      <c r="E65" s="26"/>
      <c r="F65" s="27"/>
      <c r="G65" s="61"/>
      <c r="H65" s="38"/>
    </row>
    <row r="66" spans="5:8" x14ac:dyDescent="0.25">
      <c r="E66" s="26" t="s">
        <v>429</v>
      </c>
      <c r="F66" s="15"/>
      <c r="G66" s="60">
        <f>G64+G63+G65</f>
        <v>2853.975999999996</v>
      </c>
      <c r="H66" s="26" t="s">
        <v>190</v>
      </c>
    </row>
  </sheetData>
  <mergeCells count="7">
    <mergeCell ref="S7:S57"/>
    <mergeCell ref="B1:M1"/>
    <mergeCell ref="B2:M2"/>
    <mergeCell ref="B4:M5"/>
    <mergeCell ref="E7:E19"/>
    <mergeCell ref="F7:F57"/>
    <mergeCell ref="E20:E55"/>
  </mergeCells>
  <phoneticPr fontId="22" type="noConversion"/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2026-06-26T10:02:01Z</dcterms:modified>
</cp:coreProperties>
</file>