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L:\Dział Zamówień Publicznych\Karo\PN\2026\8646 gaz\SWZ\"/>
    </mc:Choice>
  </mc:AlternateContent>
  <xr:revisionPtr revIDLastSave="0" documentId="8_{0CE5C6ED-15F2-4571-9919-7449D15B5356}" xr6:coauthVersionLast="47" xr6:coauthVersionMax="47" xr10:uidLastSave="{00000000-0000-0000-0000-000000000000}"/>
  <bookViews>
    <workbookView xWindow="-120" yWindow="-120" windowWidth="29040" windowHeight="15720" xr2:uid="{D04B6A86-F376-4026-ABC0-53304D043D9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1" l="1"/>
  <c r="S12" i="1" s="1"/>
  <c r="S23" i="1" s="1"/>
  <c r="P22" i="1"/>
  <c r="Q22" i="1" s="1"/>
  <c r="Q15" i="1"/>
  <c r="P13" i="1"/>
  <c r="Q13" i="1" s="1"/>
  <c r="P14" i="1"/>
  <c r="Q14" i="1" s="1"/>
  <c r="P15" i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Q23" i="1" l="1"/>
  <c r="P11" i="1"/>
  <c r="P10" i="1"/>
  <c r="R10" i="1" s="1"/>
  <c r="P9" i="1"/>
  <c r="V9" i="1" s="1"/>
  <c r="V23" i="1" s="1"/>
  <c r="P8" i="1"/>
  <c r="U8" i="1" s="1"/>
  <c r="P7" i="1"/>
  <c r="T7" i="1" s="1"/>
  <c r="T23" i="1" s="1"/>
  <c r="P6" i="1"/>
  <c r="U23" i="1" l="1"/>
  <c r="R11" i="1"/>
  <c r="R23" i="1" s="1"/>
  <c r="P23" i="1"/>
  <c r="Q24" i="1" l="1"/>
</calcChain>
</file>

<file path=xl/sharedStrings.xml><?xml version="1.0" encoding="utf-8"?>
<sst xmlns="http://schemas.openxmlformats.org/spreadsheetml/2006/main" count="177" uniqueCount="90">
  <si>
    <t>Lp.</t>
  </si>
  <si>
    <t>Nabywca</t>
  </si>
  <si>
    <t>Odbiorca/Płatnik</t>
  </si>
  <si>
    <t>Nazwa obiektu</t>
  </si>
  <si>
    <t>Adres użytkownika (licznika)</t>
  </si>
  <si>
    <t>Nr klienta</t>
  </si>
  <si>
    <t>Nr licznika</t>
  </si>
  <si>
    <t>Grupa taryfowa sprzedawcy</t>
  </si>
  <si>
    <t>Moc umowna  kWh/h</t>
  </si>
  <si>
    <t>Umowa</t>
  </si>
  <si>
    <t>Okres obowiązywania dotychczasowej umowy</t>
  </si>
  <si>
    <t>Nr PPG</t>
  </si>
  <si>
    <t xml:space="preserve">Termin rozpoczecia dostaw: </t>
  </si>
  <si>
    <t>Prognozowane zużycie w okresie umowy</t>
  </si>
  <si>
    <t>Prognozowane zużycie w okresie umowy [kWh] wg taryf</t>
  </si>
  <si>
    <t>m3</t>
  </si>
  <si>
    <t>kWh</t>
  </si>
  <si>
    <t>OSD: W-1.1_PO</t>
  </si>
  <si>
    <t>W-3.12T</t>
  </si>
  <si>
    <t>W-4</t>
  </si>
  <si>
    <t xml:space="preserve">Uniwersytet im. Adama Mickiewicza w Poznaniu ul. H. Wieniawskiego 1                             61 - 712 Poznań                                              NIP: 777 00 06 350 </t>
  </si>
  <si>
    <t>Ogród Botaniczny</t>
  </si>
  <si>
    <t>ul. H. Dąbrowskiego 165 60 - 594 Poznań</t>
  </si>
  <si>
    <t>966677</t>
  </si>
  <si>
    <t xml:space="preserve">W-5 </t>
  </si>
  <si>
    <t>494</t>
  </si>
  <si>
    <t>ZP3/1940</t>
  </si>
  <si>
    <t>8018590365500019153358</t>
  </si>
  <si>
    <t>Obserwatorium Astronomiczne</t>
  </si>
  <si>
    <t xml:space="preserve">ul. Słoneczna 36                         60 - 286 Poznań </t>
  </si>
  <si>
    <t>1533055720</t>
  </si>
  <si>
    <t>8018590365500051151688</t>
  </si>
  <si>
    <t>Zespół Pałacowo - Parkowy Gułtowy</t>
  </si>
  <si>
    <t>Park Bnińskiego 1          62 - 025 Gułtowy</t>
  </si>
  <si>
    <t>5574415</t>
  </si>
  <si>
    <t>111</t>
  </si>
  <si>
    <t>8018590365500029207683</t>
  </si>
  <si>
    <t>Collegium Polonicum</t>
  </si>
  <si>
    <t>ul. Kościuszki 1                          69 - 100 Słubice</t>
  </si>
  <si>
    <t>XM2103944638</t>
  </si>
  <si>
    <t>1 800</t>
  </si>
  <si>
    <t>8018590365500019119576</t>
  </si>
  <si>
    <t>Stacja Monitoringu Środowiska Przyrodniczego</t>
  </si>
  <si>
    <t>Biała Góra 8a                    72 - 500 Międzyzdroje</t>
  </si>
  <si>
    <t>43466</t>
  </si>
  <si>
    <t>8018590526010000620558</t>
  </si>
  <si>
    <t xml:space="preserve">Biała Góra 8                        72 - 500 Międzyzdroje </t>
  </si>
  <si>
    <t>43471</t>
  </si>
  <si>
    <t>8018590526010000620565</t>
  </si>
  <si>
    <t>Lokal mieszkalny</t>
  </si>
  <si>
    <t xml:space="preserve">ul. Urbanowska 36A/8      60-647 Poznań </t>
  </si>
  <si>
    <t>04611117</t>
  </si>
  <si>
    <t>8018590365500044548747</t>
  </si>
  <si>
    <t>BW-1.12T</t>
  </si>
  <si>
    <t>142221/2007</t>
  </si>
  <si>
    <t xml:space="preserve">bezterminowo </t>
  </si>
  <si>
    <t>8018590365500047311287</t>
  </si>
  <si>
    <t xml:space="preserve"> ul. Ognik 24/14,                   60-386 Poznań</t>
  </si>
  <si>
    <t xml:space="preserve">RW-345/000017/1999 </t>
  </si>
  <si>
    <t>8018590365500044389036</t>
  </si>
  <si>
    <t xml:space="preserve"> ul. Bułgarska 134/6,                          60-383 Poznań</t>
  </si>
  <si>
    <t xml:space="preserve">RW-345/000018/1999 </t>
  </si>
  <si>
    <t>8018590365500044389128</t>
  </si>
  <si>
    <t xml:space="preserve"> ul. Grochowska 131/19,                                        60-336 Poznań</t>
  </si>
  <si>
    <t>8018590365500044390063</t>
  </si>
  <si>
    <t xml:space="preserve"> ul. Modra 25/6,                60-387 Poznań</t>
  </si>
  <si>
    <t>RW-345/000020/1999</t>
  </si>
  <si>
    <t>8018590365500044390155</t>
  </si>
  <si>
    <t xml:space="preserve"> ul. Grochowska 129/7,                            60-336 Poznań</t>
  </si>
  <si>
    <t>8018590365500044390261</t>
  </si>
  <si>
    <t xml:space="preserve"> ul. Grochowska 129/22,                            60-336 Poznań</t>
  </si>
  <si>
    <t>8018590365500044390346</t>
  </si>
  <si>
    <t xml:space="preserve"> ul. Szamotulska 61B/11,            60-566 Poznań</t>
  </si>
  <si>
    <t>8018590365500044549430</t>
  </si>
  <si>
    <t xml:space="preserve"> BW-1.12T</t>
  </si>
  <si>
    <t>SUMA</t>
  </si>
  <si>
    <t>SUMA [kWh]</t>
  </si>
  <si>
    <t>BW-3.12T</t>
  </si>
  <si>
    <t>RW-345/001618/2021</t>
  </si>
  <si>
    <t>8018590365500044247480</t>
  </si>
  <si>
    <t>ul. Swoboda 60/4,                         60-391 Poznań</t>
  </si>
  <si>
    <t>8018590365500042752511</t>
  </si>
  <si>
    <t xml:space="preserve"> ul. Umultowska 85,           61-614 Poznań,</t>
  </si>
  <si>
    <t>01.01.2027</t>
  </si>
  <si>
    <t>W-6A.1_PO</t>
  </si>
  <si>
    <t>W-4_PO</t>
  </si>
  <si>
    <t>W-5.1_PO</t>
  </si>
  <si>
    <t>W-2</t>
  </si>
  <si>
    <t>W-3.6_PO</t>
  </si>
  <si>
    <t>Wykaz punktów odbioru paliwa gazowego - załącznik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</si>
</sst>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.&quot;mm&quot;.&quot;yyyy"/>
    <numFmt numFmtId="165" formatCode="#,##0&quot;   &quot;"/>
  </numFmts>
  <fonts count="6" x14ac:knownFonts="1">
    <font>
      <sz val="11"/>
      <color theme="1"/>
      <name val="Aptos Narrow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right" vertical="center"/>
    </xf>
    <xf numFmtId="165" fontId="3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0" fillId="0" borderId="0" xfId="0" applyNumberFormat="1"/>
    <xf numFmtId="165" fontId="2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2" xfId="0" applyBorder="1"/>
    <xf numFmtId="165" fontId="2" fillId="0" borderId="5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0" fillId="0" borderId="7" xfId="0" applyBorder="1"/>
    <xf numFmtId="0" fontId="2" fillId="0" borderId="2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76EAF-C502-4773-B96F-37CC6E228C23}">
  <sheetPr>
    <pageSetUpPr fitToPage="1"/>
  </sheetPr>
  <dimension ref="B3:V26"/>
  <sheetViews>
    <sheetView tabSelected="1" topLeftCell="A3" workbookViewId="0">
      <pane xSplit="1" ySplit="3" topLeftCell="B6" activePane="bottomRight" state="frozen"/>
      <selection activeCell="A3" sqref="A3"/>
      <selection pane="topRight" activeCell="C3" sqref="C3"/>
      <selection pane="bottomLeft" activeCell="A6" sqref="A6"/>
      <selection pane="bottomRight" activeCell="B3" sqref="B3:U3"/>
    </sheetView>
  </sheetViews>
  <sheetFormatPr defaultRowHeight="15" x14ac:dyDescent="0.25"/>
  <cols>
    <col min="2" max="2" width="5.140625" customWidth="1"/>
    <col min="3" max="3" width="30.28515625" customWidth="1"/>
    <col min="4" max="4" width="29.7109375" customWidth="1"/>
    <col min="5" max="5" width="18.7109375" customWidth="1"/>
    <col min="6" max="6" width="20.7109375" customWidth="1"/>
    <col min="7" max="7" width="11.85546875" customWidth="1"/>
    <col min="8" max="8" width="13.85546875" bestFit="1" customWidth="1"/>
    <col min="9" max="9" width="16" customWidth="1"/>
    <col min="10" max="10" width="13.42578125" customWidth="1"/>
    <col min="11" max="11" width="19.7109375" bestFit="1" customWidth="1"/>
    <col min="12" max="12" width="21.7109375" customWidth="1"/>
    <col min="13" max="13" width="25.42578125" customWidth="1"/>
    <col min="14" max="14" width="15.140625" customWidth="1"/>
    <col min="15" max="16" width="11.85546875" style="14" customWidth="1"/>
    <col min="17" max="17" width="14.7109375" bestFit="1" customWidth="1"/>
    <col min="18" max="18" width="10.140625" bestFit="1" customWidth="1"/>
    <col min="19" max="19" width="10.140625" customWidth="1"/>
    <col min="20" max="20" width="8.7109375" bestFit="1" customWidth="1"/>
    <col min="21" max="22" width="10.140625" bestFit="1" customWidth="1"/>
  </cols>
  <sheetData>
    <row r="3" spans="2:22" ht="39.75" customHeight="1" x14ac:dyDescent="0.25">
      <c r="B3" s="23" t="s">
        <v>89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4"/>
      <c r="R3" s="24"/>
      <c r="S3" s="24"/>
      <c r="T3" s="24"/>
      <c r="U3" s="24"/>
    </row>
    <row r="4" spans="2:22" ht="33" customHeight="1" x14ac:dyDescent="0.25">
      <c r="B4" s="25" t="s">
        <v>0</v>
      </c>
      <c r="C4" s="20" t="s">
        <v>1</v>
      </c>
      <c r="D4" s="20" t="s">
        <v>2</v>
      </c>
      <c r="E4" s="20" t="s">
        <v>3</v>
      </c>
      <c r="F4" s="20" t="s">
        <v>4</v>
      </c>
      <c r="G4" s="26" t="s">
        <v>5</v>
      </c>
      <c r="H4" s="20" t="s">
        <v>6</v>
      </c>
      <c r="I4" s="20" t="s">
        <v>7</v>
      </c>
      <c r="J4" s="20" t="s">
        <v>8</v>
      </c>
      <c r="K4" s="20" t="s">
        <v>9</v>
      </c>
      <c r="L4" s="20" t="s">
        <v>10</v>
      </c>
      <c r="M4" s="21" t="s">
        <v>11</v>
      </c>
      <c r="N4" s="22" t="s">
        <v>12</v>
      </c>
      <c r="O4" s="20" t="s">
        <v>13</v>
      </c>
      <c r="P4" s="20"/>
      <c r="Q4" s="28" t="s">
        <v>14</v>
      </c>
      <c r="R4" s="29"/>
      <c r="S4" s="29"/>
      <c r="T4" s="29"/>
      <c r="U4" s="29"/>
      <c r="V4" s="30"/>
    </row>
    <row r="5" spans="2:22" ht="41.25" customHeight="1" x14ac:dyDescent="0.25">
      <c r="B5" s="25"/>
      <c r="C5" s="20"/>
      <c r="D5" s="20"/>
      <c r="E5" s="20"/>
      <c r="F5" s="20"/>
      <c r="G5" s="27"/>
      <c r="H5" s="20"/>
      <c r="I5" s="20"/>
      <c r="J5" s="20"/>
      <c r="K5" s="20"/>
      <c r="L5" s="20"/>
      <c r="M5" s="21"/>
      <c r="N5" s="22"/>
      <c r="O5" s="1" t="s">
        <v>15</v>
      </c>
      <c r="P5" s="1" t="s">
        <v>16</v>
      </c>
      <c r="Q5" s="2" t="s">
        <v>17</v>
      </c>
      <c r="R5" s="2" t="s">
        <v>87</v>
      </c>
      <c r="S5" s="2" t="s">
        <v>88</v>
      </c>
      <c r="T5" s="1" t="s">
        <v>85</v>
      </c>
      <c r="U5" s="1" t="s">
        <v>86</v>
      </c>
      <c r="V5" s="1" t="s">
        <v>84</v>
      </c>
    </row>
    <row r="6" spans="2:22" ht="63.75" x14ac:dyDescent="0.25">
      <c r="B6" s="3">
        <v>1</v>
      </c>
      <c r="C6" s="4" t="s">
        <v>20</v>
      </c>
      <c r="D6" s="4" t="s">
        <v>20</v>
      </c>
      <c r="E6" s="4" t="s">
        <v>21</v>
      </c>
      <c r="F6" s="4" t="s">
        <v>22</v>
      </c>
      <c r="G6" s="5">
        <v>6129437</v>
      </c>
      <c r="H6" s="6" t="s">
        <v>23</v>
      </c>
      <c r="I6" s="6" t="s">
        <v>24</v>
      </c>
      <c r="J6" s="6" t="s">
        <v>25</v>
      </c>
      <c r="K6" s="7" t="s">
        <v>26</v>
      </c>
      <c r="L6" s="8">
        <v>46387</v>
      </c>
      <c r="M6" s="6" t="s">
        <v>27</v>
      </c>
      <c r="N6" s="6" t="s">
        <v>83</v>
      </c>
      <c r="O6" s="9">
        <v>10</v>
      </c>
      <c r="P6" s="9">
        <f t="shared" ref="P6:P21" si="0">O6*11.25</f>
        <v>112.5</v>
      </c>
      <c r="Q6" s="9"/>
      <c r="R6" s="9"/>
      <c r="S6" s="9"/>
      <c r="T6" s="9"/>
      <c r="U6" s="9">
        <v>113</v>
      </c>
      <c r="V6" s="15"/>
    </row>
    <row r="7" spans="2:22" ht="63.75" x14ac:dyDescent="0.25">
      <c r="B7" s="3">
        <v>2</v>
      </c>
      <c r="C7" s="4" t="s">
        <v>20</v>
      </c>
      <c r="D7" s="4" t="s">
        <v>20</v>
      </c>
      <c r="E7" s="4" t="s">
        <v>28</v>
      </c>
      <c r="F7" s="4" t="s">
        <v>29</v>
      </c>
      <c r="G7" s="5">
        <v>6129437</v>
      </c>
      <c r="H7" s="6" t="s">
        <v>30</v>
      </c>
      <c r="I7" s="6" t="s">
        <v>19</v>
      </c>
      <c r="J7" s="6"/>
      <c r="K7" s="7" t="s">
        <v>26</v>
      </c>
      <c r="L7" s="8">
        <v>46387</v>
      </c>
      <c r="M7" s="6" t="s">
        <v>31</v>
      </c>
      <c r="N7" s="6" t="s">
        <v>83</v>
      </c>
      <c r="O7" s="9">
        <v>60000</v>
      </c>
      <c r="P7" s="9">
        <f t="shared" si="0"/>
        <v>675000</v>
      </c>
      <c r="Q7" s="9"/>
      <c r="R7" s="9"/>
      <c r="S7" s="9"/>
      <c r="T7" s="9">
        <f>P7</f>
        <v>675000</v>
      </c>
      <c r="U7" s="9"/>
      <c r="V7" s="15"/>
    </row>
    <row r="8" spans="2:22" ht="63.75" x14ac:dyDescent="0.25">
      <c r="B8" s="3">
        <v>3</v>
      </c>
      <c r="C8" s="4" t="s">
        <v>20</v>
      </c>
      <c r="D8" s="4" t="s">
        <v>20</v>
      </c>
      <c r="E8" s="4" t="s">
        <v>32</v>
      </c>
      <c r="F8" s="4" t="s">
        <v>33</v>
      </c>
      <c r="G8" s="5">
        <v>6129437</v>
      </c>
      <c r="H8" s="6" t="s">
        <v>34</v>
      </c>
      <c r="I8" s="6" t="s">
        <v>24</v>
      </c>
      <c r="J8" s="6" t="s">
        <v>35</v>
      </c>
      <c r="K8" s="7" t="s">
        <v>26</v>
      </c>
      <c r="L8" s="8">
        <v>46387</v>
      </c>
      <c r="M8" s="6" t="s">
        <v>36</v>
      </c>
      <c r="N8" s="6" t="s">
        <v>83</v>
      </c>
      <c r="O8" s="9">
        <v>140000</v>
      </c>
      <c r="P8" s="9">
        <f t="shared" si="0"/>
        <v>1575000</v>
      </c>
      <c r="Q8" s="9"/>
      <c r="R8" s="9"/>
      <c r="S8" s="9"/>
      <c r="T8" s="9"/>
      <c r="U8" s="9">
        <f>P8</f>
        <v>1575000</v>
      </c>
      <c r="V8" s="15"/>
    </row>
    <row r="9" spans="2:22" ht="63.75" x14ac:dyDescent="0.25">
      <c r="B9" s="3">
        <v>4</v>
      </c>
      <c r="C9" s="4" t="s">
        <v>20</v>
      </c>
      <c r="D9" s="4" t="s">
        <v>20</v>
      </c>
      <c r="E9" s="4" t="s">
        <v>37</v>
      </c>
      <c r="F9" s="4" t="s">
        <v>38</v>
      </c>
      <c r="G9" s="5">
        <v>6129437</v>
      </c>
      <c r="H9" s="6" t="s">
        <v>39</v>
      </c>
      <c r="I9" s="6" t="s">
        <v>24</v>
      </c>
      <c r="J9" s="6" t="s">
        <v>40</v>
      </c>
      <c r="K9" s="7" t="s">
        <v>26</v>
      </c>
      <c r="L9" s="8">
        <v>46387</v>
      </c>
      <c r="M9" s="6" t="s">
        <v>41</v>
      </c>
      <c r="N9" s="6" t="s">
        <v>83</v>
      </c>
      <c r="O9" s="9">
        <v>640000</v>
      </c>
      <c r="P9" s="9">
        <f t="shared" si="0"/>
        <v>7200000</v>
      </c>
      <c r="Q9" s="9"/>
      <c r="R9" s="9"/>
      <c r="S9" s="9"/>
      <c r="T9" s="9"/>
      <c r="U9" s="9"/>
      <c r="V9" s="9">
        <f>P9</f>
        <v>7200000</v>
      </c>
    </row>
    <row r="10" spans="2:22" ht="63.75" x14ac:dyDescent="0.25">
      <c r="B10" s="3">
        <v>5</v>
      </c>
      <c r="C10" s="4" t="s">
        <v>20</v>
      </c>
      <c r="D10" s="4" t="s">
        <v>20</v>
      </c>
      <c r="E10" s="4" t="s">
        <v>42</v>
      </c>
      <c r="F10" s="4" t="s">
        <v>43</v>
      </c>
      <c r="G10" s="5">
        <v>6129437</v>
      </c>
      <c r="H10" s="6" t="s">
        <v>44</v>
      </c>
      <c r="I10" s="6" t="s">
        <v>18</v>
      </c>
      <c r="J10" s="6"/>
      <c r="K10" s="7" t="s">
        <v>26</v>
      </c>
      <c r="L10" s="8">
        <v>46387</v>
      </c>
      <c r="M10" s="6" t="s">
        <v>45</v>
      </c>
      <c r="N10" s="6" t="s">
        <v>83</v>
      </c>
      <c r="O10" s="9">
        <v>16000</v>
      </c>
      <c r="P10" s="9">
        <f t="shared" si="0"/>
        <v>180000</v>
      </c>
      <c r="Q10" s="9"/>
      <c r="R10" s="9">
        <f>P10</f>
        <v>180000</v>
      </c>
      <c r="S10" s="9"/>
      <c r="T10" s="9"/>
      <c r="U10" s="9"/>
      <c r="V10" s="15"/>
    </row>
    <row r="11" spans="2:22" ht="63.75" x14ac:dyDescent="0.25">
      <c r="B11" s="3">
        <v>6</v>
      </c>
      <c r="C11" s="4" t="s">
        <v>20</v>
      </c>
      <c r="D11" s="4" t="s">
        <v>20</v>
      </c>
      <c r="E11" s="4" t="s">
        <v>42</v>
      </c>
      <c r="F11" s="4" t="s">
        <v>46</v>
      </c>
      <c r="G11" s="5">
        <v>6129437</v>
      </c>
      <c r="H11" s="6" t="s">
        <v>47</v>
      </c>
      <c r="I11" s="6" t="s">
        <v>18</v>
      </c>
      <c r="J11" s="6"/>
      <c r="K11" s="7" t="s">
        <v>26</v>
      </c>
      <c r="L11" s="8">
        <v>46387</v>
      </c>
      <c r="M11" s="6" t="s">
        <v>48</v>
      </c>
      <c r="N11" s="6" t="s">
        <v>83</v>
      </c>
      <c r="O11" s="9">
        <v>24000</v>
      </c>
      <c r="P11" s="9">
        <f t="shared" si="0"/>
        <v>270000</v>
      </c>
      <c r="Q11" s="9"/>
      <c r="R11" s="9">
        <f>P11</f>
        <v>270000</v>
      </c>
      <c r="S11" s="9"/>
      <c r="T11" s="9"/>
      <c r="U11" s="9"/>
      <c r="V11" s="15"/>
    </row>
    <row r="12" spans="2:22" ht="63.75" x14ac:dyDescent="0.25">
      <c r="B12" s="3">
        <v>7</v>
      </c>
      <c r="C12" s="4" t="s">
        <v>20</v>
      </c>
      <c r="D12" s="4" t="s">
        <v>20</v>
      </c>
      <c r="E12" s="4" t="s">
        <v>37</v>
      </c>
      <c r="F12" s="4" t="s">
        <v>38</v>
      </c>
      <c r="G12" s="5">
        <v>3313747</v>
      </c>
      <c r="H12" s="6"/>
      <c r="I12" s="6" t="s">
        <v>77</v>
      </c>
      <c r="J12" s="6"/>
      <c r="K12" s="4">
        <v>148129</v>
      </c>
      <c r="L12" s="8" t="s">
        <v>55</v>
      </c>
      <c r="M12" s="6" t="s">
        <v>81</v>
      </c>
      <c r="N12" s="6" t="s">
        <v>83</v>
      </c>
      <c r="O12" s="9">
        <v>8800</v>
      </c>
      <c r="P12" s="9">
        <f t="shared" si="0"/>
        <v>99000</v>
      </c>
      <c r="Q12" s="10"/>
      <c r="R12" s="10"/>
      <c r="S12" s="10">
        <f>P12</f>
        <v>99000</v>
      </c>
      <c r="T12" s="10"/>
      <c r="U12" s="10"/>
      <c r="V12" s="15"/>
    </row>
    <row r="13" spans="2:22" ht="63.75" x14ac:dyDescent="0.25">
      <c r="B13" s="3">
        <v>8</v>
      </c>
      <c r="C13" s="4" t="s">
        <v>20</v>
      </c>
      <c r="D13" s="4" t="s">
        <v>20</v>
      </c>
      <c r="E13" s="4" t="s">
        <v>49</v>
      </c>
      <c r="F13" s="4" t="s">
        <v>82</v>
      </c>
      <c r="G13" s="4">
        <v>3182376</v>
      </c>
      <c r="H13" s="6"/>
      <c r="I13" s="6" t="s">
        <v>53</v>
      </c>
      <c r="J13" s="6"/>
      <c r="K13" s="5" t="s">
        <v>54</v>
      </c>
      <c r="L13" s="8" t="s">
        <v>55</v>
      </c>
      <c r="M13" s="6" t="s">
        <v>56</v>
      </c>
      <c r="N13" s="6" t="s">
        <v>83</v>
      </c>
      <c r="O13" s="9">
        <v>10</v>
      </c>
      <c r="P13" s="9">
        <f t="shared" si="0"/>
        <v>112.5</v>
      </c>
      <c r="Q13" s="10">
        <f>P13</f>
        <v>112.5</v>
      </c>
      <c r="R13" s="10"/>
      <c r="S13" s="10"/>
      <c r="T13" s="10"/>
      <c r="U13" s="10"/>
      <c r="V13" s="15"/>
    </row>
    <row r="14" spans="2:22" ht="63.75" x14ac:dyDescent="0.25">
      <c r="B14" s="3">
        <v>9</v>
      </c>
      <c r="C14" s="4" t="s">
        <v>20</v>
      </c>
      <c r="D14" s="4" t="s">
        <v>20</v>
      </c>
      <c r="E14" s="4" t="s">
        <v>49</v>
      </c>
      <c r="F14" s="4" t="s">
        <v>57</v>
      </c>
      <c r="G14" s="4">
        <v>3262680</v>
      </c>
      <c r="H14" s="6"/>
      <c r="I14" s="6" t="s">
        <v>53</v>
      </c>
      <c r="J14" s="6"/>
      <c r="K14" s="5" t="s">
        <v>58</v>
      </c>
      <c r="L14" s="8" t="s">
        <v>55</v>
      </c>
      <c r="M14" s="6" t="s">
        <v>59</v>
      </c>
      <c r="N14" s="6" t="s">
        <v>83</v>
      </c>
      <c r="O14" s="9">
        <v>20</v>
      </c>
      <c r="P14" s="9">
        <f t="shared" si="0"/>
        <v>225</v>
      </c>
      <c r="Q14" s="10">
        <f t="shared" ref="Q14:Q21" si="1">P14</f>
        <v>225</v>
      </c>
      <c r="R14" s="10"/>
      <c r="S14" s="10"/>
      <c r="T14" s="10"/>
      <c r="U14" s="10"/>
      <c r="V14" s="15"/>
    </row>
    <row r="15" spans="2:22" ht="63.75" x14ac:dyDescent="0.25">
      <c r="B15" s="3">
        <v>10</v>
      </c>
      <c r="C15" s="4" t="s">
        <v>20</v>
      </c>
      <c r="D15" s="4" t="s">
        <v>20</v>
      </c>
      <c r="E15" s="4" t="s">
        <v>49</v>
      </c>
      <c r="F15" s="4" t="s">
        <v>60</v>
      </c>
      <c r="G15" s="4">
        <v>3262741</v>
      </c>
      <c r="H15" s="6"/>
      <c r="I15" s="6" t="s">
        <v>53</v>
      </c>
      <c r="J15" s="6"/>
      <c r="K15" s="5" t="s">
        <v>61</v>
      </c>
      <c r="L15" s="8" t="s">
        <v>55</v>
      </c>
      <c r="M15" s="6" t="s">
        <v>62</v>
      </c>
      <c r="N15" s="6" t="s">
        <v>83</v>
      </c>
      <c r="O15" s="9">
        <v>20</v>
      </c>
      <c r="P15" s="9">
        <f t="shared" si="0"/>
        <v>225</v>
      </c>
      <c r="Q15" s="10">
        <f t="shared" si="1"/>
        <v>225</v>
      </c>
      <c r="R15" s="10"/>
      <c r="S15" s="10"/>
      <c r="T15" s="10"/>
      <c r="U15" s="10"/>
      <c r="V15" s="15"/>
    </row>
    <row r="16" spans="2:22" ht="63.75" x14ac:dyDescent="0.25">
      <c r="B16" s="3">
        <v>11</v>
      </c>
      <c r="C16" s="4" t="s">
        <v>20</v>
      </c>
      <c r="D16" s="4" t="s">
        <v>20</v>
      </c>
      <c r="E16" s="4" t="s">
        <v>49</v>
      </c>
      <c r="F16" s="4" t="s">
        <v>63</v>
      </c>
      <c r="G16" s="5">
        <v>3262680</v>
      </c>
      <c r="H16" s="6"/>
      <c r="I16" s="6" t="s">
        <v>53</v>
      </c>
      <c r="J16" s="6"/>
      <c r="K16" s="5">
        <v>488958</v>
      </c>
      <c r="L16" s="8" t="s">
        <v>55</v>
      </c>
      <c r="M16" s="6" t="s">
        <v>64</v>
      </c>
      <c r="N16" s="6" t="s">
        <v>83</v>
      </c>
      <c r="O16" s="9">
        <v>20</v>
      </c>
      <c r="P16" s="9">
        <f t="shared" si="0"/>
        <v>225</v>
      </c>
      <c r="Q16" s="10">
        <f t="shared" si="1"/>
        <v>225</v>
      </c>
      <c r="R16" s="10"/>
      <c r="S16" s="10"/>
      <c r="T16" s="10"/>
      <c r="U16" s="10"/>
      <c r="V16" s="15"/>
    </row>
    <row r="17" spans="2:22" ht="63.75" x14ac:dyDescent="0.25">
      <c r="B17" s="3">
        <v>12</v>
      </c>
      <c r="C17" s="4" t="s">
        <v>20</v>
      </c>
      <c r="D17" s="4" t="s">
        <v>20</v>
      </c>
      <c r="E17" s="4" t="s">
        <v>49</v>
      </c>
      <c r="F17" s="4" t="s">
        <v>65</v>
      </c>
      <c r="G17" s="4">
        <v>3262680</v>
      </c>
      <c r="H17" s="6"/>
      <c r="I17" s="6" t="s">
        <v>53</v>
      </c>
      <c r="J17" s="6"/>
      <c r="K17" s="4" t="s">
        <v>66</v>
      </c>
      <c r="L17" s="8" t="s">
        <v>55</v>
      </c>
      <c r="M17" s="6" t="s">
        <v>67</v>
      </c>
      <c r="N17" s="6" t="s">
        <v>83</v>
      </c>
      <c r="O17" s="9">
        <v>10</v>
      </c>
      <c r="P17" s="9">
        <f t="shared" si="0"/>
        <v>112.5</v>
      </c>
      <c r="Q17" s="10">
        <f t="shared" si="1"/>
        <v>112.5</v>
      </c>
      <c r="R17" s="10"/>
      <c r="S17" s="10"/>
      <c r="T17" s="10"/>
      <c r="U17" s="10"/>
      <c r="V17" s="15"/>
    </row>
    <row r="18" spans="2:22" ht="63.75" x14ac:dyDescent="0.25">
      <c r="B18" s="3">
        <v>13</v>
      </c>
      <c r="C18" s="4" t="s">
        <v>20</v>
      </c>
      <c r="D18" s="4" t="s">
        <v>20</v>
      </c>
      <c r="E18" s="4" t="s">
        <v>49</v>
      </c>
      <c r="F18" s="4" t="s">
        <v>68</v>
      </c>
      <c r="G18" s="4">
        <v>3262680</v>
      </c>
      <c r="H18" s="6"/>
      <c r="I18" s="6" t="s">
        <v>53</v>
      </c>
      <c r="J18" s="6"/>
      <c r="K18" s="4">
        <v>488960</v>
      </c>
      <c r="L18" s="8" t="s">
        <v>55</v>
      </c>
      <c r="M18" s="6" t="s">
        <v>69</v>
      </c>
      <c r="N18" s="6" t="s">
        <v>83</v>
      </c>
      <c r="O18" s="9">
        <v>20</v>
      </c>
      <c r="P18" s="9">
        <f t="shared" si="0"/>
        <v>225</v>
      </c>
      <c r="Q18" s="10">
        <f t="shared" si="1"/>
        <v>225</v>
      </c>
      <c r="R18" s="10"/>
      <c r="S18" s="10"/>
      <c r="T18" s="10"/>
      <c r="U18" s="10"/>
      <c r="V18" s="15"/>
    </row>
    <row r="19" spans="2:22" ht="63.75" x14ac:dyDescent="0.25">
      <c r="B19" s="3">
        <v>14</v>
      </c>
      <c r="C19" s="4" t="s">
        <v>20</v>
      </c>
      <c r="D19" s="4" t="s">
        <v>20</v>
      </c>
      <c r="E19" s="4" t="s">
        <v>49</v>
      </c>
      <c r="F19" s="4" t="s">
        <v>70</v>
      </c>
      <c r="G19" s="5">
        <v>3262680</v>
      </c>
      <c r="H19" s="6"/>
      <c r="I19" s="6" t="s">
        <v>53</v>
      </c>
      <c r="J19" s="6"/>
      <c r="K19" s="4">
        <v>488961</v>
      </c>
      <c r="L19" s="8" t="s">
        <v>55</v>
      </c>
      <c r="M19" s="6" t="s">
        <v>71</v>
      </c>
      <c r="N19" s="6" t="s">
        <v>83</v>
      </c>
      <c r="O19" s="9">
        <v>20</v>
      </c>
      <c r="P19" s="9">
        <f t="shared" si="0"/>
        <v>225</v>
      </c>
      <c r="Q19" s="10">
        <f t="shared" si="1"/>
        <v>225</v>
      </c>
      <c r="R19" s="10"/>
      <c r="S19" s="10"/>
      <c r="T19" s="10"/>
      <c r="U19" s="10"/>
      <c r="V19" s="15"/>
    </row>
    <row r="20" spans="2:22" ht="63.75" x14ac:dyDescent="0.25">
      <c r="B20" s="3">
        <v>15</v>
      </c>
      <c r="C20" s="4" t="s">
        <v>20</v>
      </c>
      <c r="D20" s="4" t="s">
        <v>20</v>
      </c>
      <c r="E20" s="4" t="s">
        <v>49</v>
      </c>
      <c r="F20" s="4" t="s">
        <v>72</v>
      </c>
      <c r="G20" s="5">
        <v>3262680</v>
      </c>
      <c r="H20" s="6"/>
      <c r="I20" s="6" t="s">
        <v>53</v>
      </c>
      <c r="J20" s="6"/>
      <c r="K20" s="4">
        <v>489419</v>
      </c>
      <c r="L20" s="8" t="s">
        <v>55</v>
      </c>
      <c r="M20" s="6" t="s">
        <v>73</v>
      </c>
      <c r="N20" s="6" t="s">
        <v>83</v>
      </c>
      <c r="O20" s="9">
        <v>20</v>
      </c>
      <c r="P20" s="9">
        <f t="shared" si="0"/>
        <v>225</v>
      </c>
      <c r="Q20" s="10">
        <f t="shared" si="1"/>
        <v>225</v>
      </c>
      <c r="R20" s="10"/>
      <c r="S20" s="10"/>
      <c r="T20" s="10"/>
      <c r="U20" s="10"/>
      <c r="V20" s="15"/>
    </row>
    <row r="21" spans="2:22" ht="63.75" x14ac:dyDescent="0.25">
      <c r="B21" s="3">
        <v>16</v>
      </c>
      <c r="C21" s="4" t="s">
        <v>20</v>
      </c>
      <c r="D21" s="4" t="s">
        <v>20</v>
      </c>
      <c r="E21" s="4" t="s">
        <v>49</v>
      </c>
      <c r="F21" s="4" t="s">
        <v>80</v>
      </c>
      <c r="G21" s="5">
        <v>3281124</v>
      </c>
      <c r="H21" s="6"/>
      <c r="I21" s="6" t="s">
        <v>53</v>
      </c>
      <c r="J21" s="6"/>
      <c r="K21" s="4" t="s">
        <v>78</v>
      </c>
      <c r="L21" s="8" t="s">
        <v>55</v>
      </c>
      <c r="M21" s="6" t="s">
        <v>79</v>
      </c>
      <c r="N21" s="6" t="s">
        <v>83</v>
      </c>
      <c r="O21" s="9">
        <v>10</v>
      </c>
      <c r="P21" s="9">
        <f t="shared" si="0"/>
        <v>112.5</v>
      </c>
      <c r="Q21" s="10">
        <f t="shared" si="1"/>
        <v>112.5</v>
      </c>
      <c r="R21" s="10"/>
      <c r="S21" s="10"/>
      <c r="T21" s="10"/>
      <c r="U21" s="10"/>
      <c r="V21" s="15"/>
    </row>
    <row r="22" spans="2:22" ht="63.75" x14ac:dyDescent="0.25">
      <c r="B22" s="3">
        <v>17</v>
      </c>
      <c r="C22" s="4" t="s">
        <v>20</v>
      </c>
      <c r="D22" s="4" t="s">
        <v>20</v>
      </c>
      <c r="E22" s="4" t="s">
        <v>49</v>
      </c>
      <c r="F22" s="4" t="s">
        <v>50</v>
      </c>
      <c r="G22" s="5">
        <v>6129437</v>
      </c>
      <c r="H22" s="6" t="s">
        <v>51</v>
      </c>
      <c r="I22" s="4" t="s">
        <v>74</v>
      </c>
      <c r="J22" s="6"/>
      <c r="K22" s="7" t="s">
        <v>26</v>
      </c>
      <c r="L22" s="8">
        <v>46387</v>
      </c>
      <c r="M22" s="6" t="s">
        <v>52</v>
      </c>
      <c r="N22" s="6" t="s">
        <v>83</v>
      </c>
      <c r="O22" s="9">
        <v>10</v>
      </c>
      <c r="P22" s="9">
        <f t="shared" ref="P22" si="2">O22*11.25</f>
        <v>112.5</v>
      </c>
      <c r="Q22" s="10">
        <f>P22</f>
        <v>112.5</v>
      </c>
      <c r="R22" s="10"/>
      <c r="S22" s="10"/>
      <c r="T22" s="10"/>
      <c r="U22" s="10"/>
      <c r="V22" s="15"/>
    </row>
    <row r="23" spans="2:22" x14ac:dyDescent="0.25">
      <c r="B23" s="19" t="s">
        <v>75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3"/>
      <c r="P23" s="13">
        <f>SUM(P6:P22)</f>
        <v>10000912.5</v>
      </c>
      <c r="Q23" s="11">
        <f>SUM(Q6:Q22)</f>
        <v>1800</v>
      </c>
      <c r="R23" s="11">
        <f t="shared" ref="R23:V23" si="3">SUM(R6:R22)</f>
        <v>450000</v>
      </c>
      <c r="S23" s="11">
        <f t="shared" si="3"/>
        <v>99000</v>
      </c>
      <c r="T23" s="11">
        <f t="shared" si="3"/>
        <v>675000</v>
      </c>
      <c r="U23" s="11">
        <f t="shared" si="3"/>
        <v>1575113</v>
      </c>
      <c r="V23" s="11">
        <f t="shared" si="3"/>
        <v>7200000</v>
      </c>
    </row>
    <row r="24" spans="2:22" x14ac:dyDescent="0.25">
      <c r="B24" s="19" t="s">
        <v>76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6">
        <f>U23+T23+R23+Q23+S23+V23</f>
        <v>10000913</v>
      </c>
      <c r="R24" s="17"/>
      <c r="S24" s="17"/>
      <c r="T24" s="17"/>
      <c r="U24" s="17"/>
      <c r="V24" s="18"/>
    </row>
    <row r="26" spans="2:22" x14ac:dyDescent="0.25">
      <c r="R26" s="12"/>
      <c r="S26" s="12"/>
    </row>
  </sheetData>
  <mergeCells count="19">
    <mergeCell ref="B3:U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Q4:V4"/>
    <mergeCell ref="Q24:V24"/>
    <mergeCell ref="B23:N23"/>
    <mergeCell ref="B24:P24"/>
    <mergeCell ref="K4:K5"/>
    <mergeCell ref="L4:L5"/>
    <mergeCell ref="M4:M5"/>
    <mergeCell ref="N4:N5"/>
    <mergeCell ref="O4:P4"/>
  </mergeCells>
  <phoneticPr fontId="5" type="noConversion"/>
  <pageMargins left="0.7" right="0.7" top="0.75" bottom="0.75" header="0.3" footer="0.3"/>
  <pageSetup paperSize="8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Karolina Ciechanowska</cp:lastModifiedBy>
  <cp:lastPrinted>2026-06-17T10:08:05Z</cp:lastPrinted>
  <dcterms:created xsi:type="dcterms:W3CDTF">2026-01-21T08:06:12Z</dcterms:created>
  <dcterms:modified xsi:type="dcterms:W3CDTF">2026-07-23T07:38:54Z</dcterms:modified>
</cp:coreProperties>
</file>