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tare dane\Documents\Przetargi 2026\Produkty lecznicze - sprawa 91\"/>
    </mc:Choice>
  </mc:AlternateContent>
  <xr:revisionPtr revIDLastSave="0" documentId="13_ncr:1_{21C6DBB9-18C5-4087-B908-74B2D943C9AE}" xr6:coauthVersionLast="47" xr6:coauthVersionMax="47" xr10:uidLastSave="{00000000-0000-0000-0000-000000000000}"/>
  <bookViews>
    <workbookView xWindow="-120" yWindow="-120" windowWidth="29040" windowHeight="15720" tabRatio="624" xr2:uid="{00000000-000D-0000-FFFF-FFFF00000000}"/>
  </bookViews>
  <sheets>
    <sheet name="Formularz" sheetId="26" r:id="rId1"/>
  </sheets>
  <definedNames>
    <definedName name="inflacja">#REF!</definedName>
    <definedName name="_xlnm.Print_Area" localSheetId="0">Formularz!$A:$R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26" l="1"/>
  <c r="B10" i="26" l="1"/>
  <c r="P9" i="26"/>
  <c r="M9" i="26"/>
  <c r="N9" i="26" s="1"/>
  <c r="N10" i="26" s="1"/>
  <c r="L9" i="26"/>
  <c r="Q9" i="26" l="1"/>
  <c r="M10" i="26"/>
  <c r="R9" i="26" l="1"/>
  <c r="R10" i="26" s="1"/>
  <c r="Q10" i="26"/>
  <c r="M4" i="26"/>
  <c r="L4" i="26" l="1"/>
  <c r="Q4" i="26"/>
  <c r="C3" i="26" l="1"/>
  <c r="N4" i="26" l="1"/>
  <c r="R4" i="26" l="1"/>
  <c r="R5" i="26" s="1"/>
  <c r="Q5" i="26" l="1"/>
  <c r="M5" i="26"/>
  <c r="B5" i="26"/>
  <c r="N5" i="26" l="1"/>
  <c r="A3" i="26"/>
</calcChain>
</file>

<file path=xl/sharedStrings.xml><?xml version="1.0" encoding="utf-8"?>
<sst xmlns="http://schemas.openxmlformats.org/spreadsheetml/2006/main" count="87" uniqueCount="51">
  <si>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</si>
  <si>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</si>
  <si>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</si>
  <si>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</si>
  <si>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</si>
  <si>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</si>
  <si>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</si>
  <si>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 xml:space="preserve"> % VAT</t>
  </si>
  <si>
    <t>Wartość netto</t>
  </si>
  <si>
    <t>Wartość brutto</t>
  </si>
  <si>
    <t>Uwagi</t>
  </si>
  <si>
    <t>Razem</t>
  </si>
  <si>
    <t>Epoetinum alfa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</si>
  <si>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</si>
  <si>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</si>
  <si>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</si>
  <si>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</si>
  <si>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</si>
  <si>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</si>
  <si>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</si>
  <si>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</si>
  <si>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</si>
  <si>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</si>
  <si>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</si>
  <si>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</si>
  <si>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</si>
  <si>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</si>
  <si>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</si>
  <si>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</si>
  <si>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</si>
  <si>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</si>
  <si>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 xml:space="preserve">Nazwa  handlowa wycenionego leku, postać,dawka, ilość w opakowaniu </t>
  </si>
  <si>
    <t>Ilość opakowań 24 miesiące</t>
  </si>
  <si>
    <t>Wartość netto opcja</t>
  </si>
  <si>
    <t>Ilość w prawie opcji +50% na okres 12 miesięcy</t>
  </si>
  <si>
    <t>6 amp.-strz.</t>
  </si>
  <si>
    <t>roztwór do wstrzykiwań</t>
  </si>
  <si>
    <t>1000;
2000;
3000;
4000; 
5000
j.m, (w zależności od potrzeb Zamawiającego)</t>
  </si>
  <si>
    <t>1000 j.m</t>
  </si>
  <si>
    <t>Cena netto za 1000 j.m.</t>
  </si>
  <si>
    <t>Cena brutto za 1000 j.m.</t>
  </si>
  <si>
    <t>Cena netto za 1 opakowanie</t>
  </si>
  <si>
    <t>Zadanie 2</t>
  </si>
  <si>
    <t>Propofolum</t>
  </si>
  <si>
    <t>emulsja do wstrzykiwań lub infuzji</t>
  </si>
  <si>
    <t>10 fiolek / butelek</t>
  </si>
  <si>
    <t>50 ml</t>
  </si>
  <si>
    <t>J.M.</t>
  </si>
  <si>
    <t>Cena brutto za 1 op.</t>
  </si>
  <si>
    <t xml:space="preserve">10 mg / ml
</t>
  </si>
  <si>
    <t>UWAGI:  W zadaniu nr 2 poz. 1 dopuszcza się inny sposób konfekcjonowania niż wskazany przez Zamawiającego (np. 1 op. a 1 fiol./but., 1 op. a 10 fiol./but. itd.).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</si>
</sst>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&quot;Zadanie&quot;\ General"/>
    <numFmt numFmtId="168" formatCode="_-* #,##0.00000\ &quot;zł&quot;_-;\-* #,##0.00000\ &quot;zł&quot;_-;_-* &quot;-&quot;?????\ &quot;zł&quot;_-;_-@_-"/>
  </numFmts>
  <fonts count="24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sz val="8"/>
      <name val="Arial CE"/>
      <charset val="238"/>
    </font>
    <font>
      <sz val="8"/>
      <color rgb="FF000000"/>
      <name val="Calibri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  <charset val="238"/>
    </font>
    <font>
      <b/>
      <sz val="1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24">
    <xf numFmtId="0" fontId="0" fillId="0" borderId="0"/>
    <xf numFmtId="44" fontId="6" fillId="0" borderId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3" fillId="0" borderId="0" applyFont="0" applyFill="0" applyBorder="0" applyAlignment="0" applyProtection="0"/>
    <xf numFmtId="164" fontId="6" fillId="0" borderId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3" fillId="0" borderId="0">
      <alignment horizontal="left" vertical="top"/>
    </xf>
    <xf numFmtId="0" fontId="14" fillId="0" borderId="0">
      <alignment horizontal="left" vertical="top"/>
    </xf>
    <xf numFmtId="0" fontId="10" fillId="0" borderId="0">
      <alignment horizontal="left" vertical="top"/>
    </xf>
    <xf numFmtId="0" fontId="14" fillId="0" borderId="0">
      <alignment horizontal="right" vertical="top"/>
    </xf>
    <xf numFmtId="0" fontId="14" fillId="0" borderId="0">
      <alignment horizontal="left" vertical="top"/>
    </xf>
    <xf numFmtId="0" fontId="10" fillId="0" borderId="0">
      <alignment horizontal="right" vertical="top"/>
    </xf>
    <xf numFmtId="0" fontId="15" fillId="0" borderId="0">
      <alignment horizontal="center" vertical="top"/>
    </xf>
    <xf numFmtId="0" fontId="14" fillId="0" borderId="0">
      <alignment horizontal="left" vertical="top"/>
    </xf>
    <xf numFmtId="0" fontId="10" fillId="0" borderId="0">
      <alignment horizontal="left" vertical="top"/>
    </xf>
    <xf numFmtId="0" fontId="14" fillId="0" borderId="0">
      <alignment horizontal="left" vertical="top"/>
    </xf>
    <xf numFmtId="0" fontId="13" fillId="0" borderId="0">
      <alignment horizontal="center" vertical="center"/>
    </xf>
    <xf numFmtId="0" fontId="13" fillId="0" borderId="0">
      <alignment horizontal="left" vertical="center"/>
    </xf>
    <xf numFmtId="0" fontId="13" fillId="0" borderId="0">
      <alignment horizontal="right" vertical="center"/>
    </xf>
    <xf numFmtId="0" fontId="13" fillId="0" borderId="0">
      <alignment horizontal="right" vertical="center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3" fillId="0" borderId="0">
      <alignment horizontal="righ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1" fillId="0" borderId="0" applyBorder="0"/>
    <xf numFmtId="0" fontId="1" fillId="0" borderId="0"/>
    <xf numFmtId="44" fontId="1" fillId="0" borderId="0" applyFont="0" applyFill="0" applyBorder="0" applyAlignment="0" applyProtection="0"/>
    <xf numFmtId="0" fontId="21" fillId="0" borderId="0"/>
  </cellStyleXfs>
  <cellXfs count="50">
    <xf numFmtId="0" fontId="0" fillId="0" borderId="0" xfId="0"/>
    <xf numFmtId="3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right" vertical="center" wrapText="1"/>
      <protection locked="0"/>
    </xf>
    <xf numFmtId="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 shrinkToFit="1"/>
    </xf>
    <xf numFmtId="1" fontId="5" fillId="0" borderId="1" xfId="0" applyNumberFormat="1" applyFont="1" applyBorder="1" applyAlignment="1">
      <alignment horizontal="center" vertical="center" wrapText="1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4" fontId="6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 wrapText="1"/>
    </xf>
    <xf numFmtId="0" fontId="5" fillId="0" borderId="5" xfId="7" applyFont="1" applyBorder="1" applyAlignment="1">
      <alignment vertical="center" wrapText="1" shrinkToFit="1"/>
    </xf>
    <xf numFmtId="0" fontId="5" fillId="0" borderId="0" xfId="0" applyFont="1"/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vertical="center" wrapText="1"/>
    </xf>
    <xf numFmtId="49" fontId="0" fillId="0" borderId="0" xfId="0" applyNumberFormat="1"/>
    <xf numFmtId="4" fontId="5" fillId="0" borderId="6" xfId="0" applyNumberFormat="1" applyFont="1" applyBorder="1" applyAlignment="1" applyProtection="1">
      <alignment vertical="center" wrapText="1"/>
      <protection locked="0"/>
    </xf>
    <xf numFmtId="4" fontId="5" fillId="0" borderId="6" xfId="0" applyNumberFormat="1" applyFont="1" applyBorder="1" applyAlignment="1">
      <alignment vertical="center" wrapText="1"/>
    </xf>
    <xf numFmtId="0" fontId="12" fillId="4" borderId="4" xfId="0" applyFont="1" applyFill="1" applyBorder="1" applyAlignment="1">
      <alignment horizontal="left" vertical="center"/>
    </xf>
    <xf numFmtId="165" fontId="5" fillId="4" borderId="5" xfId="0" applyNumberFormat="1" applyFont="1" applyFill="1" applyBorder="1" applyAlignment="1">
      <alignment vertical="center"/>
    </xf>
    <xf numFmtId="165" fontId="18" fillId="4" borderId="5" xfId="0" applyNumberFormat="1" applyFont="1" applyFill="1" applyBorder="1" applyAlignment="1">
      <alignment horizontal="left" vertical="center"/>
    </xf>
    <xf numFmtId="165" fontId="5" fillId="4" borderId="5" xfId="0" applyNumberFormat="1" applyFont="1" applyFill="1" applyBorder="1" applyAlignment="1">
      <alignment horizontal="left" vertical="center"/>
    </xf>
    <xf numFmtId="49" fontId="5" fillId="4" borderId="5" xfId="0" applyNumberFormat="1" applyFont="1" applyFill="1" applyBorder="1" applyAlignment="1">
      <alignment horizontal="left" vertical="center"/>
    </xf>
    <xf numFmtId="165" fontId="5" fillId="4" borderId="5" xfId="0" applyNumberFormat="1" applyFont="1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 applyProtection="1">
      <alignment horizontal="center" vertical="center" wrapText="1"/>
      <protection locked="0"/>
    </xf>
    <xf numFmtId="44" fontId="6" fillId="0" borderId="0" xfId="1"/>
    <xf numFmtId="44" fontId="6" fillId="0" borderId="1" xfId="1" applyBorder="1" applyAlignment="1">
      <alignment horizontal="center" vertical="center" wrapText="1"/>
    </xf>
    <xf numFmtId="44" fontId="6" fillId="4" borderId="5" xfId="1" applyFill="1" applyBorder="1" applyAlignment="1">
      <alignment horizontal="left" vertical="center"/>
    </xf>
    <xf numFmtId="44" fontId="6" fillId="0" borderId="5" xfId="1" applyBorder="1" applyAlignment="1">
      <alignment vertical="center" wrapText="1"/>
    </xf>
    <xf numFmtId="1" fontId="7" fillId="4" borderId="1" xfId="0" applyNumberFormat="1" applyFont="1" applyFill="1" applyBorder="1" applyAlignment="1">
      <alignment horizontal="left" vertical="center" wrapText="1"/>
    </xf>
    <xf numFmtId="4" fontId="7" fillId="3" borderId="2" xfId="0" applyNumberFormat="1" applyFont="1" applyFill="1" applyBorder="1" applyAlignment="1">
      <alignment horizontal="left" vertical="center" wrapText="1" shrinkToFit="1"/>
    </xf>
    <xf numFmtId="165" fontId="0" fillId="4" borderId="5" xfId="0" applyNumberForma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20" fillId="0" borderId="7" xfId="0" applyNumberFormat="1" applyFont="1" applyBorder="1" applyAlignment="1">
      <alignment horizontal="center" vertical="center" wrapText="1"/>
    </xf>
    <xf numFmtId="168" fontId="5" fillId="0" borderId="0" xfId="0" applyNumberFormat="1" applyFont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44" fontId="22" fillId="2" borderId="1" xfId="1" applyFont="1" applyFill="1" applyBorder="1" applyAlignment="1" applyProtection="1">
      <alignment horizontal="center" vertical="center" wrapText="1"/>
      <protection locked="0"/>
    </xf>
    <xf numFmtId="0" fontId="23" fillId="0" borderId="0" xfId="0" applyFont="1"/>
  </cellXfs>
  <cellStyles count="124">
    <cellStyle name="Dziesiętny 2" xfId="34" xr:uid="{00000000-0005-0000-0000-000000000000}"/>
    <cellStyle name="Normal 2" xfId="35" xr:uid="{00000000-0005-0000-0000-000001000000}"/>
    <cellStyle name="Normal_Sheet2" xfId="2" xr:uid="{00000000-0005-0000-0000-000002000000}"/>
    <cellStyle name="Normalny" xfId="0" builtinId="0"/>
    <cellStyle name="Normalny 10" xfId="38" xr:uid="{00000000-0005-0000-0000-000004000000}"/>
    <cellStyle name="Normalny 102" xfId="100" xr:uid="{00000000-0005-0000-0000-000005000000}"/>
    <cellStyle name="Normalny 104" xfId="101" xr:uid="{00000000-0005-0000-0000-000006000000}"/>
    <cellStyle name="Normalny 106" xfId="102" xr:uid="{00000000-0005-0000-0000-000007000000}"/>
    <cellStyle name="Normalny 107" xfId="103" xr:uid="{00000000-0005-0000-0000-000008000000}"/>
    <cellStyle name="Normalny 11" xfId="3" xr:uid="{00000000-0005-0000-0000-000009000000}"/>
    <cellStyle name="Normalny 111" xfId="105" xr:uid="{00000000-0005-0000-0000-00000A000000}"/>
    <cellStyle name="Normalny 113" xfId="106" xr:uid="{00000000-0005-0000-0000-00000B000000}"/>
    <cellStyle name="Normalny 114" xfId="104" xr:uid="{00000000-0005-0000-0000-00000C000000}"/>
    <cellStyle name="Normalny 115" xfId="107" xr:uid="{00000000-0005-0000-0000-00000D000000}"/>
    <cellStyle name="Normalny 12" xfId="39" xr:uid="{00000000-0005-0000-0000-00000E000000}"/>
    <cellStyle name="Normalny 121" xfId="108" xr:uid="{00000000-0005-0000-0000-00000F000000}"/>
    <cellStyle name="Normalny 124" xfId="109" xr:uid="{00000000-0005-0000-0000-000010000000}"/>
    <cellStyle name="Normalny 127" xfId="112" xr:uid="{00000000-0005-0000-0000-000011000000}"/>
    <cellStyle name="Normalny 128" xfId="113" xr:uid="{00000000-0005-0000-0000-000012000000}"/>
    <cellStyle name="Normalny 129" xfId="114" xr:uid="{00000000-0005-0000-0000-000013000000}"/>
    <cellStyle name="Normalny 13" xfId="4" xr:uid="{00000000-0005-0000-0000-000014000000}"/>
    <cellStyle name="Normalny 131" xfId="115" xr:uid="{00000000-0005-0000-0000-000015000000}"/>
    <cellStyle name="Normalny 132" xfId="116" xr:uid="{00000000-0005-0000-0000-000016000000}"/>
    <cellStyle name="Normalny 14" xfId="121" xr:uid="{00000000-0005-0000-0000-000017000000}"/>
    <cellStyle name="Normalny 15" xfId="95" xr:uid="{00000000-0005-0000-0000-000018000000}"/>
    <cellStyle name="Normalny 17" xfId="43" xr:uid="{00000000-0005-0000-0000-000019000000}"/>
    <cellStyle name="Normalny 18" xfId="5" xr:uid="{00000000-0005-0000-0000-00001A000000}"/>
    <cellStyle name="Normalny 19" xfId="6" xr:uid="{00000000-0005-0000-0000-00001B000000}"/>
    <cellStyle name="Normalny 2" xfId="7" xr:uid="{00000000-0005-0000-0000-00001C000000}"/>
    <cellStyle name="Normalny 20" xfId="8" xr:uid="{00000000-0005-0000-0000-00001D000000}"/>
    <cellStyle name="Normalny 21" xfId="40" xr:uid="{00000000-0005-0000-0000-00001E000000}"/>
    <cellStyle name="Normalny 22" xfId="41" xr:uid="{00000000-0005-0000-0000-00001F000000}"/>
    <cellStyle name="Normalny 23" xfId="42" xr:uid="{00000000-0005-0000-0000-000020000000}"/>
    <cellStyle name="Normalny 24" xfId="44" xr:uid="{00000000-0005-0000-0000-000021000000}"/>
    <cellStyle name="Normalny 25" xfId="9" xr:uid="{00000000-0005-0000-0000-000022000000}"/>
    <cellStyle name="Normalny 26" xfId="72" xr:uid="{00000000-0005-0000-0000-000023000000}"/>
    <cellStyle name="Normalny 27" xfId="73" xr:uid="{00000000-0005-0000-0000-000024000000}"/>
    <cellStyle name="Normalny 28" xfId="74" xr:uid="{00000000-0005-0000-0000-000025000000}"/>
    <cellStyle name="Normalny 29" xfId="75" xr:uid="{00000000-0005-0000-0000-000026000000}"/>
    <cellStyle name="Normalny 3" xfId="10" xr:uid="{00000000-0005-0000-0000-000027000000}"/>
    <cellStyle name="Normalny 30" xfId="76" xr:uid="{00000000-0005-0000-0000-000028000000}"/>
    <cellStyle name="Normalny 31" xfId="45" xr:uid="{00000000-0005-0000-0000-000029000000}"/>
    <cellStyle name="Normalny 32" xfId="11" xr:uid="{00000000-0005-0000-0000-00002A000000}"/>
    <cellStyle name="Normalny 33" xfId="46" xr:uid="{00000000-0005-0000-0000-00002B000000}"/>
    <cellStyle name="Normalny 34" xfId="12" xr:uid="{00000000-0005-0000-0000-00002C000000}"/>
    <cellStyle name="Normalny 35" xfId="13" xr:uid="{00000000-0005-0000-0000-00002D000000}"/>
    <cellStyle name="Normalny 36" xfId="14" xr:uid="{00000000-0005-0000-0000-00002E000000}"/>
    <cellStyle name="Normalny 37" xfId="47" xr:uid="{00000000-0005-0000-0000-00002F000000}"/>
    <cellStyle name="Normalny 38" xfId="48" xr:uid="{00000000-0005-0000-0000-000030000000}"/>
    <cellStyle name="Normalny 39" xfId="49" xr:uid="{00000000-0005-0000-0000-000031000000}"/>
    <cellStyle name="Normalny 4" xfId="15" xr:uid="{00000000-0005-0000-0000-000032000000}"/>
    <cellStyle name="Normalny 40" xfId="77" xr:uid="{00000000-0005-0000-0000-000033000000}"/>
    <cellStyle name="Normalny 41" xfId="78" xr:uid="{00000000-0005-0000-0000-000034000000}"/>
    <cellStyle name="Normalny 42" xfId="50" xr:uid="{00000000-0005-0000-0000-000035000000}"/>
    <cellStyle name="Normalny 43" xfId="51" xr:uid="{00000000-0005-0000-0000-000036000000}"/>
    <cellStyle name="Normalny 44" xfId="52" xr:uid="{00000000-0005-0000-0000-000037000000}"/>
    <cellStyle name="Normalny 46" xfId="96" xr:uid="{00000000-0005-0000-0000-000038000000}"/>
    <cellStyle name="Normalny 47" xfId="79" xr:uid="{00000000-0005-0000-0000-000039000000}"/>
    <cellStyle name="Normalny 5" xfId="36" xr:uid="{00000000-0005-0000-0000-00003A000000}"/>
    <cellStyle name="Normalny 53" xfId="90" xr:uid="{00000000-0005-0000-0000-00003B000000}"/>
    <cellStyle name="Normalny 54" xfId="80" xr:uid="{00000000-0005-0000-0000-00003C000000}"/>
    <cellStyle name="Normalny 55" xfId="91" xr:uid="{00000000-0005-0000-0000-00003D000000}"/>
    <cellStyle name="Normalny 56" xfId="92" xr:uid="{00000000-0005-0000-0000-00003E000000}"/>
    <cellStyle name="Normalny 57" xfId="93" xr:uid="{00000000-0005-0000-0000-00003F000000}"/>
    <cellStyle name="Normalny 59" xfId="94" xr:uid="{00000000-0005-0000-0000-000040000000}"/>
    <cellStyle name="Normalny 6" xfId="16" xr:uid="{00000000-0005-0000-0000-000041000000}"/>
    <cellStyle name="Normalny 6 2" xfId="123" xr:uid="{00000000-0005-0000-0000-000042000000}"/>
    <cellStyle name="Normalny 60" xfId="86" xr:uid="{00000000-0005-0000-0000-000043000000}"/>
    <cellStyle name="Normalny 61" xfId="87" xr:uid="{00000000-0005-0000-0000-000044000000}"/>
    <cellStyle name="Normalny 62" xfId="88" xr:uid="{00000000-0005-0000-0000-000045000000}"/>
    <cellStyle name="Normalny 64" xfId="89" xr:uid="{00000000-0005-0000-0000-000046000000}"/>
    <cellStyle name="Normalny 66" xfId="17" xr:uid="{00000000-0005-0000-0000-000047000000}"/>
    <cellStyle name="Normalny 67" xfId="18" xr:uid="{00000000-0005-0000-0000-000048000000}"/>
    <cellStyle name="Normalny 68" xfId="19" xr:uid="{00000000-0005-0000-0000-000049000000}"/>
    <cellStyle name="Normalny 69" xfId="20" xr:uid="{00000000-0005-0000-0000-00004A000000}"/>
    <cellStyle name="Normalny 7" xfId="21" xr:uid="{00000000-0005-0000-0000-00004B000000}"/>
    <cellStyle name="Normalny 70" xfId="22" xr:uid="{00000000-0005-0000-0000-00004C000000}"/>
    <cellStyle name="Normalny 71" xfId="23" xr:uid="{00000000-0005-0000-0000-00004D000000}"/>
    <cellStyle name="Normalny 72" xfId="24" xr:uid="{00000000-0005-0000-0000-00004E000000}"/>
    <cellStyle name="Normalny 73" xfId="25" xr:uid="{00000000-0005-0000-0000-00004F000000}"/>
    <cellStyle name="Normalny 74" xfId="26" xr:uid="{00000000-0005-0000-0000-000050000000}"/>
    <cellStyle name="Normalny 75" xfId="27" xr:uid="{00000000-0005-0000-0000-000051000000}"/>
    <cellStyle name="Normalny 76" xfId="118" xr:uid="{00000000-0005-0000-0000-000052000000}"/>
    <cellStyle name="Normalny 77" xfId="119" xr:uid="{00000000-0005-0000-0000-000053000000}"/>
    <cellStyle name="Normalny 78" xfId="120" xr:uid="{00000000-0005-0000-0000-000054000000}"/>
    <cellStyle name="Normalny 79" xfId="117" xr:uid="{00000000-0005-0000-0000-000055000000}"/>
    <cellStyle name="Normalny 8" xfId="28" xr:uid="{00000000-0005-0000-0000-000056000000}"/>
    <cellStyle name="Normalny 81" xfId="97" xr:uid="{00000000-0005-0000-0000-000057000000}"/>
    <cellStyle name="Normalny 82" xfId="98" xr:uid="{00000000-0005-0000-0000-000058000000}"/>
    <cellStyle name="Normalny 84" xfId="29" xr:uid="{00000000-0005-0000-0000-000059000000}"/>
    <cellStyle name="Normalny 85" xfId="30" xr:uid="{00000000-0005-0000-0000-00005A000000}"/>
    <cellStyle name="Normalny 86" xfId="31" xr:uid="{00000000-0005-0000-0000-00005B000000}"/>
    <cellStyle name="Normalny 88" xfId="85" xr:uid="{00000000-0005-0000-0000-00005C000000}"/>
    <cellStyle name="Normalny 9" xfId="37" xr:uid="{00000000-0005-0000-0000-00005D000000}"/>
    <cellStyle name="Normalny 9 2" xfId="82" xr:uid="{00000000-0005-0000-0000-00005E000000}"/>
    <cellStyle name="Normalny 9 3" xfId="84" xr:uid="{00000000-0005-0000-0000-00005F000000}"/>
    <cellStyle name="Normalny 91" xfId="110" xr:uid="{00000000-0005-0000-0000-000060000000}"/>
    <cellStyle name="Normalny 94" xfId="111" xr:uid="{00000000-0005-0000-0000-000061000000}"/>
    <cellStyle name="Normalny 97" xfId="32" xr:uid="{00000000-0005-0000-0000-000062000000}"/>
    <cellStyle name="Normalny 98" xfId="99" xr:uid="{00000000-0005-0000-0000-000063000000}"/>
    <cellStyle name="S0" xfId="53" xr:uid="{00000000-0005-0000-0000-000064000000}"/>
    <cellStyle name="S1" xfId="54" xr:uid="{00000000-0005-0000-0000-000065000000}"/>
    <cellStyle name="S10" xfId="63" xr:uid="{00000000-0005-0000-0000-000066000000}"/>
    <cellStyle name="S11" xfId="64" xr:uid="{00000000-0005-0000-0000-000067000000}"/>
    <cellStyle name="S12" xfId="65" xr:uid="{00000000-0005-0000-0000-000068000000}"/>
    <cellStyle name="S13" xfId="66" xr:uid="{00000000-0005-0000-0000-000069000000}"/>
    <cellStyle name="S14" xfId="67" xr:uid="{00000000-0005-0000-0000-00006A000000}"/>
    <cellStyle name="S15" xfId="68" xr:uid="{00000000-0005-0000-0000-00006B000000}"/>
    <cellStyle name="S16" xfId="69" xr:uid="{00000000-0005-0000-0000-00006C000000}"/>
    <cellStyle name="S17" xfId="70" xr:uid="{00000000-0005-0000-0000-00006D000000}"/>
    <cellStyle name="S18" xfId="71" xr:uid="{00000000-0005-0000-0000-00006E000000}"/>
    <cellStyle name="S2" xfId="55" xr:uid="{00000000-0005-0000-0000-00006F000000}"/>
    <cellStyle name="S3" xfId="56" xr:uid="{00000000-0005-0000-0000-000070000000}"/>
    <cellStyle name="S4" xfId="57" xr:uid="{00000000-0005-0000-0000-000071000000}"/>
    <cellStyle name="S5" xfId="58" xr:uid="{00000000-0005-0000-0000-000072000000}"/>
    <cellStyle name="S6" xfId="59" xr:uid="{00000000-0005-0000-0000-000073000000}"/>
    <cellStyle name="S7" xfId="60" xr:uid="{00000000-0005-0000-0000-000074000000}"/>
    <cellStyle name="S8" xfId="61" xr:uid="{00000000-0005-0000-0000-000075000000}"/>
    <cellStyle name="S9" xfId="62" xr:uid="{00000000-0005-0000-0000-000076000000}"/>
    <cellStyle name="Walutowy" xfId="1" builtinId="4"/>
    <cellStyle name="Walutowy 2" xfId="33" xr:uid="{00000000-0005-0000-0000-000078000000}"/>
    <cellStyle name="Walutowy 2 2" xfId="81" xr:uid="{00000000-0005-0000-0000-000079000000}"/>
    <cellStyle name="Walutowy 2 3" xfId="83" xr:uid="{00000000-0005-0000-0000-00007A000000}"/>
    <cellStyle name="Walutowy 3" xfId="122" xr:uid="{00000000-0005-0000-0000-00007B000000}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7"/>
  <sheetViews>
    <sheetView showGridLines="0" tabSelected="1" zoomScale="90" zoomScaleNormal="90" zoomScaleSheetLayoutView="70" zoomScalePageLayoutView="90" workbookViewId="0">
      <selection activeCell="C18" sqref="C18"/>
    </sheetView>
  </sheetViews>
  <sheetFormatPr defaultColWidth="9.140625" defaultRowHeight="12.75"/>
  <cols>
    <col min="1" max="1" width="8" customWidth="1"/>
    <col min="2" max="2" width="17.42578125" style="20" customWidth="1"/>
    <col min="3" max="3" width="14.140625" customWidth="1"/>
    <col min="4" max="4" width="10.7109375" customWidth="1"/>
    <col min="5" max="5" width="12.140625" bestFit="1" customWidth="1"/>
    <col min="6" max="6" width="17.5703125" customWidth="1"/>
    <col min="7" max="7" width="19.5703125" customWidth="1"/>
    <col min="8" max="8" width="19" style="44" customWidth="1"/>
    <col min="9" max="9" width="20.5703125" style="25" customWidth="1"/>
    <col min="10" max="10" width="11.7109375" style="36" customWidth="1"/>
    <col min="11" max="11" width="7.28515625" customWidth="1"/>
    <col min="12" max="12" width="14.140625" style="36" customWidth="1"/>
    <col min="13" max="13" width="15.85546875" customWidth="1"/>
    <col min="14" max="14" width="16.28515625" customWidth="1"/>
    <col min="15" max="16" width="14.140625" style="22" customWidth="1"/>
    <col min="17" max="17" width="14.7109375" style="22" customWidth="1"/>
    <col min="18" max="18" width="15.28515625" style="22" customWidth="1"/>
  </cols>
  <sheetData>
    <row r="1" spans="1:18" ht="51">
      <c r="A1" s="8" t="s">
        <v>0</v>
      </c>
      <c r="B1" s="18" t="s">
        <v>1</v>
      </c>
      <c r="C1" s="2" t="s">
        <v>2</v>
      </c>
      <c r="D1" s="8" t="s">
        <v>3</v>
      </c>
      <c r="E1" s="8" t="s">
        <v>4</v>
      </c>
      <c r="F1" s="1" t="s">
        <v>32</v>
      </c>
      <c r="G1" s="2" t="s">
        <v>5</v>
      </c>
      <c r="H1" s="41" t="s">
        <v>31</v>
      </c>
      <c r="I1" s="23" t="s">
        <v>6</v>
      </c>
      <c r="J1" s="48" t="s">
        <v>39</v>
      </c>
      <c r="K1" s="10" t="s">
        <v>7</v>
      </c>
      <c r="L1" s="48" t="s">
        <v>40</v>
      </c>
      <c r="M1" s="9" t="s">
        <v>8</v>
      </c>
      <c r="N1" s="11" t="s">
        <v>9</v>
      </c>
      <c r="O1" s="12" t="s">
        <v>10</v>
      </c>
      <c r="P1" s="12" t="s">
        <v>34</v>
      </c>
      <c r="Q1" s="9" t="s">
        <v>33</v>
      </c>
      <c r="R1" s="9" t="s">
        <v>9</v>
      </c>
    </row>
    <row r="2" spans="1:18" ht="13.5" thickBot="1">
      <c r="A2" s="8" t="s">
        <v>13</v>
      </c>
      <c r="B2" s="8" t="s">
        <v>14</v>
      </c>
      <c r="C2" s="8" t="s">
        <v>15</v>
      </c>
      <c r="D2" s="8" t="s">
        <v>16</v>
      </c>
      <c r="E2" s="8" t="s">
        <v>17</v>
      </c>
      <c r="F2" s="8" t="s">
        <v>18</v>
      </c>
      <c r="G2" s="8" t="s">
        <v>19</v>
      </c>
      <c r="H2" s="8" t="s">
        <v>20</v>
      </c>
      <c r="I2" s="23" t="s">
        <v>21</v>
      </c>
      <c r="J2" s="37" t="s">
        <v>22</v>
      </c>
      <c r="K2" s="8" t="s">
        <v>23</v>
      </c>
      <c r="L2" s="37" t="s">
        <v>24</v>
      </c>
      <c r="M2" s="8" t="s">
        <v>25</v>
      </c>
      <c r="N2" s="8" t="s">
        <v>26</v>
      </c>
      <c r="O2" s="8" t="s">
        <v>27</v>
      </c>
      <c r="P2" s="8" t="s">
        <v>28</v>
      </c>
      <c r="Q2" s="8" t="s">
        <v>29</v>
      </c>
      <c r="R2" s="8" t="s">
        <v>30</v>
      </c>
    </row>
    <row r="3" spans="1:18" ht="16.5" thickBot="1">
      <c r="A3" s="28" t="str">
        <f>B5</f>
        <v>Zadanie 1</v>
      </c>
      <c r="B3" s="29"/>
      <c r="C3" s="30" t="str">
        <f>B4</f>
        <v>Epoetinum alfa</v>
      </c>
      <c r="D3" s="31"/>
      <c r="E3" s="31"/>
      <c r="F3" s="31"/>
      <c r="G3" s="31"/>
      <c r="H3" s="42"/>
      <c r="I3" s="32"/>
      <c r="J3" s="38"/>
      <c r="K3" s="31"/>
      <c r="L3" s="38"/>
      <c r="M3" s="31"/>
      <c r="N3" s="31"/>
      <c r="O3" s="33"/>
      <c r="P3" s="33"/>
      <c r="Q3" s="33"/>
      <c r="R3" s="33"/>
    </row>
    <row r="4" spans="1:18" ht="128.25" thickBot="1">
      <c r="A4" s="6">
        <v>1</v>
      </c>
      <c r="B4" s="18" t="s">
        <v>12</v>
      </c>
      <c r="C4" s="47" t="s">
        <v>36</v>
      </c>
      <c r="D4" s="6" t="s">
        <v>37</v>
      </c>
      <c r="E4" s="3" t="s">
        <v>35</v>
      </c>
      <c r="F4" s="34">
        <v>15804000</v>
      </c>
      <c r="G4" s="6" t="s">
        <v>38</v>
      </c>
      <c r="H4" s="40"/>
      <c r="I4" s="45"/>
      <c r="J4" s="37">
        <v>0</v>
      </c>
      <c r="K4" s="15">
        <v>0.08</v>
      </c>
      <c r="L4" s="37">
        <f>J4*(1+K4)</f>
        <v>0</v>
      </c>
      <c r="M4" s="16">
        <f>F4/1000*J4</f>
        <v>0</v>
      </c>
      <c r="N4" s="5">
        <f t="shared" ref="N4" si="0">M4*(1+K4)</f>
        <v>0</v>
      </c>
      <c r="O4" s="17"/>
      <c r="P4" s="34">
        <f>ROUNDDOWN(F4*0.5,0)</f>
        <v>7902000</v>
      </c>
      <c r="Q4" s="4">
        <f>P4*J4/1000</f>
        <v>0</v>
      </c>
      <c r="R4" s="5">
        <f>Q4*(1+K4)</f>
        <v>0</v>
      </c>
    </row>
    <row r="5" spans="1:18" ht="36" customHeight="1" thickBot="1">
      <c r="A5" s="13"/>
      <c r="B5" s="19" t="str">
        <f>"Zadanie "&amp;COUNTIF($C$1:C5,"=Razem")</f>
        <v>Zadanie 1</v>
      </c>
      <c r="C5" s="7" t="s">
        <v>11</v>
      </c>
      <c r="D5" s="14"/>
      <c r="E5" s="14"/>
      <c r="F5" s="14"/>
      <c r="G5" s="14"/>
      <c r="H5" s="43"/>
      <c r="I5" s="24"/>
      <c r="J5" s="39"/>
      <c r="K5" s="14"/>
      <c r="L5" s="39"/>
      <c r="M5" s="26">
        <f>SUM(M4:M4)</f>
        <v>0</v>
      </c>
      <c r="N5" s="27">
        <f>SUM(N4:N4)</f>
        <v>0</v>
      </c>
      <c r="O5" s="21"/>
      <c r="P5" s="21"/>
      <c r="Q5" s="35">
        <f>SUM(Q4:Q4)</f>
        <v>0</v>
      </c>
      <c r="R5" s="35">
        <f>SUM(R4:R4)</f>
        <v>0</v>
      </c>
    </row>
    <row r="6" spans="1:18" ht="51">
      <c r="A6" s="8" t="s">
        <v>0</v>
      </c>
      <c r="B6" s="18" t="s">
        <v>1</v>
      </c>
      <c r="C6" s="2" t="s">
        <v>2</v>
      </c>
      <c r="D6" s="8" t="s">
        <v>3</v>
      </c>
      <c r="E6" s="8" t="s">
        <v>4</v>
      </c>
      <c r="F6" s="1" t="s">
        <v>32</v>
      </c>
      <c r="G6" s="2" t="s">
        <v>47</v>
      </c>
      <c r="H6" s="41" t="s">
        <v>31</v>
      </c>
      <c r="I6" s="23" t="s">
        <v>6</v>
      </c>
      <c r="J6" s="48" t="s">
        <v>41</v>
      </c>
      <c r="K6" s="10" t="s">
        <v>7</v>
      </c>
      <c r="L6" s="48" t="s">
        <v>48</v>
      </c>
      <c r="M6" s="9" t="s">
        <v>8</v>
      </c>
      <c r="N6" s="11" t="s">
        <v>9</v>
      </c>
      <c r="O6" s="12" t="s">
        <v>10</v>
      </c>
      <c r="P6" s="12" t="s">
        <v>34</v>
      </c>
      <c r="Q6" s="9" t="s">
        <v>33</v>
      </c>
      <c r="R6" s="9" t="s">
        <v>9</v>
      </c>
    </row>
    <row r="7" spans="1:18" ht="13.5" thickBot="1">
      <c r="A7" s="8" t="s">
        <v>13</v>
      </c>
      <c r="B7" s="8" t="s">
        <v>14</v>
      </c>
      <c r="C7" s="8" t="s">
        <v>15</v>
      </c>
      <c r="D7" s="8" t="s">
        <v>16</v>
      </c>
      <c r="E7" s="8" t="s">
        <v>17</v>
      </c>
      <c r="F7" s="8" t="s">
        <v>18</v>
      </c>
      <c r="G7" s="8" t="s">
        <v>19</v>
      </c>
      <c r="H7" s="8" t="s">
        <v>20</v>
      </c>
      <c r="I7" s="23" t="s">
        <v>21</v>
      </c>
      <c r="J7" s="37" t="s">
        <v>22</v>
      </c>
      <c r="K7" s="8" t="s">
        <v>23</v>
      </c>
      <c r="L7" s="37" t="s">
        <v>24</v>
      </c>
      <c r="M7" s="8" t="s">
        <v>25</v>
      </c>
      <c r="N7" s="37" t="s">
        <v>26</v>
      </c>
      <c r="O7" s="8" t="s">
        <v>27</v>
      </c>
      <c r="P7" s="37" t="s">
        <v>28</v>
      </c>
      <c r="Q7" s="8" t="s">
        <v>29</v>
      </c>
      <c r="R7" s="37" t="s">
        <v>30</v>
      </c>
    </row>
    <row r="8" spans="1:18" ht="16.5" thickBot="1">
      <c r="A8" s="28" t="s">
        <v>42</v>
      </c>
      <c r="B8" s="29"/>
      <c r="C8" s="30" t="s">
        <v>43</v>
      </c>
      <c r="D8" s="31"/>
      <c r="E8" s="31"/>
      <c r="F8" s="31"/>
      <c r="G8" s="31"/>
      <c r="H8" s="42"/>
      <c r="I8" s="32"/>
      <c r="J8" s="38"/>
      <c r="K8" s="31"/>
      <c r="L8" s="38"/>
      <c r="M8" s="31"/>
      <c r="N8" s="31"/>
      <c r="O8" s="33"/>
      <c r="P8" s="33"/>
      <c r="Q8" s="33"/>
      <c r="R8" s="33"/>
    </row>
    <row r="9" spans="1:18" ht="39" thickBot="1">
      <c r="A9" s="6">
        <v>1</v>
      </c>
      <c r="B9" s="18" t="s">
        <v>43</v>
      </c>
      <c r="C9" s="47" t="s">
        <v>44</v>
      </c>
      <c r="D9" s="6" t="s">
        <v>49</v>
      </c>
      <c r="E9" s="3" t="s">
        <v>45</v>
      </c>
      <c r="F9" s="34">
        <v>4500</v>
      </c>
      <c r="G9" s="6" t="s">
        <v>46</v>
      </c>
      <c r="H9" s="40"/>
      <c r="I9" s="45"/>
      <c r="J9" s="37">
        <v>0</v>
      </c>
      <c r="K9" s="15">
        <v>0.08</v>
      </c>
      <c r="L9" s="37">
        <f>J9*(1+K9)</f>
        <v>0</v>
      </c>
      <c r="M9" s="16">
        <f>F9*J9</f>
        <v>0</v>
      </c>
      <c r="N9" s="5">
        <f t="shared" ref="N9" si="1">M9*(1+K9)</f>
        <v>0</v>
      </c>
      <c r="O9" s="17"/>
      <c r="P9" s="34">
        <f>ROUNDDOWN(F9*0.5,0)</f>
        <v>2250</v>
      </c>
      <c r="Q9" s="4">
        <f>M9/2</f>
        <v>0</v>
      </c>
      <c r="R9" s="5">
        <f>Q9*(1+K9)</f>
        <v>0</v>
      </c>
    </row>
    <row r="10" spans="1:18" ht="30" customHeight="1" thickBot="1">
      <c r="A10" s="13"/>
      <c r="B10" s="19" t="str">
        <f>A8</f>
        <v>Zadanie 2</v>
      </c>
      <c r="C10" s="7" t="s">
        <v>11</v>
      </c>
      <c r="D10" s="14"/>
      <c r="E10" s="14"/>
      <c r="F10" s="14"/>
      <c r="G10" s="14"/>
      <c r="H10" s="43"/>
      <c r="I10" s="24"/>
      <c r="J10" s="39"/>
      <c r="K10" s="14"/>
      <c r="L10" s="39"/>
      <c r="M10" s="26">
        <f>SUM(M9:M9)</f>
        <v>0</v>
      </c>
      <c r="N10" s="27">
        <f>SUM(N9:N9)</f>
        <v>0</v>
      </c>
      <c r="O10" s="21"/>
      <c r="P10" s="21"/>
      <c r="Q10" s="35">
        <f>SUM(Q9:Q9)</f>
        <v>0</v>
      </c>
      <c r="R10" s="35">
        <f>SUM(R9:R9)</f>
        <v>0</v>
      </c>
    </row>
    <row r="12" spans="1:18" ht="16.5">
      <c r="A12" s="49" t="s">
        <v>50</v>
      </c>
    </row>
    <row r="17" spans="15:15">
      <c r="O17" s="46"/>
    </row>
  </sheetData>
  <phoneticPr fontId="19" type="noConversion"/>
  <conditionalFormatting sqref="I1">
    <cfRule type="duplicateValues" dxfId="4" priority="18"/>
  </conditionalFormatting>
  <conditionalFormatting sqref="I3 I5 I11:I1048576">
    <cfRule type="duplicateValues" dxfId="3" priority="529"/>
  </conditionalFormatting>
  <conditionalFormatting sqref="I4 I9">
    <cfRule type="expression" dxfId="2" priority="4">
      <formula>COUNTIF($I:$I,$E4)</formula>
    </cfRule>
  </conditionalFormatting>
  <conditionalFormatting sqref="I6">
    <cfRule type="duplicateValues" dxfId="1" priority="2"/>
  </conditionalFormatting>
  <conditionalFormatting sqref="I8 I10">
    <cfRule type="duplicateValues" dxfId="0" priority="3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5" firstPageNumber="0" fitToHeight="0" orientation="landscape" blackAndWhite="1" r:id="rId1"/>
  <headerFooter alignWithMargins="0">
    <oddHeader>&amp;LSPRAWA 91/2026&amp;C&amp;12FORMULARZ CENOWY&amp;RZAŁĄCZNIK NR 5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2026-07-27T10:40:36Z</cp:lastPrinted>
  <dcterms:created xsi:type="dcterms:W3CDTF">2020-08-21T12:40:28Z</dcterms:created>
  <dcterms:modified xsi:type="dcterms:W3CDTF">2026-07-27T10:41:06Z</dcterms:modified>
</cp:coreProperties>
</file>